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filterPrivacy="1" codeName="ThisWorkbook"/>
  <xr:revisionPtr revIDLastSave="0" documentId="13_ncr:1_{C7E9A25D-6001-B14B-8C11-84D6AF76D3B0}" xr6:coauthVersionLast="47" xr6:coauthVersionMax="47" xr10:uidLastSave="{00000000-0000-0000-0000-000000000000}"/>
  <workbookProtection workbookAlgorithmName="SHA-512" workbookHashValue="yBhQLtSgfksh+9L77ZkwTqEdpiMEdXNgiTCKrGn/rgapFqV7ZvKzK5QmkioTF7/YOIl/aNrTQiOEpRH2lvWAIQ==" workbookSaltValue="1ylDYym4WX3nRUj6yYdI2w==" workbookSpinCount="100000" lockStructure="1"/>
  <bookViews>
    <workbookView xWindow="12300" yWindow="760" windowWidth="22260" windowHeight="20280" tabRatio="599" activeTab="1" xr2:uid="{6D7DD06C-EABD-40CA-B1A0-040D54C52890}"/>
  </bookViews>
  <sheets>
    <sheet name="1 - Overview &amp; Terms" sheetId="22" r:id="rId1"/>
    <sheet name="2 - SHOP Plan Information" sheetId="24" r:id="rId2"/>
    <sheet name="3 - SHOP Premium Calculator" sheetId="19" r:id="rId3"/>
    <sheet name="4 - Employer Input Example" sheetId="26" r:id="rId4"/>
    <sheet name="Calculations" sheetId="20" state="veryHidden" r:id="rId5"/>
    <sheet name="Plan Details" sheetId="13" state="veryHidden" r:id="rId6"/>
    <sheet name="Zip Code to Rating Area" sheetId="14" state="veryHidden" r:id="rId7"/>
    <sheet name="SHOP Plan List" sheetId="12" state="veryHidden" r:id="rId8"/>
    <sheet name="2026 Rate Table" sheetId="10" state="veryHidden" r:id="rId9"/>
  </sheets>
  <definedNames>
    <definedName name="_xlnm._FilterDatabase" localSheetId="6" hidden="1">'Zip Code to Rating Area'!$C$1:$C$951</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20" l="1" a="1"/>
  <c r="L11" i="20" s="1"/>
  <c r="L12" i="20" a="1"/>
  <c r="L12" i="20" s="1"/>
  <c r="L13" i="20" a="1"/>
  <c r="L13" i="20"/>
  <c r="L14" i="20" a="1"/>
  <c r="L14" i="20" s="1"/>
  <c r="L15" i="20" a="1"/>
  <c r="L15" i="20"/>
  <c r="L16" i="20" a="1"/>
  <c r="L16" i="20"/>
  <c r="L17" i="20" a="1"/>
  <c r="L17" i="20" s="1"/>
  <c r="L18" i="20" a="1"/>
  <c r="L18" i="20"/>
  <c r="L19" i="20" a="1"/>
  <c r="L19" i="20"/>
  <c r="L20" i="20" a="1"/>
  <c r="L20" i="20"/>
  <c r="L21" i="20" a="1"/>
  <c r="L21" i="20"/>
  <c r="L22" i="20" a="1"/>
  <c r="L22" i="20" s="1"/>
  <c r="L23" i="20" a="1"/>
  <c r="L23" i="20" s="1"/>
  <c r="L24" i="20" a="1"/>
  <c r="L24" i="20"/>
  <c r="L25" i="20" a="1"/>
  <c r="L25" i="20" s="1"/>
  <c r="L26" i="20" a="1"/>
  <c r="L26" i="20"/>
  <c r="L27" i="20" a="1"/>
  <c r="L27" i="20"/>
  <c r="L28" i="20" a="1"/>
  <c r="L28" i="20" s="1"/>
  <c r="L29" i="20" a="1"/>
  <c r="L29" i="20"/>
  <c r="L30" i="20" a="1"/>
  <c r="L30" i="20"/>
  <c r="L31" i="20" a="1"/>
  <c r="L31" i="20"/>
  <c r="L32" i="20" a="1"/>
  <c r="L32" i="20"/>
  <c r="L33" i="20" a="1"/>
  <c r="L33" i="20" s="1"/>
  <c r="L34" i="20" a="1"/>
  <c r="L34" i="20" s="1"/>
  <c r="L35" i="20" a="1"/>
  <c r="L35" i="20"/>
  <c r="L36" i="20" a="1"/>
  <c r="L36" i="20" s="1"/>
  <c r="L37" i="20" a="1"/>
  <c r="L37" i="20"/>
  <c r="L38" i="20" a="1"/>
  <c r="L38" i="20"/>
  <c r="L39" i="20" a="1"/>
  <c r="L39" i="20" s="1"/>
  <c r="L40" i="20" a="1"/>
  <c r="L40" i="20"/>
  <c r="L41" i="20" a="1"/>
  <c r="L41" i="20"/>
  <c r="L42" i="20" a="1"/>
  <c r="L42" i="20"/>
  <c r="L43" i="20" a="1"/>
  <c r="L43" i="20" s="1"/>
  <c r="L44" i="20" a="1"/>
  <c r="L44" i="20" s="1"/>
  <c r="L45" i="20" a="1"/>
  <c r="L45" i="20" s="1"/>
  <c r="L46" i="20" a="1"/>
  <c r="L46" i="20"/>
  <c r="L47" i="20" a="1"/>
  <c r="L47" i="20" s="1"/>
  <c r="L48" i="20" a="1"/>
  <c r="L48" i="20"/>
  <c r="L49" i="20" a="1"/>
  <c r="L49" i="20"/>
  <c r="L50" i="20" a="1"/>
  <c r="L50" i="20" s="1"/>
  <c r="L51" i="20" a="1"/>
  <c r="L51" i="20"/>
  <c r="L52" i="20" a="1"/>
  <c r="L52" i="20"/>
  <c r="L53" i="20" a="1"/>
  <c r="L53" i="20"/>
  <c r="L54" i="20" a="1"/>
  <c r="L54" i="20"/>
  <c r="L55" i="20" a="1"/>
  <c r="L55" i="20" s="1"/>
  <c r="L56" i="20" a="1"/>
  <c r="L56" i="20" s="1"/>
  <c r="L57" i="20" a="1"/>
  <c r="L57" i="20"/>
  <c r="L58" i="20" a="1"/>
  <c r="L58" i="20" s="1"/>
  <c r="L59" i="20" a="1"/>
  <c r="L59" i="20"/>
  <c r="L60" i="20" a="1"/>
  <c r="L60" i="20"/>
  <c r="L61" i="20" a="1"/>
  <c r="L61" i="20" s="1"/>
  <c r="L62" i="20" a="1"/>
  <c r="L62" i="20"/>
  <c r="L63" i="20" a="1"/>
  <c r="L63" i="20"/>
  <c r="L64" i="20" a="1"/>
  <c r="L64" i="20"/>
  <c r="L65" i="20" a="1"/>
  <c r="L65" i="20" s="1"/>
  <c r="L66" i="20" a="1"/>
  <c r="L66" i="20" s="1"/>
  <c r="L67" i="20" a="1"/>
  <c r="L67" i="20" s="1"/>
  <c r="L68" i="20" a="1"/>
  <c r="L68" i="20"/>
  <c r="L69" i="20" a="1"/>
  <c r="L69" i="20" s="1"/>
  <c r="L70" i="20" a="1"/>
  <c r="L70" i="20"/>
  <c r="L71" i="20" a="1"/>
  <c r="L71" i="20"/>
  <c r="L72" i="20" a="1"/>
  <c r="L72" i="20" s="1"/>
  <c r="L73" i="20" a="1"/>
  <c r="L73" i="20"/>
  <c r="L74" i="20" a="1"/>
  <c r="L74" i="20"/>
  <c r="L75" i="20" a="1"/>
  <c r="L75" i="20"/>
  <c r="L76" i="20" a="1"/>
  <c r="L76" i="20" s="1"/>
  <c r="L77" i="20" a="1"/>
  <c r="L77" i="20" s="1"/>
  <c r="L78" i="20" a="1"/>
  <c r="L78" i="20" s="1"/>
  <c r="L79" i="20" a="1"/>
  <c r="L79" i="20"/>
  <c r="L80" i="20" a="1"/>
  <c r="L80" i="20" s="1"/>
  <c r="L81" i="20" a="1"/>
  <c r="L81" i="20"/>
  <c r="L82" i="20" a="1"/>
  <c r="L82" i="20"/>
  <c r="L83" i="20" a="1"/>
  <c r="L83" i="20" s="1"/>
  <c r="L84" i="20" a="1"/>
  <c r="L84" i="20"/>
  <c r="L85" i="20" a="1"/>
  <c r="L85" i="20"/>
  <c r="L86" i="20" a="1"/>
  <c r="L86" i="20"/>
  <c r="L87" i="20" a="1"/>
  <c r="L87" i="20"/>
  <c r="L88" i="20" a="1"/>
  <c r="L88" i="20" s="1"/>
  <c r="L89" i="20" a="1"/>
  <c r="L89" i="20" s="1"/>
  <c r="L90" i="20" a="1"/>
  <c r="L90" i="20"/>
  <c r="L91" i="20" a="1"/>
  <c r="L91" i="20" s="1"/>
  <c r="L92" i="20" a="1"/>
  <c r="L92" i="20"/>
  <c r="L93" i="20" a="1"/>
  <c r="L93" i="20"/>
  <c r="L94" i="20" a="1"/>
  <c r="L94" i="20" s="1"/>
  <c r="L95" i="20" a="1"/>
  <c r="L95" i="20"/>
  <c r="L96" i="20" a="1"/>
  <c r="L96" i="20"/>
  <c r="L97" i="20" a="1"/>
  <c r="L97" i="20" s="1"/>
  <c r="L98" i="20" a="1"/>
  <c r="L98" i="20"/>
  <c r="L99" i="20" a="1"/>
  <c r="L99" i="20" s="1"/>
  <c r="L100" i="20" a="1"/>
  <c r="L100" i="20" s="1"/>
  <c r="L101" i="20" a="1"/>
  <c r="L101" i="20"/>
  <c r="L102" i="20" a="1"/>
  <c r="L102" i="20" s="1"/>
  <c r="L103" i="20" a="1"/>
  <c r="L103" i="20"/>
  <c r="L104" i="20" a="1"/>
  <c r="L104" i="20"/>
  <c r="L105" i="20" a="1"/>
  <c r="L105" i="20" s="1"/>
  <c r="L106" i="20" a="1"/>
  <c r="L106" i="20"/>
  <c r="L107" i="20" a="1"/>
  <c r="L107" i="20"/>
  <c r="L108" i="20" a="1"/>
  <c r="L108" i="20"/>
  <c r="L109" i="20" a="1"/>
  <c r="L109" i="20"/>
  <c r="L110" i="20" a="1"/>
  <c r="L110" i="20" s="1"/>
  <c r="L111" i="20" a="1"/>
  <c r="L111" i="20" s="1"/>
  <c r="L112" i="20" a="1"/>
  <c r="L112" i="20"/>
  <c r="L113" i="20" a="1"/>
  <c r="L113" i="20" s="1"/>
  <c r="L114" i="20" a="1"/>
  <c r="L114" i="20"/>
  <c r="L115" i="20" a="1"/>
  <c r="L115" i="20"/>
  <c r="L116" i="20" a="1"/>
  <c r="L116" i="20" s="1"/>
  <c r="L117" i="20" a="1"/>
  <c r="L117" i="20"/>
  <c r="L118" i="20" a="1"/>
  <c r="L118" i="20"/>
  <c r="L119" i="20" a="1"/>
  <c r="L119" i="20"/>
  <c r="L120" i="20" a="1"/>
  <c r="L120" i="20"/>
  <c r="L121" i="20" a="1"/>
  <c r="L121" i="20" s="1"/>
  <c r="L122" i="20" a="1"/>
  <c r="L122" i="20" s="1"/>
  <c r="L123" i="20" a="1"/>
  <c r="L123" i="20"/>
  <c r="L124" i="20" a="1"/>
  <c r="L124" i="20" s="1"/>
  <c r="L125" i="20" a="1"/>
  <c r="L125" i="20"/>
  <c r="L126" i="20" a="1"/>
  <c r="L126" i="20"/>
  <c r="L127" i="20" a="1"/>
  <c r="L127" i="20" s="1"/>
  <c r="L128" i="20" a="1"/>
  <c r="L128" i="20"/>
  <c r="L129" i="20" a="1"/>
  <c r="L129" i="20"/>
  <c r="L130" i="20" a="1"/>
  <c r="L130" i="20"/>
  <c r="L131" i="20" a="1"/>
  <c r="L131" i="20"/>
  <c r="L132" i="20" a="1"/>
  <c r="L132" i="20" s="1"/>
  <c r="L133" i="20" a="1"/>
  <c r="L133" i="20" s="1"/>
  <c r="L134" i="20" a="1"/>
  <c r="L134" i="20"/>
  <c r="L135" i="20" a="1"/>
  <c r="L135" i="20" s="1"/>
  <c r="L136" i="20" a="1"/>
  <c r="L136" i="20"/>
  <c r="L137" i="20" a="1"/>
  <c r="L137" i="20"/>
  <c r="L138" i="20" a="1"/>
  <c r="L138" i="20" s="1"/>
  <c r="L139" i="20" a="1"/>
  <c r="L139" i="20"/>
  <c r="L140" i="20" a="1"/>
  <c r="L140" i="20"/>
  <c r="L141" i="20" a="1"/>
  <c r="L141" i="20"/>
  <c r="L142" i="20" a="1"/>
  <c r="L142" i="20"/>
  <c r="L143" i="20" a="1"/>
  <c r="L143" i="20" s="1"/>
  <c r="L144" i="20" a="1"/>
  <c r="L144" i="20" s="1"/>
  <c r="L145" i="20" a="1"/>
  <c r="L145" i="20"/>
  <c r="L146" i="20" a="1"/>
  <c r="L146" i="20" s="1"/>
  <c r="L147" i="20" a="1"/>
  <c r="L147" i="20"/>
  <c r="L148" i="20" a="1"/>
  <c r="L148" i="20"/>
  <c r="L149" i="20" a="1"/>
  <c r="L149" i="20" s="1"/>
  <c r="L150" i="20" a="1"/>
  <c r="L150" i="20"/>
  <c r="L151" i="20" a="1"/>
  <c r="L151" i="20"/>
  <c r="L152" i="20" a="1"/>
  <c r="L152" i="20"/>
  <c r="L153" i="20" a="1"/>
  <c r="L153" i="20"/>
  <c r="L154" i="20" a="1"/>
  <c r="L154" i="20" s="1"/>
  <c r="L155" i="20" a="1"/>
  <c r="L155" i="20" s="1"/>
  <c r="L156" i="20" a="1"/>
  <c r="L156" i="20"/>
  <c r="L157" i="20" a="1"/>
  <c r="L157" i="20" s="1"/>
  <c r="L158" i="20" a="1"/>
  <c r="L158" i="20"/>
  <c r="L159" i="20" a="1"/>
  <c r="L159" i="20"/>
  <c r="L160" i="20" a="1"/>
  <c r="L160" i="20" s="1"/>
  <c r="L161" i="20" a="1"/>
  <c r="L161" i="20"/>
  <c r="L162" i="20" a="1"/>
  <c r="L162" i="20"/>
  <c r="L163" i="20" a="1"/>
  <c r="L163" i="20"/>
  <c r="L164" i="20" a="1"/>
  <c r="L164" i="20"/>
  <c r="L165" i="20" a="1"/>
  <c r="L165" i="20" s="1"/>
  <c r="L166" i="20" a="1"/>
  <c r="L166" i="20" s="1"/>
  <c r="L167" i="20" a="1"/>
  <c r="L167" i="20"/>
  <c r="L168" i="20" a="1"/>
  <c r="L168" i="20" s="1"/>
  <c r="L169" i="20" a="1"/>
  <c r="L169" i="20"/>
  <c r="L170" i="20" a="1"/>
  <c r="L170" i="20"/>
  <c r="L171" i="20" a="1"/>
  <c r="L171" i="20" s="1"/>
  <c r="L172" i="20" a="1"/>
  <c r="L172" i="20"/>
  <c r="L173" i="20" a="1"/>
  <c r="L173" i="20"/>
  <c r="L174" i="20" a="1"/>
  <c r="L174" i="20"/>
  <c r="L175" i="20" a="1"/>
  <c r="L175" i="20"/>
  <c r="L176" i="20" a="1"/>
  <c r="L176" i="20" s="1"/>
  <c r="L177" i="20" a="1"/>
  <c r="L177" i="20" s="1"/>
  <c r="L178" i="20" a="1"/>
  <c r="L178" i="20"/>
  <c r="L179" i="20" a="1"/>
  <c r="L179" i="20" s="1"/>
  <c r="L180" i="20" a="1"/>
  <c r="L180" i="20"/>
  <c r="L181" i="20" a="1"/>
  <c r="L181" i="20"/>
  <c r="L182" i="20" a="1"/>
  <c r="L182" i="20" s="1"/>
  <c r="L183" i="20" a="1"/>
  <c r="L183" i="20"/>
  <c r="L184" i="20" a="1"/>
  <c r="L184" i="20"/>
  <c r="L185" i="20" a="1"/>
  <c r="L185" i="20"/>
  <c r="L186" i="20" a="1"/>
  <c r="L186" i="20"/>
  <c r="L187" i="20" a="1"/>
  <c r="L187" i="20" s="1"/>
  <c r="L188" i="20" a="1"/>
  <c r="L188" i="20" s="1"/>
  <c r="L189" i="20" a="1"/>
  <c r="L189" i="20"/>
  <c r="L190" i="20" a="1"/>
  <c r="L190" i="20" s="1"/>
  <c r="L191" i="20" a="1"/>
  <c r="L191" i="20"/>
  <c r="L192" i="20" a="1"/>
  <c r="L192" i="20"/>
  <c r="L193" i="20" a="1"/>
  <c r="L193" i="20" s="1"/>
  <c r="L194" i="20" a="1"/>
  <c r="L194" i="20"/>
  <c r="L195" i="20" a="1"/>
  <c r="L195" i="20"/>
  <c r="L196" i="20" a="1"/>
  <c r="L196" i="20"/>
  <c r="L197" i="20" a="1"/>
  <c r="L197" i="20"/>
  <c r="L198" i="20" a="1"/>
  <c r="L198" i="20" s="1"/>
  <c r="L199" i="20" a="1"/>
  <c r="L199" i="20" s="1"/>
  <c r="L200" i="20" a="1"/>
  <c r="L200" i="20"/>
  <c r="L201" i="20" a="1"/>
  <c r="L201" i="20" s="1"/>
  <c r="L202" i="20" a="1"/>
  <c r="L202" i="20"/>
  <c r="L203" i="20" a="1"/>
  <c r="L203" i="20"/>
  <c r="L204" i="20" a="1"/>
  <c r="L204" i="20" s="1"/>
  <c r="L205" i="20" a="1"/>
  <c r="L205" i="20"/>
  <c r="L206" i="20" a="1"/>
  <c r="L206" i="20"/>
  <c r="L207" i="20" a="1"/>
  <c r="L207" i="20"/>
  <c r="L208" i="20" a="1"/>
  <c r="L208" i="20"/>
  <c r="L209" i="20" a="1"/>
  <c r="L209" i="20" s="1"/>
  <c r="L210" i="20" a="1"/>
  <c r="L210" i="20" s="1"/>
  <c r="L211" i="20" a="1"/>
  <c r="L211" i="20"/>
  <c r="L212" i="20" a="1"/>
  <c r="L212" i="20" s="1"/>
  <c r="L213" i="20" a="1"/>
  <c r="L213" i="20"/>
  <c r="L214" i="20" a="1"/>
  <c r="L214" i="20"/>
  <c r="L215" i="20" a="1"/>
  <c r="L215" i="20" s="1"/>
  <c r="L216" i="20" a="1"/>
  <c r="L216" i="20"/>
  <c r="L217" i="20" a="1"/>
  <c r="L217" i="20"/>
  <c r="L218" i="20" a="1"/>
  <c r="L218" i="20"/>
  <c r="L219" i="20" a="1"/>
  <c r="L219" i="20"/>
  <c r="L220" i="20" a="1"/>
  <c r="L220" i="20" s="1"/>
  <c r="L221" i="20" a="1"/>
  <c r="L221" i="20" s="1"/>
  <c r="L222" i="20" a="1"/>
  <c r="L222" i="20"/>
  <c r="L223" i="20" a="1"/>
  <c r="L223" i="20" s="1"/>
  <c r="L224" i="20" a="1"/>
  <c r="L224" i="20"/>
  <c r="L225" i="20" a="1"/>
  <c r="L225" i="20"/>
  <c r="L226" i="20" a="1"/>
  <c r="L226" i="20" s="1"/>
  <c r="L227" i="20" a="1"/>
  <c r="L227" i="20"/>
  <c r="L228" i="20" a="1"/>
  <c r="L228" i="20"/>
  <c r="L229" i="20" a="1"/>
  <c r="L229" i="20"/>
  <c r="L230" i="20" a="1"/>
  <c r="L230" i="20"/>
  <c r="L231" i="20" a="1"/>
  <c r="L231" i="20" s="1"/>
  <c r="L232" i="20" a="1"/>
  <c r="L232" i="20" s="1"/>
  <c r="L233" i="20" a="1"/>
  <c r="L233" i="20"/>
  <c r="L234" i="20" a="1"/>
  <c r="L234" i="20" s="1"/>
  <c r="L235" i="20" a="1"/>
  <c r="L235" i="20"/>
  <c r="L236" i="20" a="1"/>
  <c r="L236" i="20"/>
  <c r="L237" i="20" a="1"/>
  <c r="L237" i="20" s="1"/>
  <c r="L238" i="20" a="1"/>
  <c r="L238" i="20"/>
  <c r="L239" i="20" a="1"/>
  <c r="L239" i="20"/>
  <c r="L240" i="20" a="1"/>
  <c r="L240" i="20"/>
  <c r="L241" i="20" a="1"/>
  <c r="L241" i="20"/>
  <c r="L242" i="20" a="1"/>
  <c r="L242" i="20" s="1"/>
  <c r="L243" i="20" a="1"/>
  <c r="L243" i="20" s="1"/>
  <c r="L244" i="20" a="1"/>
  <c r="L244" i="20"/>
  <c r="L245" i="20" a="1"/>
  <c r="L245" i="20" s="1"/>
  <c r="L246" i="20" a="1"/>
  <c r="L246" i="20"/>
  <c r="L247" i="20" a="1"/>
  <c r="L247" i="20"/>
  <c r="L248" i="20" a="1"/>
  <c r="L248" i="20" s="1"/>
  <c r="L249" i="20" a="1"/>
  <c r="L249" i="20"/>
  <c r="L250" i="20" a="1"/>
  <c r="L250" i="20"/>
  <c r="L251" i="20" a="1"/>
  <c r="L251" i="20"/>
  <c r="L252" i="20" a="1"/>
  <c r="L252" i="20"/>
  <c r="L253" i="20" a="1"/>
  <c r="L253" i="20" s="1"/>
  <c r="L254" i="20" a="1"/>
  <c r="L254" i="20" s="1"/>
  <c r="L255" i="20" a="1"/>
  <c r="L255" i="20"/>
  <c r="L256" i="20" a="1"/>
  <c r="L256" i="20" s="1"/>
  <c r="L257" i="20" a="1"/>
  <c r="L257" i="20"/>
  <c r="L258" i="20" a="1"/>
  <c r="L258" i="20"/>
  <c r="L259" i="20" a="1"/>
  <c r="L259" i="20" s="1"/>
  <c r="L260" i="20" a="1"/>
  <c r="L260" i="20"/>
  <c r="L261" i="20" a="1"/>
  <c r="L261" i="20"/>
  <c r="L262" i="20" a="1"/>
  <c r="L262" i="20"/>
  <c r="L263" i="20" a="1"/>
  <c r="L263" i="20"/>
  <c r="L264" i="20" a="1"/>
  <c r="L264" i="20" s="1"/>
  <c r="L265" i="20" a="1"/>
  <c r="L265" i="20" s="1"/>
  <c r="L266" i="20" a="1"/>
  <c r="L266" i="20"/>
  <c r="L267" i="20" a="1"/>
  <c r="L267" i="20" s="1"/>
  <c r="L268" i="20" a="1"/>
  <c r="L268" i="20"/>
  <c r="L269" i="20" a="1"/>
  <c r="L269" i="20"/>
  <c r="L270" i="20" a="1"/>
  <c r="L270" i="20" s="1"/>
  <c r="L271" i="20" a="1"/>
  <c r="L271" i="20"/>
  <c r="L272" i="20" a="1"/>
  <c r="L272" i="20"/>
  <c r="L273" i="20" a="1"/>
  <c r="L273" i="20"/>
  <c r="L274" i="20" a="1"/>
  <c r="L274" i="20"/>
  <c r="L275" i="20" a="1"/>
  <c r="L275" i="20" s="1"/>
  <c r="L276" i="20" a="1"/>
  <c r="L276" i="20" s="1"/>
  <c r="L277" i="20" a="1"/>
  <c r="L277" i="20"/>
  <c r="L278" i="20" a="1"/>
  <c r="L278" i="20" s="1"/>
  <c r="L279" i="20" a="1"/>
  <c r="L279" i="20"/>
  <c r="L280" i="20" a="1"/>
  <c r="L280" i="20"/>
  <c r="L281" i="20" a="1"/>
  <c r="L281" i="20" s="1"/>
  <c r="L282" i="20" a="1"/>
  <c r="L282" i="20"/>
  <c r="L283" i="20" a="1"/>
  <c r="L283" i="20"/>
  <c r="L284" i="20" a="1"/>
  <c r="L284" i="20"/>
  <c r="L285" i="20" a="1"/>
  <c r="L285" i="20"/>
  <c r="L286" i="20" a="1"/>
  <c r="L286" i="20" s="1"/>
  <c r="L287" i="20" a="1"/>
  <c r="L287" i="20" s="1"/>
  <c r="L288" i="20" a="1"/>
  <c r="L288" i="20"/>
  <c r="L289" i="20" a="1"/>
  <c r="L289" i="20" s="1"/>
  <c r="L290" i="20" a="1"/>
  <c r="L290" i="20"/>
  <c r="L291" i="20" a="1"/>
  <c r="L291" i="20"/>
  <c r="L292" i="20" a="1"/>
  <c r="L292" i="20" s="1"/>
  <c r="L293" i="20" a="1"/>
  <c r="L293" i="20"/>
  <c r="L294" i="20" a="1"/>
  <c r="L294" i="20" s="1"/>
  <c r="L295" i="20" a="1"/>
  <c r="L295" i="20"/>
  <c r="L296" i="20" a="1"/>
  <c r="L296" i="20"/>
  <c r="L297" i="20" a="1"/>
  <c r="L297" i="20" s="1"/>
  <c r="L298" i="20" a="1"/>
  <c r="L298" i="20" s="1"/>
  <c r="L299" i="20" a="1"/>
  <c r="L299" i="20"/>
  <c r="L300" i="20" a="1"/>
  <c r="L300" i="20" s="1"/>
  <c r="L301" i="20" a="1"/>
  <c r="L301" i="20"/>
  <c r="L302" i="20" a="1"/>
  <c r="L302" i="20"/>
  <c r="L303" i="20" a="1"/>
  <c r="L303" i="20" s="1"/>
  <c r="L304" i="20" a="1"/>
  <c r="L304" i="20"/>
  <c r="L305" i="20" a="1"/>
  <c r="L305" i="20" s="1"/>
  <c r="L306" i="20" a="1"/>
  <c r="L306" i="20"/>
  <c r="L307" i="20" a="1"/>
  <c r="L307" i="20"/>
  <c r="L308" i="20" a="1"/>
  <c r="L308" i="20" s="1"/>
  <c r="L309" i="20" a="1"/>
  <c r="L309" i="20" s="1"/>
  <c r="L10" i="20" a="1"/>
  <c r="L10" i="20" s="1"/>
  <c r="B4" i="13"/>
  <c r="C4" i="13"/>
  <c r="B5" i="13"/>
  <c r="C5" i="13"/>
  <c r="B6" i="13"/>
  <c r="C6" i="13"/>
  <c r="B7" i="13"/>
  <c r="C7" i="13"/>
  <c r="B8" i="13"/>
  <c r="C8" i="13"/>
  <c r="B9" i="13"/>
  <c r="C9" i="13"/>
  <c r="B10" i="13"/>
  <c r="C10" i="13"/>
  <c r="B11" i="13"/>
  <c r="C11" i="13"/>
  <c r="B12" i="13"/>
  <c r="C12" i="13"/>
  <c r="B13" i="13"/>
  <c r="C13" i="13"/>
  <c r="B14" i="13"/>
  <c r="C14" i="13"/>
  <c r="B15" i="13"/>
  <c r="C15" i="13"/>
  <c r="B16" i="13"/>
  <c r="C16" i="13"/>
  <c r="B17" i="13"/>
  <c r="C17" i="13"/>
  <c r="B18" i="13"/>
  <c r="C18" i="13"/>
  <c r="B19" i="13"/>
  <c r="C19" i="13"/>
  <c r="B20" i="13"/>
  <c r="C20" i="13"/>
  <c r="B21" i="13"/>
  <c r="C21" i="13"/>
  <c r="B22" i="13"/>
  <c r="C22" i="13"/>
  <c r="B23" i="13"/>
  <c r="C23" i="13"/>
  <c r="B24" i="13"/>
  <c r="C24" i="13"/>
  <c r="B25" i="13"/>
  <c r="C25" i="13"/>
  <c r="B26" i="13"/>
  <c r="C26" i="13"/>
  <c r="B27" i="13"/>
  <c r="C27" i="13"/>
  <c r="B28" i="13"/>
  <c r="C28" i="13"/>
  <c r="B29" i="13"/>
  <c r="C29" i="13"/>
  <c r="B30" i="13"/>
  <c r="C30" i="13"/>
  <c r="B31" i="13"/>
  <c r="C31" i="13"/>
  <c r="B32" i="13"/>
  <c r="C32" i="13"/>
  <c r="B33" i="13"/>
  <c r="C33" i="13"/>
  <c r="B34" i="13"/>
  <c r="C34" i="13"/>
  <c r="B35" i="13"/>
  <c r="C35" i="13"/>
  <c r="B36" i="13"/>
  <c r="C36" i="13"/>
  <c r="B37" i="13"/>
  <c r="C37" i="13"/>
  <c r="B38" i="13"/>
  <c r="C38" i="13"/>
  <c r="B39" i="13"/>
  <c r="C39" i="13"/>
  <c r="B40" i="13"/>
  <c r="C40" i="13"/>
  <c r="B41" i="13"/>
  <c r="C41" i="13"/>
  <c r="B42" i="13"/>
  <c r="C42" i="13"/>
  <c r="B43" i="13"/>
  <c r="C43" i="13"/>
  <c r="B44" i="13"/>
  <c r="C44" i="13"/>
  <c r="B45" i="13"/>
  <c r="C45" i="13"/>
  <c r="B46" i="13"/>
  <c r="C46" i="13"/>
  <c r="B47" i="13"/>
  <c r="C47" i="13"/>
  <c r="B48" i="13"/>
  <c r="C48" i="13"/>
  <c r="B49" i="13"/>
  <c r="C49" i="13"/>
  <c r="B50" i="13"/>
  <c r="C50" i="13"/>
  <c r="B51" i="13"/>
  <c r="C51" i="13"/>
  <c r="B52" i="13"/>
  <c r="C52" i="13"/>
  <c r="B53" i="13"/>
  <c r="C53" i="13"/>
  <c r="B54" i="13"/>
  <c r="C54" i="13"/>
  <c r="B55" i="13"/>
  <c r="C55" i="13"/>
  <c r="B56" i="13"/>
  <c r="C56" i="13"/>
  <c r="B57" i="13"/>
  <c r="C57" i="13"/>
  <c r="B58" i="13"/>
  <c r="C58" i="13"/>
  <c r="B59" i="13"/>
  <c r="C59" i="13"/>
  <c r="B60" i="13"/>
  <c r="C60" i="13"/>
  <c r="B61" i="13"/>
  <c r="C61" i="13"/>
  <c r="B62" i="13"/>
  <c r="C62" i="13"/>
  <c r="B63" i="13"/>
  <c r="C63" i="13"/>
  <c r="B64" i="13"/>
  <c r="C64" i="13"/>
  <c r="B65" i="13"/>
  <c r="C65" i="13"/>
  <c r="B66" i="13"/>
  <c r="C66" i="13"/>
  <c r="B67" i="13"/>
  <c r="C67" i="13"/>
  <c r="B68" i="13"/>
  <c r="C68" i="13"/>
  <c r="B69" i="13"/>
  <c r="C69" i="13"/>
  <c r="B70" i="13"/>
  <c r="C70" i="13"/>
  <c r="B71" i="13"/>
  <c r="C71" i="13"/>
  <c r="B72" i="13"/>
  <c r="C72" i="13"/>
  <c r="B73" i="13"/>
  <c r="C73" i="13"/>
  <c r="B74" i="13"/>
  <c r="C74" i="13"/>
  <c r="B75" i="13"/>
  <c r="C75" i="13"/>
  <c r="B76" i="13"/>
  <c r="C76" i="13"/>
  <c r="B77" i="13"/>
  <c r="C77" i="13"/>
  <c r="B78" i="13"/>
  <c r="C78" i="13"/>
  <c r="B79" i="13"/>
  <c r="C79" i="13"/>
  <c r="B80" i="13"/>
  <c r="C80" i="13"/>
  <c r="B81" i="13"/>
  <c r="C81" i="13"/>
  <c r="B82" i="13"/>
  <c r="C82" i="13"/>
  <c r="B83" i="13"/>
  <c r="C83" i="13"/>
  <c r="B84" i="13"/>
  <c r="C84" i="13"/>
  <c r="B85" i="13"/>
  <c r="C85" i="13"/>
  <c r="B86" i="13"/>
  <c r="C86" i="13"/>
  <c r="B87" i="13"/>
  <c r="C87" i="13"/>
  <c r="B88" i="13"/>
  <c r="C88" i="13"/>
  <c r="B89" i="13"/>
  <c r="C89" i="13"/>
  <c r="B90" i="13"/>
  <c r="C90" i="13"/>
  <c r="B91" i="13"/>
  <c r="C91" i="13"/>
  <c r="B92" i="13"/>
  <c r="C92" i="13"/>
  <c r="B93" i="13"/>
  <c r="C93" i="13"/>
  <c r="B94" i="13"/>
  <c r="C94" i="13"/>
  <c r="B95" i="13"/>
  <c r="C95" i="13"/>
  <c r="B96" i="13"/>
  <c r="C96" i="13"/>
  <c r="B97" i="13"/>
  <c r="C97" i="13"/>
  <c r="B98" i="13"/>
  <c r="C98" i="13"/>
  <c r="B99" i="13"/>
  <c r="C99" i="13"/>
  <c r="B100" i="13"/>
  <c r="C100" i="13"/>
  <c r="B101" i="13"/>
  <c r="C101" i="13"/>
  <c r="B102" i="13"/>
  <c r="C102" i="13"/>
  <c r="B103" i="13"/>
  <c r="C103" i="13"/>
  <c r="B104" i="13"/>
  <c r="C104" i="13"/>
  <c r="B105" i="13"/>
  <c r="C105" i="13"/>
  <c r="B106" i="13"/>
  <c r="C106" i="13"/>
  <c r="B107" i="13"/>
  <c r="C107" i="13"/>
  <c r="B108" i="13"/>
  <c r="C108" i="13"/>
  <c r="B109" i="13"/>
  <c r="C109" i="13"/>
  <c r="B110" i="13"/>
  <c r="C110" i="13"/>
  <c r="B111" i="13"/>
  <c r="C111" i="13"/>
  <c r="B112" i="13"/>
  <c r="C112" i="13"/>
  <c r="B113" i="13"/>
  <c r="C113" i="13"/>
  <c r="B114" i="13"/>
  <c r="C114" i="13"/>
  <c r="B115" i="13"/>
  <c r="C115" i="13"/>
  <c r="B116" i="13"/>
  <c r="C116" i="13"/>
  <c r="B117" i="13"/>
  <c r="C117" i="13"/>
  <c r="B118" i="13"/>
  <c r="C118" i="13"/>
  <c r="B119" i="13"/>
  <c r="C119" i="13"/>
  <c r="B120" i="13"/>
  <c r="C120" i="13"/>
  <c r="B121" i="13"/>
  <c r="C121" i="13"/>
  <c r="B122" i="13"/>
  <c r="C122" i="13"/>
  <c r="B123" i="13"/>
  <c r="C123" i="13"/>
  <c r="B124" i="13"/>
  <c r="C124" i="13"/>
  <c r="B125" i="13"/>
  <c r="C125" i="13"/>
  <c r="B126" i="13"/>
  <c r="C126" i="13"/>
  <c r="B127" i="13"/>
  <c r="C127" i="13"/>
  <c r="B128" i="13"/>
  <c r="C128" i="13"/>
  <c r="B129" i="13"/>
  <c r="C129" i="13"/>
  <c r="B130" i="13"/>
  <c r="C130" i="13"/>
  <c r="B131" i="13"/>
  <c r="C131" i="13"/>
  <c r="B132" i="13"/>
  <c r="C132" i="13"/>
  <c r="B133" i="13"/>
  <c r="C133" i="13"/>
  <c r="B134" i="13"/>
  <c r="C134" i="13"/>
  <c r="B135" i="13"/>
  <c r="C135" i="13"/>
  <c r="B136" i="13"/>
  <c r="C136" i="13"/>
  <c r="B137" i="13"/>
  <c r="C137" i="13"/>
  <c r="B138" i="13"/>
  <c r="C138" i="13"/>
  <c r="B139" i="13"/>
  <c r="C139" i="13"/>
  <c r="B140" i="13"/>
  <c r="C140" i="13"/>
  <c r="B141" i="13"/>
  <c r="C141" i="13"/>
  <c r="B142" i="13"/>
  <c r="C142" i="13"/>
  <c r="B143" i="13"/>
  <c r="C143" i="13"/>
  <c r="B144" i="13"/>
  <c r="C144" i="13"/>
  <c r="B145" i="13"/>
  <c r="C145" i="13"/>
  <c r="B146" i="13"/>
  <c r="C146" i="13"/>
  <c r="B147" i="13"/>
  <c r="C147" i="13"/>
  <c r="B148" i="13"/>
  <c r="C148" i="13"/>
  <c r="B149" i="13"/>
  <c r="C149" i="13"/>
  <c r="B150" i="13"/>
  <c r="C150" i="13"/>
  <c r="B151" i="13"/>
  <c r="C151" i="13"/>
  <c r="B152" i="13"/>
  <c r="C152" i="13"/>
  <c r="B153" i="13"/>
  <c r="C153" i="13"/>
  <c r="B154" i="13"/>
  <c r="C154" i="13"/>
  <c r="B155" i="13"/>
  <c r="C155" i="13"/>
  <c r="B156" i="13"/>
  <c r="C156" i="13"/>
  <c r="B157" i="13"/>
  <c r="C157" i="13"/>
  <c r="B158" i="13"/>
  <c r="C158" i="13"/>
  <c r="B159" i="13"/>
  <c r="C159" i="13"/>
  <c r="B160" i="13"/>
  <c r="C160" i="13"/>
  <c r="B161" i="13"/>
  <c r="C161" i="13"/>
  <c r="B162" i="13"/>
  <c r="C162" i="13"/>
  <c r="B163" i="13"/>
  <c r="C163" i="13"/>
  <c r="B164" i="13"/>
  <c r="C164" i="13"/>
  <c r="B165" i="13"/>
  <c r="C165" i="13"/>
  <c r="B166" i="13"/>
  <c r="C166" i="13"/>
  <c r="B167" i="13"/>
  <c r="C167" i="13"/>
  <c r="B168" i="13"/>
  <c r="C168" i="13"/>
  <c r="B169" i="13"/>
  <c r="C169" i="13"/>
  <c r="B170" i="13"/>
  <c r="C170" i="13"/>
  <c r="B171" i="13"/>
  <c r="C171" i="13"/>
  <c r="B172" i="13"/>
  <c r="C172" i="13"/>
  <c r="B173" i="13"/>
  <c r="C173" i="13"/>
  <c r="B174" i="13"/>
  <c r="C174" i="13"/>
  <c r="B175" i="13"/>
  <c r="C175" i="13"/>
  <c r="B176" i="13"/>
  <c r="C176" i="13"/>
  <c r="B177" i="13"/>
  <c r="C177" i="13"/>
  <c r="B178" i="13"/>
  <c r="C178" i="13"/>
  <c r="B179" i="13"/>
  <c r="C179" i="13"/>
  <c r="B180" i="13"/>
  <c r="C180" i="13"/>
  <c r="B181" i="13"/>
  <c r="C181" i="13"/>
  <c r="B182" i="13"/>
  <c r="C182" i="13"/>
  <c r="B183" i="13"/>
  <c r="C183" i="13"/>
  <c r="B184" i="13"/>
  <c r="C184" i="13"/>
  <c r="B185" i="13"/>
  <c r="C185" i="13"/>
  <c r="B186" i="13"/>
  <c r="C186" i="13"/>
  <c r="B187" i="13"/>
  <c r="C187" i="13"/>
  <c r="B188" i="13"/>
  <c r="C188" i="13"/>
  <c r="B189" i="13"/>
  <c r="C189" i="13"/>
  <c r="B190" i="13"/>
  <c r="C190" i="13"/>
  <c r="B191" i="13"/>
  <c r="C191" i="13"/>
  <c r="B192" i="13"/>
  <c r="C192" i="13"/>
  <c r="B193" i="13"/>
  <c r="C193" i="13"/>
  <c r="B194" i="13"/>
  <c r="C194" i="13"/>
  <c r="B195" i="13"/>
  <c r="C195" i="13"/>
  <c r="B196" i="13"/>
  <c r="C196" i="13"/>
  <c r="B197" i="13"/>
  <c r="C197" i="13"/>
  <c r="B198" i="13"/>
  <c r="C198" i="13"/>
  <c r="B199" i="13"/>
  <c r="C199" i="13"/>
  <c r="B200" i="13"/>
  <c r="C200" i="13"/>
  <c r="B201" i="13"/>
  <c r="C201" i="13"/>
  <c r="B202" i="13"/>
  <c r="C202" i="13"/>
  <c r="B203" i="13"/>
  <c r="C203" i="13"/>
  <c r="B204" i="13"/>
  <c r="C204" i="13"/>
  <c r="B205" i="13"/>
  <c r="C205" i="13"/>
  <c r="B206" i="13"/>
  <c r="C206" i="13"/>
  <c r="B207" i="13"/>
  <c r="C207" i="13"/>
  <c r="B208" i="13"/>
  <c r="C208" i="13"/>
  <c r="B209" i="13"/>
  <c r="C209" i="13"/>
  <c r="B210" i="13"/>
  <c r="C210" i="13"/>
  <c r="B211" i="13"/>
  <c r="C211" i="13"/>
  <c r="B212" i="13"/>
  <c r="C212" i="13"/>
  <c r="B213" i="13"/>
  <c r="C213" i="13"/>
  <c r="B214" i="13"/>
  <c r="C214" i="13"/>
  <c r="B215" i="13"/>
  <c r="C215" i="13"/>
  <c r="B216" i="13"/>
  <c r="C216" i="13"/>
  <c r="B217" i="13"/>
  <c r="C217" i="13"/>
  <c r="B218" i="13"/>
  <c r="C218" i="13"/>
  <c r="B219" i="13"/>
  <c r="C219" i="13"/>
  <c r="B220" i="13"/>
  <c r="C220" i="13"/>
  <c r="B221" i="13"/>
  <c r="C221" i="13"/>
  <c r="B222" i="13"/>
  <c r="C222" i="13"/>
  <c r="B223" i="13"/>
  <c r="C223" i="13"/>
  <c r="B224" i="13"/>
  <c r="C224" i="13"/>
  <c r="B225" i="13"/>
  <c r="C225" i="13"/>
  <c r="B226" i="13"/>
  <c r="C226" i="13"/>
  <c r="B227" i="13"/>
  <c r="C227" i="13"/>
  <c r="B228" i="13"/>
  <c r="C228" i="13"/>
  <c r="B229" i="13"/>
  <c r="C229" i="13"/>
  <c r="B230" i="13"/>
  <c r="C230" i="13"/>
  <c r="B231" i="13"/>
  <c r="C231" i="13"/>
  <c r="B232" i="13"/>
  <c r="C232" i="13"/>
  <c r="B233" i="13"/>
  <c r="C233" i="13"/>
  <c r="B234" i="13"/>
  <c r="C234" i="13"/>
  <c r="B235" i="13"/>
  <c r="C235" i="13"/>
  <c r="B236" i="13"/>
  <c r="C236" i="13"/>
  <c r="B237" i="13"/>
  <c r="C237" i="13"/>
  <c r="B238" i="13"/>
  <c r="C238" i="13"/>
  <c r="B239" i="13"/>
  <c r="C239" i="13"/>
  <c r="B240" i="13"/>
  <c r="C240" i="13"/>
  <c r="B241" i="13"/>
  <c r="C241" i="13"/>
  <c r="B242" i="13"/>
  <c r="C242" i="13"/>
  <c r="B243" i="13"/>
  <c r="C243" i="13"/>
  <c r="B244" i="13"/>
  <c r="C244" i="13"/>
  <c r="B245" i="13"/>
  <c r="C245" i="13"/>
  <c r="B246" i="13"/>
  <c r="C246" i="13"/>
  <c r="B247" i="13"/>
  <c r="C247" i="13"/>
  <c r="B248" i="13"/>
  <c r="C248" i="13"/>
  <c r="B249" i="13"/>
  <c r="C249" i="13"/>
  <c r="B250" i="13"/>
  <c r="C250" i="13"/>
  <c r="B251" i="13"/>
  <c r="C251" i="13"/>
  <c r="B252" i="13"/>
  <c r="C252" i="13"/>
  <c r="B253" i="13"/>
  <c r="C253" i="13"/>
  <c r="B254" i="13"/>
  <c r="C254" i="13"/>
  <c r="B255" i="13"/>
  <c r="C255" i="13"/>
  <c r="B256" i="13"/>
  <c r="C256" i="13"/>
  <c r="B257" i="13"/>
  <c r="C257" i="13"/>
  <c r="B258" i="13"/>
  <c r="C258" i="13"/>
  <c r="B259" i="13"/>
  <c r="C259" i="13"/>
  <c r="B260" i="13"/>
  <c r="C260" i="13"/>
  <c r="B261" i="13"/>
  <c r="C261" i="13"/>
  <c r="B262" i="13"/>
  <c r="C262" i="13"/>
  <c r="B263" i="13"/>
  <c r="C263" i="13"/>
  <c r="B264" i="13"/>
  <c r="C264" i="13"/>
  <c r="B265" i="13"/>
  <c r="C265" i="13"/>
  <c r="B266" i="13"/>
  <c r="C266" i="13"/>
  <c r="B267" i="13"/>
  <c r="C267" i="13"/>
  <c r="B268" i="13"/>
  <c r="C268" i="13"/>
  <c r="B269" i="13"/>
  <c r="C269" i="13"/>
  <c r="B270" i="13"/>
  <c r="C270" i="13"/>
  <c r="B271" i="13"/>
  <c r="C271" i="13"/>
  <c r="B272" i="13"/>
  <c r="C272" i="13"/>
  <c r="B273" i="13"/>
  <c r="C273" i="13"/>
  <c r="B274" i="13"/>
  <c r="C274" i="13"/>
  <c r="B275" i="13"/>
  <c r="C275" i="13"/>
  <c r="B276" i="13"/>
  <c r="C276" i="13"/>
  <c r="B277" i="13"/>
  <c r="C277" i="13"/>
  <c r="B278" i="13"/>
  <c r="C278" i="13"/>
  <c r="B279" i="13"/>
  <c r="C279" i="13"/>
  <c r="B280" i="13"/>
  <c r="C280" i="13"/>
  <c r="B281" i="13"/>
  <c r="C281" i="13"/>
  <c r="B282" i="13"/>
  <c r="C282" i="13"/>
  <c r="B283" i="13"/>
  <c r="C283" i="13"/>
  <c r="B284" i="13"/>
  <c r="C284" i="13"/>
  <c r="B285" i="13"/>
  <c r="C285" i="13"/>
  <c r="B286" i="13"/>
  <c r="C286" i="13"/>
  <c r="B287" i="13"/>
  <c r="C287" i="13"/>
  <c r="B288" i="13"/>
  <c r="C288" i="13"/>
  <c r="B289" i="13"/>
  <c r="C289" i="13"/>
  <c r="B290" i="13"/>
  <c r="C290" i="13"/>
  <c r="B291" i="13"/>
  <c r="C291" i="13"/>
  <c r="B292" i="13"/>
  <c r="C292" i="13"/>
  <c r="B293" i="13"/>
  <c r="C293" i="13"/>
  <c r="B294" i="13"/>
  <c r="C294" i="13"/>
  <c r="B295" i="13"/>
  <c r="C295" i="13"/>
  <c r="B296" i="13"/>
  <c r="C296" i="13"/>
  <c r="B297" i="13"/>
  <c r="C297" i="13"/>
  <c r="B298" i="13"/>
  <c r="C298" i="13"/>
  <c r="B299" i="13"/>
  <c r="C299" i="13"/>
  <c r="B300" i="13"/>
  <c r="C300" i="13"/>
  <c r="B301" i="13"/>
  <c r="C301" i="13"/>
  <c r="B302" i="13"/>
  <c r="C302" i="13"/>
  <c r="B303" i="13"/>
  <c r="C303" i="13"/>
  <c r="B304" i="13"/>
  <c r="C304" i="13"/>
  <c r="B305" i="13"/>
  <c r="C305" i="13"/>
  <c r="B306" i="13"/>
  <c r="C306" i="13"/>
  <c r="B307" i="13"/>
  <c r="C307" i="13"/>
  <c r="B308" i="13"/>
  <c r="C308" i="13"/>
  <c r="B309" i="13"/>
  <c r="C309" i="13"/>
  <c r="B310" i="13"/>
  <c r="C310" i="13"/>
  <c r="B311" i="13"/>
  <c r="C311" i="13"/>
  <c r="B312" i="13"/>
  <c r="C312" i="13"/>
  <c r="B313" i="13"/>
  <c r="C313" i="13"/>
  <c r="B314" i="13"/>
  <c r="C314" i="13"/>
  <c r="B315" i="13"/>
  <c r="C315" i="13"/>
  <c r="B316" i="13"/>
  <c r="C316" i="13"/>
  <c r="B317" i="13"/>
  <c r="C317" i="13"/>
  <c r="B318" i="13"/>
  <c r="C318" i="13"/>
  <c r="B319" i="13"/>
  <c r="C319" i="13"/>
  <c r="B320" i="13"/>
  <c r="C320" i="13"/>
  <c r="B321" i="13"/>
  <c r="C321" i="13"/>
  <c r="B322" i="13"/>
  <c r="C322" i="13"/>
  <c r="B323" i="13"/>
  <c r="C323" i="13"/>
  <c r="B324" i="13"/>
  <c r="C324" i="13"/>
  <c r="B325" i="13"/>
  <c r="C325" i="13"/>
  <c r="B326" i="13"/>
  <c r="C326" i="13"/>
  <c r="B327" i="13"/>
  <c r="C327" i="13"/>
  <c r="B328" i="13"/>
  <c r="C328" i="13"/>
  <c r="B329" i="13"/>
  <c r="C329" i="13"/>
  <c r="B330" i="13"/>
  <c r="C330" i="13"/>
  <c r="B331" i="13"/>
  <c r="C331" i="13"/>
  <c r="B332" i="13"/>
  <c r="C332" i="13"/>
  <c r="B333" i="13"/>
  <c r="C333" i="13"/>
  <c r="B334" i="13"/>
  <c r="C334" i="13"/>
  <c r="B335" i="13"/>
  <c r="C335" i="13"/>
  <c r="B336" i="13"/>
  <c r="C336" i="13"/>
  <c r="B337" i="13"/>
  <c r="C337" i="13"/>
  <c r="B338" i="13"/>
  <c r="C338" i="13"/>
  <c r="B339" i="13"/>
  <c r="C339" i="13"/>
  <c r="B340" i="13"/>
  <c r="C340" i="13"/>
  <c r="B341" i="13"/>
  <c r="C341" i="13"/>
  <c r="B342" i="13"/>
  <c r="C342" i="13"/>
  <c r="B343" i="13"/>
  <c r="C343" i="13"/>
  <c r="B344" i="13"/>
  <c r="C344" i="13"/>
  <c r="B345" i="13"/>
  <c r="C345" i="13"/>
  <c r="B346" i="13"/>
  <c r="C346" i="13"/>
  <c r="B347" i="13"/>
  <c r="C347" i="13"/>
  <c r="B348" i="13"/>
  <c r="C348" i="13"/>
  <c r="B349" i="13"/>
  <c r="C349" i="13"/>
  <c r="B350" i="13"/>
  <c r="C350" i="13"/>
  <c r="B351" i="13"/>
  <c r="C351" i="13"/>
  <c r="B352" i="13"/>
  <c r="C352" i="13"/>
  <c r="B353" i="13"/>
  <c r="C353" i="13"/>
  <c r="B354" i="13"/>
  <c r="C354" i="13"/>
  <c r="B355" i="13"/>
  <c r="C355" i="13"/>
  <c r="B356" i="13"/>
  <c r="C356" i="13"/>
  <c r="B357" i="13"/>
  <c r="C357" i="13"/>
  <c r="B358" i="13"/>
  <c r="C358" i="13"/>
  <c r="B359" i="13"/>
  <c r="C359" i="13"/>
  <c r="B360" i="13"/>
  <c r="C360" i="13"/>
  <c r="B361" i="13"/>
  <c r="C361" i="13"/>
  <c r="B362" i="13"/>
  <c r="C362" i="13"/>
  <c r="B363" i="13"/>
  <c r="C363" i="13"/>
  <c r="B364" i="13"/>
  <c r="C364" i="13"/>
  <c r="B365" i="13"/>
  <c r="C365" i="13"/>
  <c r="B366" i="13"/>
  <c r="C366" i="13"/>
  <c r="B367" i="13"/>
  <c r="C367" i="13"/>
  <c r="B368" i="13"/>
  <c r="C368" i="13"/>
  <c r="B369" i="13"/>
  <c r="C369" i="13"/>
  <c r="B370" i="13"/>
  <c r="C370" i="13"/>
  <c r="B371" i="13"/>
  <c r="C371" i="13"/>
  <c r="B372" i="13"/>
  <c r="C372" i="13"/>
  <c r="B373" i="13"/>
  <c r="C373" i="13"/>
  <c r="B374" i="13"/>
  <c r="C374" i="13"/>
  <c r="B375" i="13"/>
  <c r="C375" i="13"/>
  <c r="B376" i="13"/>
  <c r="C376" i="13"/>
  <c r="B377" i="13"/>
  <c r="C377" i="13"/>
  <c r="B378" i="13"/>
  <c r="C378" i="13"/>
  <c r="B379" i="13"/>
  <c r="C379" i="13"/>
  <c r="B380" i="13"/>
  <c r="C380" i="13"/>
  <c r="B381" i="13"/>
  <c r="C381" i="13"/>
  <c r="B382" i="13"/>
  <c r="C382" i="13"/>
  <c r="B383" i="13"/>
  <c r="C383" i="13"/>
  <c r="B384" i="13"/>
  <c r="C384" i="13"/>
  <c r="B385" i="13"/>
  <c r="C385" i="13"/>
  <c r="B386" i="13"/>
  <c r="C386" i="13"/>
  <c r="B387" i="13"/>
  <c r="C387" i="13"/>
  <c r="B388" i="13"/>
  <c r="C388" i="13"/>
  <c r="B389" i="13"/>
  <c r="C389" i="13"/>
  <c r="B390" i="13"/>
  <c r="C390" i="13"/>
  <c r="B391" i="13"/>
  <c r="C391" i="13"/>
  <c r="B392" i="13"/>
  <c r="C392" i="13"/>
  <c r="B393" i="13"/>
  <c r="C393" i="13"/>
  <c r="B394" i="13"/>
  <c r="C394" i="13"/>
  <c r="B395" i="13"/>
  <c r="C395" i="13"/>
  <c r="B396" i="13"/>
  <c r="C396" i="13"/>
  <c r="B397" i="13"/>
  <c r="C397" i="13"/>
  <c r="B398" i="13"/>
  <c r="C398" i="13"/>
  <c r="B399" i="13"/>
  <c r="C399" i="13"/>
  <c r="B400" i="13"/>
  <c r="C400" i="13"/>
  <c r="B401" i="13"/>
  <c r="C401" i="13"/>
  <c r="B402" i="13"/>
  <c r="C402" i="13"/>
  <c r="B403" i="13"/>
  <c r="C403" i="13"/>
  <c r="B404" i="13"/>
  <c r="C404" i="13"/>
  <c r="B405" i="13"/>
  <c r="C405" i="13"/>
  <c r="B406" i="13"/>
  <c r="C406" i="13"/>
  <c r="B407" i="13"/>
  <c r="C407" i="13"/>
  <c r="B408" i="13"/>
  <c r="C408" i="13"/>
  <c r="B409" i="13"/>
  <c r="C409" i="13"/>
  <c r="B410" i="13"/>
  <c r="C410" i="13"/>
  <c r="B411" i="13"/>
  <c r="C411" i="13"/>
  <c r="B412" i="13"/>
  <c r="C412" i="13"/>
  <c r="B413" i="13"/>
  <c r="C413" i="13"/>
  <c r="B414" i="13"/>
  <c r="C414" i="13"/>
  <c r="B415" i="13"/>
  <c r="C415" i="13"/>
  <c r="B416" i="13"/>
  <c r="C416" i="13"/>
  <c r="B417" i="13"/>
  <c r="C417" i="13"/>
  <c r="B418" i="13"/>
  <c r="C418" i="13"/>
  <c r="B419" i="13"/>
  <c r="C419" i="13"/>
  <c r="B420" i="13"/>
  <c r="C420" i="13"/>
  <c r="B421" i="13"/>
  <c r="C421" i="13"/>
  <c r="B422" i="13"/>
  <c r="C422" i="13"/>
  <c r="B423" i="13"/>
  <c r="C423" i="13"/>
  <c r="B424" i="13"/>
  <c r="C424" i="13"/>
  <c r="B425" i="13"/>
  <c r="C425" i="13"/>
  <c r="B426" i="13"/>
  <c r="C426" i="13"/>
  <c r="B427" i="13"/>
  <c r="C427" i="13"/>
  <c r="B428" i="13"/>
  <c r="C428" i="13"/>
  <c r="B429" i="13"/>
  <c r="C429" i="13"/>
  <c r="B430" i="13"/>
  <c r="C430" i="13"/>
  <c r="B431" i="13"/>
  <c r="C431" i="13"/>
  <c r="B432" i="13"/>
  <c r="C432" i="13"/>
  <c r="B433" i="13"/>
  <c r="C433" i="13"/>
  <c r="B434" i="13"/>
  <c r="C434" i="13"/>
  <c r="B435" i="13"/>
  <c r="C435" i="13"/>
  <c r="B436" i="13"/>
  <c r="C436" i="13"/>
  <c r="B437" i="13"/>
  <c r="C437" i="13"/>
  <c r="B438" i="13"/>
  <c r="C438" i="13"/>
  <c r="B439" i="13"/>
  <c r="C439" i="13"/>
  <c r="B440" i="13"/>
  <c r="C440" i="13"/>
  <c r="B441" i="13"/>
  <c r="C441" i="13"/>
  <c r="B442" i="13"/>
  <c r="C442" i="13"/>
  <c r="B443" i="13"/>
  <c r="C443" i="13"/>
  <c r="B444" i="13"/>
  <c r="C444" i="13"/>
  <c r="B445" i="13"/>
  <c r="C445" i="13"/>
  <c r="B446" i="13"/>
  <c r="C446" i="13"/>
  <c r="B447" i="13"/>
  <c r="C447" i="13"/>
  <c r="B448" i="13"/>
  <c r="C448" i="13"/>
  <c r="B449" i="13"/>
  <c r="C449" i="13"/>
  <c r="B450" i="13"/>
  <c r="C450" i="13"/>
  <c r="B451" i="13"/>
  <c r="C451" i="13"/>
  <c r="B452" i="13"/>
  <c r="C452" i="13"/>
  <c r="B453" i="13"/>
  <c r="C453" i="13"/>
  <c r="B454" i="13"/>
  <c r="C454" i="13"/>
  <c r="B455" i="13"/>
  <c r="C455" i="13"/>
  <c r="B456" i="13"/>
  <c r="C456" i="13"/>
  <c r="B457" i="13"/>
  <c r="C457" i="13"/>
  <c r="B458" i="13"/>
  <c r="C458" i="13"/>
  <c r="B459" i="13"/>
  <c r="C459" i="13"/>
  <c r="B460" i="13"/>
  <c r="C460" i="13"/>
  <c r="B461" i="13"/>
  <c r="C461" i="13"/>
  <c r="B462" i="13"/>
  <c r="C462" i="13"/>
  <c r="B463" i="13"/>
  <c r="C463" i="13"/>
  <c r="B464" i="13"/>
  <c r="C464" i="13"/>
  <c r="B465" i="13"/>
  <c r="C465" i="13"/>
  <c r="B466" i="13"/>
  <c r="C466" i="13"/>
  <c r="B467" i="13"/>
  <c r="C467" i="13"/>
  <c r="B468" i="13"/>
  <c r="C468" i="13"/>
  <c r="B469" i="13"/>
  <c r="C469" i="13"/>
  <c r="B470" i="13"/>
  <c r="C470" i="13"/>
  <c r="B471" i="13"/>
  <c r="C471" i="13"/>
  <c r="B472" i="13"/>
  <c r="C472" i="13"/>
  <c r="B473" i="13"/>
  <c r="C473" i="13"/>
  <c r="B474" i="13"/>
  <c r="C474" i="13"/>
  <c r="B475" i="13"/>
  <c r="C475" i="13"/>
  <c r="B476" i="13"/>
  <c r="C476" i="13"/>
  <c r="B477" i="13"/>
  <c r="C477" i="13"/>
  <c r="B478" i="13"/>
  <c r="C478" i="13"/>
  <c r="B479" i="13"/>
  <c r="C479" i="13"/>
  <c r="B480" i="13"/>
  <c r="C480" i="13"/>
  <c r="B481" i="13"/>
  <c r="C481" i="13"/>
  <c r="B482" i="13"/>
  <c r="C482" i="13"/>
  <c r="B483" i="13"/>
  <c r="C483" i="13"/>
  <c r="B484" i="13"/>
  <c r="C484" i="13"/>
  <c r="B485" i="13"/>
  <c r="C485" i="13"/>
  <c r="B486" i="13"/>
  <c r="C486" i="13"/>
  <c r="B487" i="13"/>
  <c r="C487" i="13"/>
  <c r="B488" i="13"/>
  <c r="C488" i="13"/>
  <c r="B489" i="13"/>
  <c r="C489" i="13"/>
  <c r="B490" i="13"/>
  <c r="C490" i="13"/>
  <c r="B491" i="13"/>
  <c r="C491" i="13"/>
  <c r="B492" i="13"/>
  <c r="C492" i="13"/>
  <c r="B493" i="13"/>
  <c r="C493" i="13"/>
  <c r="B494" i="13"/>
  <c r="C494" i="13"/>
  <c r="B495" i="13"/>
  <c r="C495" i="13"/>
  <c r="B496" i="13"/>
  <c r="C496" i="13"/>
  <c r="B497" i="13"/>
  <c r="C497" i="13"/>
  <c r="B498" i="13"/>
  <c r="C498" i="13"/>
  <c r="B499" i="13"/>
  <c r="C499" i="13"/>
  <c r="B500" i="13"/>
  <c r="C500" i="13"/>
  <c r="B501" i="13"/>
  <c r="C501" i="13"/>
  <c r="B502" i="13"/>
  <c r="C502" i="13"/>
  <c r="B503" i="13"/>
  <c r="C503" i="13"/>
  <c r="B504" i="13"/>
  <c r="C504" i="13"/>
  <c r="B505" i="13"/>
  <c r="C505" i="13"/>
  <c r="B506" i="13"/>
  <c r="C506" i="13"/>
  <c r="B507" i="13"/>
  <c r="C507" i="13"/>
  <c r="B508" i="13"/>
  <c r="C508" i="13"/>
  <c r="B509" i="13"/>
  <c r="C509" i="13"/>
  <c r="B510" i="13"/>
  <c r="C510" i="13"/>
  <c r="B511" i="13"/>
  <c r="C511" i="13"/>
  <c r="B512" i="13"/>
  <c r="C512" i="13"/>
  <c r="B513" i="13"/>
  <c r="C513" i="13"/>
  <c r="B514" i="13"/>
  <c r="C514" i="13"/>
  <c r="B515" i="13"/>
  <c r="C515" i="13"/>
  <c r="B516" i="13"/>
  <c r="C516" i="13"/>
  <c r="B517" i="13"/>
  <c r="C517" i="13"/>
  <c r="B518" i="13"/>
  <c r="C518" i="13"/>
  <c r="B519" i="13"/>
  <c r="C519" i="13"/>
  <c r="B520" i="13"/>
  <c r="C520" i="13"/>
  <c r="B521" i="13"/>
  <c r="C521" i="13"/>
  <c r="B522" i="13"/>
  <c r="C522" i="13"/>
  <c r="B523" i="13"/>
  <c r="C523" i="13"/>
  <c r="B524" i="13"/>
  <c r="C524" i="13"/>
  <c r="B525" i="13"/>
  <c r="C525" i="13"/>
  <c r="B526" i="13"/>
  <c r="C526" i="13"/>
  <c r="B527" i="13"/>
  <c r="C527" i="13"/>
  <c r="B528" i="13"/>
  <c r="C528" i="13"/>
  <c r="B529" i="13"/>
  <c r="C529" i="13"/>
  <c r="B530" i="13"/>
  <c r="C530" i="13"/>
  <c r="B531" i="13"/>
  <c r="C531" i="13"/>
  <c r="B532" i="13"/>
  <c r="C532" i="13"/>
  <c r="B533" i="13"/>
  <c r="C533" i="13"/>
  <c r="B534" i="13"/>
  <c r="C534" i="13"/>
  <c r="B535" i="13"/>
  <c r="C535" i="13"/>
  <c r="B536" i="13"/>
  <c r="C536" i="13"/>
  <c r="B537" i="13"/>
  <c r="C537" i="13"/>
  <c r="B538" i="13"/>
  <c r="C538" i="13"/>
  <c r="B539" i="13"/>
  <c r="C539" i="13"/>
  <c r="B540" i="13"/>
  <c r="C540" i="13"/>
  <c r="B541" i="13"/>
  <c r="C541" i="13"/>
  <c r="B542" i="13"/>
  <c r="C542" i="13"/>
  <c r="B543" i="13"/>
  <c r="C543" i="13"/>
  <c r="B544" i="13"/>
  <c r="C544" i="13"/>
  <c r="B545" i="13"/>
  <c r="C545" i="13"/>
  <c r="B546" i="13"/>
  <c r="C546" i="13"/>
  <c r="B547" i="13"/>
  <c r="C547" i="13"/>
  <c r="B548" i="13"/>
  <c r="C548" i="13"/>
  <c r="B549" i="13"/>
  <c r="C549" i="13"/>
  <c r="B550" i="13"/>
  <c r="C550" i="13"/>
  <c r="B551" i="13"/>
  <c r="C551" i="13"/>
  <c r="B552" i="13"/>
  <c r="C552" i="13"/>
  <c r="B553" i="13"/>
  <c r="C553" i="13"/>
  <c r="B554" i="13"/>
  <c r="C554" i="13"/>
  <c r="B555" i="13"/>
  <c r="C555" i="13"/>
  <c r="B556" i="13"/>
  <c r="C556" i="13"/>
  <c r="B557" i="13"/>
  <c r="C557" i="13"/>
  <c r="B558" i="13"/>
  <c r="C558" i="13"/>
  <c r="B559" i="13"/>
  <c r="C559" i="13"/>
  <c r="B560" i="13"/>
  <c r="C560" i="13"/>
  <c r="B561" i="13"/>
  <c r="C561" i="13"/>
  <c r="B562" i="13"/>
  <c r="C562" i="13"/>
  <c r="B563" i="13"/>
  <c r="C563" i="13"/>
  <c r="B564" i="13"/>
  <c r="C564" i="13"/>
  <c r="B565" i="13"/>
  <c r="C565" i="13"/>
  <c r="B566" i="13"/>
  <c r="C566" i="13"/>
  <c r="B567" i="13"/>
  <c r="C567" i="13"/>
  <c r="B568" i="13"/>
  <c r="C568" i="13"/>
  <c r="B569" i="13"/>
  <c r="C569" i="13"/>
  <c r="B570" i="13"/>
  <c r="C570" i="13"/>
  <c r="B571" i="13"/>
  <c r="C571" i="13"/>
  <c r="B572" i="13"/>
  <c r="C572" i="13"/>
  <c r="B573" i="13"/>
  <c r="C573" i="13"/>
  <c r="B574" i="13"/>
  <c r="C574" i="13"/>
  <c r="B575" i="13"/>
  <c r="C575" i="13"/>
  <c r="B576" i="13"/>
  <c r="C576" i="13"/>
  <c r="B577" i="13"/>
  <c r="C577" i="13"/>
  <c r="B578" i="13"/>
  <c r="C578" i="13"/>
  <c r="B579" i="13"/>
  <c r="C579" i="13"/>
  <c r="B580" i="13"/>
  <c r="C580" i="13"/>
  <c r="B581" i="13"/>
  <c r="C581" i="13"/>
  <c r="B582" i="13"/>
  <c r="C582" i="13"/>
  <c r="B583" i="13"/>
  <c r="C583" i="13"/>
  <c r="B584" i="13"/>
  <c r="C584" i="13"/>
  <c r="B585" i="13"/>
  <c r="C585" i="13"/>
  <c r="B586" i="13"/>
  <c r="C586" i="13"/>
  <c r="B587" i="13"/>
  <c r="C587" i="13"/>
  <c r="B588" i="13"/>
  <c r="C588" i="13"/>
  <c r="B589" i="13"/>
  <c r="C589" i="13"/>
  <c r="B590" i="13"/>
  <c r="C590" i="13"/>
  <c r="B591" i="13"/>
  <c r="C591" i="13"/>
  <c r="B592" i="13"/>
  <c r="C592" i="13"/>
  <c r="B593" i="13"/>
  <c r="C593" i="13"/>
  <c r="B594" i="13"/>
  <c r="C594" i="13"/>
  <c r="B595" i="13"/>
  <c r="C595" i="13"/>
  <c r="B596" i="13"/>
  <c r="C596" i="13"/>
  <c r="B597" i="13"/>
  <c r="C597" i="13"/>
  <c r="B598" i="13"/>
  <c r="C598" i="13"/>
  <c r="B599" i="13"/>
  <c r="C599" i="13"/>
  <c r="B600" i="13"/>
  <c r="C600" i="13"/>
  <c r="B601" i="13"/>
  <c r="C601" i="13"/>
  <c r="B602" i="13"/>
  <c r="C602" i="13"/>
  <c r="B603" i="13"/>
  <c r="C603" i="13"/>
  <c r="B604" i="13"/>
  <c r="C604" i="13"/>
  <c r="B605" i="13"/>
  <c r="C605" i="13"/>
  <c r="B606" i="13"/>
  <c r="C606" i="13"/>
  <c r="B607" i="13"/>
  <c r="C607" i="13"/>
  <c r="B608" i="13"/>
  <c r="C608" i="13"/>
  <c r="B609" i="13"/>
  <c r="C609" i="13"/>
  <c r="B610" i="13"/>
  <c r="C610" i="13"/>
  <c r="B611" i="13"/>
  <c r="C611" i="13"/>
  <c r="B612" i="13"/>
  <c r="C612" i="13"/>
  <c r="B613" i="13"/>
  <c r="C613" i="13"/>
  <c r="B614" i="13"/>
  <c r="C614" i="13"/>
  <c r="B615" i="13"/>
  <c r="C615" i="13"/>
  <c r="B616" i="13"/>
  <c r="C616" i="13"/>
  <c r="B617" i="13"/>
  <c r="C617" i="13"/>
  <c r="B618" i="13"/>
  <c r="C618" i="13"/>
  <c r="B619" i="13"/>
  <c r="C619" i="13"/>
  <c r="B620" i="13"/>
  <c r="C620" i="13"/>
  <c r="B621" i="13"/>
  <c r="C621" i="13"/>
  <c r="B622" i="13"/>
  <c r="C622" i="13"/>
  <c r="B623" i="13"/>
  <c r="C623" i="13"/>
  <c r="B624" i="13"/>
  <c r="C624" i="13"/>
  <c r="B625" i="13"/>
  <c r="C625" i="13"/>
  <c r="B626" i="13"/>
  <c r="C626" i="13"/>
  <c r="B627" i="13"/>
  <c r="C627" i="13"/>
  <c r="B628" i="13"/>
  <c r="C628" i="13"/>
  <c r="B629" i="13"/>
  <c r="C629" i="13"/>
  <c r="B630" i="13"/>
  <c r="C630" i="13"/>
  <c r="B631" i="13"/>
  <c r="C631" i="13"/>
  <c r="B632" i="13"/>
  <c r="C632" i="13"/>
  <c r="B633" i="13"/>
  <c r="C633" i="13"/>
  <c r="B634" i="13"/>
  <c r="C634" i="13"/>
  <c r="B635" i="13"/>
  <c r="C635" i="13"/>
  <c r="B636" i="13"/>
  <c r="C636" i="13"/>
  <c r="B637" i="13"/>
  <c r="C637" i="13"/>
  <c r="B638" i="13"/>
  <c r="C638" i="13"/>
  <c r="B639" i="13"/>
  <c r="C639" i="13"/>
  <c r="B640" i="13"/>
  <c r="C640" i="13"/>
  <c r="B641" i="13"/>
  <c r="C641" i="13"/>
  <c r="B642" i="13"/>
  <c r="C642" i="13"/>
  <c r="B643" i="13"/>
  <c r="C643" i="13"/>
  <c r="B644" i="13"/>
  <c r="C644" i="13"/>
  <c r="B645" i="13"/>
  <c r="C645" i="13"/>
  <c r="B646" i="13"/>
  <c r="C646" i="13"/>
  <c r="B647" i="13"/>
  <c r="C647" i="13"/>
  <c r="B648" i="13"/>
  <c r="C648" i="13"/>
  <c r="B649" i="13"/>
  <c r="C649" i="13"/>
  <c r="B650" i="13"/>
  <c r="C650" i="13"/>
  <c r="B651" i="13"/>
  <c r="C651" i="13"/>
  <c r="B652" i="13"/>
  <c r="C652" i="13"/>
  <c r="B653" i="13"/>
  <c r="C653" i="13"/>
  <c r="B654" i="13"/>
  <c r="C654" i="13"/>
  <c r="B655" i="13"/>
  <c r="C655" i="13"/>
  <c r="B656" i="13"/>
  <c r="C656" i="13"/>
  <c r="B657" i="13"/>
  <c r="C657" i="13"/>
  <c r="B658" i="13"/>
  <c r="C658" i="13"/>
  <c r="B659" i="13"/>
  <c r="C659" i="13"/>
  <c r="B660" i="13"/>
  <c r="C660" i="13"/>
  <c r="B661" i="13"/>
  <c r="C661" i="13"/>
  <c r="B662" i="13"/>
  <c r="C662" i="13"/>
  <c r="B663" i="13"/>
  <c r="C663" i="13"/>
  <c r="B664" i="13"/>
  <c r="C664" i="13"/>
  <c r="B665" i="13"/>
  <c r="C665" i="13"/>
  <c r="B666" i="13"/>
  <c r="C666" i="13"/>
  <c r="B667" i="13"/>
  <c r="C667" i="13"/>
  <c r="B668" i="13"/>
  <c r="C668" i="13"/>
  <c r="B669" i="13"/>
  <c r="C669" i="13"/>
  <c r="B670" i="13"/>
  <c r="C670" i="13"/>
  <c r="B671" i="13"/>
  <c r="C671" i="13"/>
  <c r="B672" i="13"/>
  <c r="C672" i="13"/>
  <c r="B673" i="13"/>
  <c r="C673" i="13"/>
  <c r="B674" i="13"/>
  <c r="C674" i="13"/>
  <c r="B675" i="13"/>
  <c r="C675" i="13"/>
  <c r="B676" i="13"/>
  <c r="C676" i="13"/>
  <c r="B677" i="13"/>
  <c r="C677" i="13"/>
  <c r="B678" i="13"/>
  <c r="C678" i="13"/>
  <c r="B679" i="13"/>
  <c r="C679" i="13"/>
  <c r="B680" i="13"/>
  <c r="C680" i="13"/>
  <c r="B681" i="13"/>
  <c r="C681" i="13"/>
  <c r="B682" i="13"/>
  <c r="C682" i="13"/>
  <c r="B683" i="13"/>
  <c r="C683" i="13"/>
  <c r="B684" i="13"/>
  <c r="C684" i="13"/>
  <c r="B685" i="13"/>
  <c r="C685" i="13"/>
  <c r="B686" i="13"/>
  <c r="C686" i="13"/>
  <c r="B687" i="13"/>
  <c r="C687" i="13"/>
  <c r="B688" i="13"/>
  <c r="C688" i="13"/>
  <c r="B689" i="13"/>
  <c r="C689" i="13"/>
  <c r="B690" i="13"/>
  <c r="C690" i="13"/>
  <c r="B691" i="13"/>
  <c r="C691" i="13"/>
  <c r="B692" i="13"/>
  <c r="C692" i="13"/>
  <c r="B693" i="13"/>
  <c r="C693" i="13"/>
  <c r="B694" i="13"/>
  <c r="C694" i="13"/>
  <c r="B695" i="13"/>
  <c r="C695" i="13"/>
  <c r="B696" i="13"/>
  <c r="C696" i="13"/>
  <c r="B697" i="13"/>
  <c r="C697" i="13"/>
  <c r="B698" i="13"/>
  <c r="C698" i="13"/>
  <c r="B699" i="13"/>
  <c r="C699" i="13"/>
  <c r="B700" i="13"/>
  <c r="C700" i="13"/>
  <c r="B701" i="13"/>
  <c r="C701" i="13"/>
  <c r="B702" i="13"/>
  <c r="C702" i="13"/>
  <c r="B703" i="13"/>
  <c r="C703" i="13"/>
  <c r="B704" i="13"/>
  <c r="C704" i="13"/>
  <c r="B705" i="13"/>
  <c r="C705" i="13"/>
  <c r="B706" i="13"/>
  <c r="C706" i="13"/>
  <c r="B707" i="13"/>
  <c r="C707" i="13"/>
  <c r="B708" i="13"/>
  <c r="C708" i="13"/>
  <c r="B709" i="13"/>
  <c r="C709" i="13"/>
  <c r="B710" i="13"/>
  <c r="C710" i="13"/>
  <c r="B711" i="13"/>
  <c r="C711" i="13"/>
  <c r="B712" i="13"/>
  <c r="C712" i="13"/>
  <c r="B713" i="13"/>
  <c r="C713" i="13"/>
  <c r="B714" i="13"/>
  <c r="C714" i="13"/>
  <c r="B715" i="13"/>
  <c r="C715" i="13"/>
  <c r="B716" i="13"/>
  <c r="C716" i="13"/>
  <c r="B717" i="13"/>
  <c r="C717" i="13"/>
  <c r="B718" i="13"/>
  <c r="C718" i="13"/>
  <c r="B719" i="13"/>
  <c r="C719" i="13"/>
  <c r="B720" i="13"/>
  <c r="C720" i="13"/>
  <c r="B721" i="13"/>
  <c r="C721" i="13"/>
  <c r="B722" i="13"/>
  <c r="C722" i="13"/>
  <c r="B723" i="13"/>
  <c r="C723" i="13"/>
  <c r="B724" i="13"/>
  <c r="C724" i="13"/>
  <c r="B725" i="13"/>
  <c r="C725" i="13"/>
  <c r="B726" i="13"/>
  <c r="C726" i="13"/>
  <c r="B727" i="13"/>
  <c r="C727" i="13"/>
  <c r="B728" i="13"/>
  <c r="C728" i="13"/>
  <c r="B729" i="13"/>
  <c r="C729" i="13"/>
  <c r="B730" i="13"/>
  <c r="C730" i="13"/>
  <c r="B731" i="13"/>
  <c r="C731" i="13"/>
  <c r="B732" i="13"/>
  <c r="C732" i="13"/>
  <c r="B733" i="13"/>
  <c r="C733" i="13"/>
  <c r="B734" i="13"/>
  <c r="C734" i="13"/>
  <c r="B735" i="13"/>
  <c r="C735" i="13"/>
  <c r="B736" i="13"/>
  <c r="C736" i="13"/>
  <c r="B737" i="13"/>
  <c r="C737" i="13"/>
  <c r="B738" i="13"/>
  <c r="C738" i="13"/>
  <c r="B739" i="13"/>
  <c r="C739" i="13"/>
  <c r="B740" i="13"/>
  <c r="C740" i="13"/>
  <c r="B741" i="13"/>
  <c r="C741" i="13"/>
  <c r="B742" i="13"/>
  <c r="C742" i="13"/>
  <c r="B743" i="13"/>
  <c r="C743" i="13"/>
  <c r="B744" i="13"/>
  <c r="C744" i="13"/>
  <c r="B745" i="13"/>
  <c r="C745" i="13"/>
  <c r="B746" i="13"/>
  <c r="C746" i="13"/>
  <c r="B747" i="13"/>
  <c r="C747" i="13"/>
  <c r="B748" i="13"/>
  <c r="C748" i="13"/>
  <c r="B749" i="13"/>
  <c r="C749" i="13"/>
  <c r="B750" i="13"/>
  <c r="C750" i="13"/>
  <c r="B751" i="13"/>
  <c r="C751" i="13"/>
  <c r="B752" i="13"/>
  <c r="C752" i="13"/>
  <c r="B753" i="13"/>
  <c r="C753" i="13"/>
  <c r="B754" i="13"/>
  <c r="C754" i="13"/>
  <c r="B755" i="13"/>
  <c r="C755" i="13"/>
  <c r="B756" i="13"/>
  <c r="C756" i="13"/>
  <c r="B757" i="13"/>
  <c r="C757" i="13"/>
  <c r="B758" i="13"/>
  <c r="C758" i="13"/>
  <c r="B759" i="13"/>
  <c r="C759" i="13"/>
  <c r="B760" i="13"/>
  <c r="C760" i="13"/>
  <c r="B761" i="13"/>
  <c r="C761" i="13"/>
  <c r="B762" i="13"/>
  <c r="C762" i="13"/>
  <c r="B763" i="13"/>
  <c r="C763" i="13"/>
  <c r="B764" i="13"/>
  <c r="C764" i="13"/>
  <c r="B765" i="13"/>
  <c r="C765" i="13"/>
  <c r="B766" i="13"/>
  <c r="C766" i="13"/>
  <c r="B767" i="13"/>
  <c r="C767" i="13"/>
  <c r="B768" i="13"/>
  <c r="C768" i="13"/>
  <c r="B769" i="13"/>
  <c r="C769" i="13"/>
  <c r="B770" i="13"/>
  <c r="C770" i="13"/>
  <c r="B771" i="13"/>
  <c r="C771" i="13"/>
  <c r="B772" i="13"/>
  <c r="C772" i="13"/>
  <c r="B773" i="13"/>
  <c r="C773" i="13"/>
  <c r="B774" i="13"/>
  <c r="C774" i="13"/>
  <c r="B775" i="13"/>
  <c r="C775" i="13"/>
  <c r="B776" i="13"/>
  <c r="C776" i="13"/>
  <c r="B777" i="13"/>
  <c r="C777" i="13"/>
  <c r="B778" i="13"/>
  <c r="C778" i="13"/>
  <c r="B779" i="13"/>
  <c r="C779" i="13"/>
  <c r="B780" i="13"/>
  <c r="C780" i="13"/>
  <c r="B781" i="13"/>
  <c r="C781" i="13"/>
  <c r="B782" i="13"/>
  <c r="C782" i="13"/>
  <c r="B783" i="13"/>
  <c r="C783" i="13"/>
  <c r="B784" i="13"/>
  <c r="C784" i="13"/>
  <c r="B785" i="13"/>
  <c r="C785" i="13"/>
  <c r="B786" i="13"/>
  <c r="C786" i="13"/>
  <c r="B787" i="13"/>
  <c r="C787" i="13"/>
  <c r="B788" i="13"/>
  <c r="C788" i="13"/>
  <c r="B789" i="13"/>
  <c r="C789" i="13"/>
  <c r="B790" i="13"/>
  <c r="C790" i="13"/>
  <c r="B791" i="13"/>
  <c r="C791" i="13"/>
  <c r="B792" i="13"/>
  <c r="C792" i="13"/>
  <c r="B793" i="13"/>
  <c r="C793" i="13"/>
  <c r="B794" i="13"/>
  <c r="C794" i="13"/>
  <c r="B795" i="13"/>
  <c r="C795" i="13"/>
  <c r="B796" i="13"/>
  <c r="C796" i="13"/>
  <c r="B797" i="13"/>
  <c r="C797" i="13"/>
  <c r="B798" i="13"/>
  <c r="C798" i="13"/>
  <c r="B799" i="13"/>
  <c r="C799" i="13"/>
  <c r="B800" i="13"/>
  <c r="C800" i="13"/>
  <c r="B801" i="13"/>
  <c r="C801" i="13"/>
  <c r="B802" i="13"/>
  <c r="C802" i="13"/>
  <c r="B803" i="13"/>
  <c r="C803" i="13"/>
  <c r="B804" i="13"/>
  <c r="C804" i="13"/>
  <c r="B805" i="13"/>
  <c r="C805" i="13"/>
  <c r="B806" i="13"/>
  <c r="C806" i="13"/>
  <c r="B807" i="13"/>
  <c r="C807" i="13"/>
  <c r="B808" i="13"/>
  <c r="C808" i="13"/>
  <c r="B809" i="13"/>
  <c r="C809" i="13"/>
  <c r="B810" i="13"/>
  <c r="C810" i="13"/>
  <c r="B811" i="13"/>
  <c r="C811" i="13"/>
  <c r="B812" i="13"/>
  <c r="C812" i="13"/>
  <c r="B813" i="13"/>
  <c r="C813" i="13"/>
  <c r="B814" i="13"/>
  <c r="C814" i="13"/>
  <c r="B815" i="13"/>
  <c r="C815" i="13"/>
  <c r="B816" i="13"/>
  <c r="C816" i="13"/>
  <c r="B817" i="13"/>
  <c r="C817" i="13"/>
  <c r="B818" i="13"/>
  <c r="C818" i="13"/>
  <c r="B819" i="13"/>
  <c r="C819" i="13"/>
  <c r="B820" i="13"/>
  <c r="C820" i="13"/>
  <c r="B821" i="13"/>
  <c r="C821" i="13"/>
  <c r="B822" i="13"/>
  <c r="C822" i="13"/>
  <c r="B823" i="13"/>
  <c r="C823" i="13"/>
  <c r="B824" i="13"/>
  <c r="C824" i="13"/>
  <c r="B825" i="13"/>
  <c r="C825" i="13"/>
  <c r="B826" i="13"/>
  <c r="C826" i="13"/>
  <c r="B827" i="13"/>
  <c r="C827" i="13"/>
  <c r="B828" i="13"/>
  <c r="C828" i="13"/>
  <c r="B829" i="13"/>
  <c r="C829" i="13"/>
  <c r="B830" i="13"/>
  <c r="C830" i="13"/>
  <c r="B831" i="13"/>
  <c r="C831" i="13"/>
  <c r="B832" i="13"/>
  <c r="C832" i="13"/>
  <c r="B833" i="13"/>
  <c r="C833" i="13"/>
  <c r="B834" i="13"/>
  <c r="C834" i="13"/>
  <c r="B835" i="13"/>
  <c r="C835" i="13"/>
  <c r="B836" i="13"/>
  <c r="C836" i="13"/>
  <c r="B837" i="13"/>
  <c r="C837" i="13"/>
  <c r="B838" i="13"/>
  <c r="C838" i="13"/>
  <c r="B839" i="13"/>
  <c r="C839" i="13"/>
  <c r="B840" i="13"/>
  <c r="C840" i="13"/>
  <c r="B841" i="13"/>
  <c r="C841" i="13"/>
  <c r="B842" i="13"/>
  <c r="C842" i="13"/>
  <c r="B843" i="13"/>
  <c r="C843" i="13"/>
  <c r="B844" i="13"/>
  <c r="C844" i="13"/>
  <c r="B845" i="13"/>
  <c r="C845" i="13"/>
  <c r="B846" i="13"/>
  <c r="C846" i="13"/>
  <c r="B847" i="13"/>
  <c r="C847" i="13"/>
  <c r="B848" i="13"/>
  <c r="C848" i="13"/>
  <c r="B849" i="13"/>
  <c r="C849" i="13"/>
  <c r="B850" i="13"/>
  <c r="C850" i="13"/>
  <c r="B851" i="13"/>
  <c r="C851" i="13"/>
  <c r="B852" i="13"/>
  <c r="C852" i="13"/>
  <c r="B853" i="13"/>
  <c r="C853" i="13"/>
  <c r="B854" i="13"/>
  <c r="C854" i="13"/>
  <c r="B855" i="13"/>
  <c r="C855" i="13"/>
  <c r="B856" i="13"/>
  <c r="C856" i="13"/>
  <c r="B857" i="13"/>
  <c r="C857" i="13"/>
  <c r="B858" i="13"/>
  <c r="C858" i="13"/>
  <c r="B859" i="13"/>
  <c r="C859" i="13"/>
  <c r="B860" i="13"/>
  <c r="C860" i="13"/>
  <c r="B861" i="13"/>
  <c r="C861" i="13"/>
  <c r="B862" i="13"/>
  <c r="C862" i="13"/>
  <c r="B863" i="13"/>
  <c r="C863" i="13"/>
  <c r="B864" i="13"/>
  <c r="C864" i="13"/>
  <c r="B865" i="13"/>
  <c r="C865" i="13"/>
  <c r="B866" i="13"/>
  <c r="C866" i="13"/>
  <c r="B867" i="13"/>
  <c r="C867" i="13"/>
  <c r="B868" i="13"/>
  <c r="C868" i="13"/>
  <c r="B869" i="13"/>
  <c r="C869" i="13"/>
  <c r="B870" i="13"/>
  <c r="C870" i="13"/>
  <c r="B871" i="13"/>
  <c r="C871" i="13"/>
  <c r="B872" i="13"/>
  <c r="C872" i="13"/>
  <c r="B873" i="13"/>
  <c r="C873" i="13"/>
  <c r="B874" i="13"/>
  <c r="C874" i="13"/>
  <c r="B875" i="13"/>
  <c r="C875" i="13"/>
  <c r="B876" i="13"/>
  <c r="C876" i="13"/>
  <c r="B877" i="13"/>
  <c r="C877" i="13"/>
  <c r="B878" i="13"/>
  <c r="C878" i="13"/>
  <c r="B879" i="13"/>
  <c r="C879" i="13"/>
  <c r="B880" i="13"/>
  <c r="C880" i="13"/>
  <c r="B881" i="13"/>
  <c r="C881" i="13"/>
  <c r="B882" i="13"/>
  <c r="C882" i="13"/>
  <c r="B883" i="13"/>
  <c r="C883" i="13"/>
  <c r="B884" i="13"/>
  <c r="C884" i="13"/>
  <c r="B885" i="13"/>
  <c r="C885" i="13"/>
  <c r="B886" i="13"/>
  <c r="C886" i="13"/>
  <c r="B887" i="13"/>
  <c r="C887" i="13"/>
  <c r="B888" i="13"/>
  <c r="C888" i="13"/>
  <c r="B889" i="13"/>
  <c r="C889" i="13"/>
  <c r="B890" i="13"/>
  <c r="C890" i="13"/>
  <c r="B891" i="13"/>
  <c r="C891" i="13"/>
  <c r="B892" i="13"/>
  <c r="C892" i="13"/>
  <c r="B893" i="13"/>
  <c r="C893" i="13"/>
  <c r="B894" i="13"/>
  <c r="C894" i="13"/>
  <c r="B895" i="13"/>
  <c r="C895" i="13"/>
  <c r="B896" i="13"/>
  <c r="C896" i="13"/>
  <c r="B897" i="13"/>
  <c r="C897" i="13"/>
  <c r="B898" i="13"/>
  <c r="C898" i="13"/>
  <c r="B899" i="13"/>
  <c r="C899" i="13"/>
  <c r="B900" i="13"/>
  <c r="C900" i="13"/>
  <c r="B901" i="13"/>
  <c r="C901" i="13"/>
  <c r="B902" i="13"/>
  <c r="C902" i="13"/>
  <c r="B903" i="13"/>
  <c r="C903" i="13"/>
  <c r="B904" i="13"/>
  <c r="C904" i="13"/>
  <c r="B905" i="13"/>
  <c r="C905" i="13"/>
  <c r="B906" i="13"/>
  <c r="C906" i="13"/>
  <c r="B907" i="13"/>
  <c r="C907" i="13"/>
  <c r="B908" i="13"/>
  <c r="C908" i="13"/>
  <c r="B909" i="13"/>
  <c r="C909" i="13"/>
  <c r="B910" i="13"/>
  <c r="C910" i="13"/>
  <c r="B911" i="13"/>
  <c r="C911" i="13"/>
  <c r="B912" i="13"/>
  <c r="C912" i="13"/>
  <c r="B913" i="13"/>
  <c r="C913" i="13"/>
  <c r="B914" i="13"/>
  <c r="C914" i="13"/>
  <c r="B915" i="13"/>
  <c r="C915" i="13"/>
  <c r="B916" i="13"/>
  <c r="C916" i="13"/>
  <c r="B917" i="13"/>
  <c r="C917" i="13"/>
  <c r="B918" i="13"/>
  <c r="C918" i="13"/>
  <c r="B919" i="13"/>
  <c r="C919" i="13"/>
  <c r="B920" i="13"/>
  <c r="C920" i="13"/>
  <c r="B921" i="13"/>
  <c r="C921" i="13"/>
  <c r="B922" i="13"/>
  <c r="C922" i="13"/>
  <c r="B923" i="13"/>
  <c r="C923" i="13"/>
  <c r="B924" i="13"/>
  <c r="C924" i="13"/>
  <c r="B925" i="13"/>
  <c r="C925" i="13"/>
  <c r="B926" i="13"/>
  <c r="C926" i="13"/>
  <c r="B927" i="13"/>
  <c r="C927" i="13"/>
  <c r="B928" i="13"/>
  <c r="C928" i="13"/>
  <c r="B929" i="13"/>
  <c r="C929" i="13"/>
  <c r="B930" i="13"/>
  <c r="C930" i="13"/>
  <c r="B931" i="13"/>
  <c r="C931" i="13"/>
  <c r="B932" i="13"/>
  <c r="C932" i="13"/>
  <c r="B933" i="13"/>
  <c r="C933" i="13"/>
  <c r="B934" i="13"/>
  <c r="C934" i="13"/>
  <c r="B935" i="13"/>
  <c r="C935" i="13"/>
  <c r="B936" i="13"/>
  <c r="C936" i="13"/>
  <c r="B937" i="13"/>
  <c r="C937" i="13"/>
  <c r="B938" i="13"/>
  <c r="C938" i="13"/>
  <c r="B939" i="13"/>
  <c r="C939" i="13"/>
  <c r="B940" i="13"/>
  <c r="C940" i="13"/>
  <c r="B941" i="13"/>
  <c r="C941" i="13"/>
  <c r="B942" i="13"/>
  <c r="C942" i="13"/>
  <c r="B943" i="13"/>
  <c r="C943" i="13"/>
  <c r="B944" i="13"/>
  <c r="C944" i="13"/>
  <c r="B945" i="13"/>
  <c r="C945" i="13"/>
  <c r="B946" i="13"/>
  <c r="C946" i="13"/>
  <c r="B947" i="13"/>
  <c r="C947" i="13"/>
  <c r="B948" i="13"/>
  <c r="C948" i="13"/>
  <c r="B949" i="13"/>
  <c r="C949" i="13"/>
  <c r="B950" i="13"/>
  <c r="C950" i="13"/>
  <c r="B951" i="13"/>
  <c r="C951" i="13"/>
  <c r="B952" i="13"/>
  <c r="C952" i="13"/>
  <c r="B953" i="13"/>
  <c r="C953" i="13"/>
  <c r="B954" i="13"/>
  <c r="C954" i="13"/>
  <c r="B955" i="13"/>
  <c r="C955" i="13"/>
  <c r="B956" i="13"/>
  <c r="C956" i="13"/>
  <c r="B957" i="13"/>
  <c r="C957" i="13"/>
  <c r="B958" i="13"/>
  <c r="C958" i="13"/>
  <c r="B959" i="13"/>
  <c r="C959" i="13"/>
  <c r="B960" i="13"/>
  <c r="C960" i="13"/>
  <c r="B961" i="13"/>
  <c r="C961" i="13"/>
  <c r="B962" i="13"/>
  <c r="C962" i="13"/>
  <c r="B963" i="13"/>
  <c r="C963" i="13"/>
  <c r="B964" i="13"/>
  <c r="C964" i="13"/>
  <c r="B965" i="13"/>
  <c r="C965" i="13"/>
  <c r="B966" i="13"/>
  <c r="C966" i="13"/>
  <c r="B967" i="13"/>
  <c r="C967" i="13"/>
  <c r="B968" i="13"/>
  <c r="C968" i="13"/>
  <c r="B969" i="13"/>
  <c r="C969" i="13"/>
  <c r="B970" i="13"/>
  <c r="C970" i="13"/>
  <c r="B971" i="13"/>
  <c r="C971" i="13"/>
  <c r="B972" i="13"/>
  <c r="C972" i="13"/>
  <c r="B973" i="13"/>
  <c r="C973" i="13"/>
  <c r="B974" i="13"/>
  <c r="C974" i="13"/>
  <c r="B975" i="13"/>
  <c r="C975" i="13"/>
  <c r="B976" i="13"/>
  <c r="C976" i="13"/>
  <c r="B977" i="13"/>
  <c r="C977" i="13"/>
  <c r="B978" i="13"/>
  <c r="C978" i="13"/>
  <c r="B979" i="13"/>
  <c r="C979" i="13"/>
  <c r="B980" i="13"/>
  <c r="C980" i="13"/>
  <c r="B981" i="13"/>
  <c r="C981" i="13"/>
  <c r="B982" i="13"/>
  <c r="C982" i="13"/>
  <c r="B983" i="13"/>
  <c r="C983" i="13"/>
  <c r="B984" i="13"/>
  <c r="C984" i="13"/>
  <c r="B985" i="13"/>
  <c r="C985" i="13"/>
  <c r="B986" i="13"/>
  <c r="C986" i="13"/>
  <c r="B987" i="13"/>
  <c r="C987" i="13"/>
  <c r="B988" i="13"/>
  <c r="C988" i="13"/>
  <c r="B989" i="13"/>
  <c r="C989" i="13"/>
  <c r="B990" i="13"/>
  <c r="C990" i="13"/>
  <c r="B991" i="13"/>
  <c r="C991" i="13"/>
  <c r="B992" i="13"/>
  <c r="C992" i="13"/>
  <c r="B993" i="13"/>
  <c r="C993" i="13"/>
  <c r="B994" i="13"/>
  <c r="C994" i="13"/>
  <c r="B995" i="13"/>
  <c r="C995" i="13"/>
  <c r="B996" i="13"/>
  <c r="C996" i="13"/>
  <c r="B997" i="13"/>
  <c r="C997" i="13"/>
  <c r="B998" i="13"/>
  <c r="C998" i="13"/>
  <c r="B999" i="13"/>
  <c r="C999" i="13"/>
  <c r="B1000" i="13"/>
  <c r="C1000" i="13"/>
  <c r="B1001" i="13"/>
  <c r="C1001" i="13"/>
  <c r="B1002" i="13"/>
  <c r="C1002" i="13"/>
  <c r="B1003" i="13"/>
  <c r="C1003" i="13"/>
  <c r="B1004" i="13"/>
  <c r="C1004" i="13"/>
  <c r="B1005" i="13"/>
  <c r="C1005" i="13"/>
  <c r="B1006" i="13"/>
  <c r="C1006" i="13"/>
  <c r="B1007" i="13"/>
  <c r="C1007" i="13"/>
  <c r="B1008" i="13"/>
  <c r="C1008" i="13"/>
  <c r="B1009" i="13"/>
  <c r="C1009" i="13"/>
  <c r="B1010" i="13"/>
  <c r="C1010" i="13"/>
  <c r="B1011" i="13"/>
  <c r="C1011" i="13"/>
  <c r="B1012" i="13"/>
  <c r="C1012" i="13"/>
  <c r="B1013" i="13"/>
  <c r="C1013" i="13"/>
  <c r="B1014" i="13"/>
  <c r="C1014" i="13"/>
  <c r="B1015" i="13"/>
  <c r="C1015" i="13"/>
  <c r="B1016" i="13"/>
  <c r="C1016" i="13"/>
  <c r="B1017" i="13"/>
  <c r="C1017" i="13"/>
  <c r="B1018" i="13"/>
  <c r="C1018" i="13"/>
  <c r="B1019" i="13"/>
  <c r="C1019" i="13"/>
  <c r="B1020" i="13"/>
  <c r="C1020" i="13"/>
  <c r="B1021" i="13"/>
  <c r="C1021" i="13"/>
  <c r="B1022" i="13"/>
  <c r="C1022" i="13"/>
  <c r="B1023" i="13"/>
  <c r="C1023" i="13"/>
  <c r="B1024" i="13"/>
  <c r="C1024" i="13"/>
  <c r="B1025" i="13"/>
  <c r="C1025" i="13"/>
  <c r="B1026" i="13"/>
  <c r="C1026" i="13"/>
  <c r="B1027" i="13"/>
  <c r="C1027" i="13"/>
  <c r="B1028" i="13"/>
  <c r="C1028" i="13"/>
  <c r="B1029" i="13"/>
  <c r="C1029" i="13"/>
  <c r="B1030" i="13"/>
  <c r="C1030" i="13"/>
  <c r="B1031" i="13"/>
  <c r="C1031" i="13"/>
  <c r="B1032" i="13"/>
  <c r="C1032" i="13"/>
  <c r="B1033" i="13"/>
  <c r="C1033" i="13"/>
  <c r="B1034" i="13"/>
  <c r="C1034" i="13"/>
  <c r="B1035" i="13"/>
  <c r="C1035" i="13"/>
  <c r="B1036" i="13"/>
  <c r="C1036" i="13"/>
  <c r="B1037" i="13"/>
  <c r="C1037" i="13"/>
  <c r="B1038" i="13"/>
  <c r="C1038" i="13"/>
  <c r="B1039" i="13"/>
  <c r="C1039" i="13"/>
  <c r="B1040" i="13"/>
  <c r="C1040" i="13"/>
  <c r="B1041" i="13"/>
  <c r="C1041" i="13"/>
  <c r="B1042" i="13"/>
  <c r="C1042" i="13"/>
  <c r="B1043" i="13"/>
  <c r="C1043" i="13"/>
  <c r="B1044" i="13"/>
  <c r="C1044" i="13"/>
  <c r="B1045" i="13"/>
  <c r="C1045" i="13"/>
  <c r="B1046" i="13"/>
  <c r="C1046" i="13"/>
  <c r="B1047" i="13"/>
  <c r="C1047" i="13"/>
  <c r="B1048" i="13"/>
  <c r="C1048" i="13"/>
  <c r="B1049" i="13"/>
  <c r="C1049" i="13"/>
  <c r="B1050" i="13"/>
  <c r="C1050" i="13"/>
  <c r="B1051" i="13"/>
  <c r="C1051" i="13"/>
  <c r="B1052" i="13"/>
  <c r="C1052" i="13"/>
  <c r="B1053" i="13"/>
  <c r="C1053" i="13"/>
  <c r="B1054" i="13"/>
  <c r="C1054" i="13"/>
  <c r="B1055" i="13"/>
  <c r="C1055" i="13"/>
  <c r="B1056" i="13"/>
  <c r="C1056" i="13"/>
  <c r="B1057" i="13"/>
  <c r="C1057" i="13"/>
  <c r="B1058" i="13"/>
  <c r="C1058" i="13"/>
  <c r="B1059" i="13"/>
  <c r="C1059" i="13"/>
  <c r="B1060" i="13"/>
  <c r="C1060" i="13"/>
  <c r="B1061" i="13"/>
  <c r="C1061" i="13"/>
  <c r="B1062" i="13"/>
  <c r="C1062" i="13"/>
  <c r="B1063" i="13"/>
  <c r="C1063" i="13"/>
  <c r="B1064" i="13"/>
  <c r="C1064" i="13"/>
  <c r="B1065" i="13"/>
  <c r="C1065" i="13"/>
  <c r="B1066" i="13"/>
  <c r="C1066" i="13"/>
  <c r="B1067" i="13"/>
  <c r="C1067" i="13"/>
  <c r="B1068" i="13"/>
  <c r="C1068" i="13"/>
  <c r="B1069" i="13"/>
  <c r="C1069" i="13"/>
  <c r="B1070" i="13"/>
  <c r="C1070" i="13"/>
  <c r="B1071" i="13"/>
  <c r="C1071" i="13"/>
  <c r="B1072" i="13"/>
  <c r="C1072" i="13"/>
  <c r="B1073" i="13"/>
  <c r="C1073" i="13"/>
  <c r="B1074" i="13"/>
  <c r="C1074" i="13"/>
  <c r="B1075" i="13"/>
  <c r="C1075" i="13"/>
  <c r="B1076" i="13"/>
  <c r="C1076" i="13"/>
  <c r="B1077" i="13"/>
  <c r="C1077" i="13"/>
  <c r="B1078" i="13"/>
  <c r="C1078" i="13"/>
  <c r="B1079" i="13"/>
  <c r="C1079" i="13"/>
  <c r="B1080" i="13"/>
  <c r="C1080" i="13"/>
  <c r="B1081" i="13"/>
  <c r="C1081" i="13"/>
  <c r="B1082" i="13"/>
  <c r="C1082" i="13"/>
  <c r="B1083" i="13"/>
  <c r="C1083" i="13"/>
  <c r="B1084" i="13"/>
  <c r="C1084" i="13"/>
  <c r="B1085" i="13"/>
  <c r="C1085" i="13"/>
  <c r="B1086" i="13"/>
  <c r="C1086" i="13"/>
  <c r="B1087" i="13"/>
  <c r="C1087" i="13"/>
  <c r="B1088" i="13"/>
  <c r="C1088" i="13"/>
  <c r="B1089" i="13"/>
  <c r="C1089" i="13"/>
  <c r="B1090" i="13"/>
  <c r="C1090" i="13"/>
  <c r="B1091" i="13"/>
  <c r="C1091" i="13"/>
  <c r="B1092" i="13"/>
  <c r="C1092" i="13"/>
  <c r="B1093" i="13"/>
  <c r="C1093" i="13"/>
  <c r="B1094" i="13"/>
  <c r="C1094" i="13"/>
  <c r="B1095" i="13"/>
  <c r="C1095" i="13"/>
  <c r="B1096" i="13"/>
  <c r="C1096" i="13"/>
  <c r="B1097" i="13"/>
  <c r="C1097" i="13"/>
  <c r="B1098" i="13"/>
  <c r="C1098" i="13"/>
  <c r="B1099" i="13"/>
  <c r="C1099" i="13"/>
  <c r="B1100" i="13"/>
  <c r="C1100" i="13"/>
  <c r="B1101" i="13"/>
  <c r="C1101" i="13"/>
  <c r="B1102" i="13"/>
  <c r="C1102" i="13"/>
  <c r="B1103" i="13"/>
  <c r="C1103" i="13"/>
  <c r="B1104" i="13"/>
  <c r="C1104" i="13"/>
  <c r="B1105" i="13"/>
  <c r="C1105" i="13"/>
  <c r="B1106" i="13"/>
  <c r="C1106" i="13"/>
  <c r="B1107" i="13"/>
  <c r="C1107" i="13"/>
  <c r="B1108" i="13"/>
  <c r="C1108" i="13"/>
  <c r="B1109" i="13"/>
  <c r="C1109" i="13"/>
  <c r="B1110" i="13"/>
  <c r="C1110" i="13"/>
  <c r="B1111" i="13"/>
  <c r="C1111" i="13"/>
  <c r="B1112" i="13"/>
  <c r="C1112" i="13"/>
  <c r="B1113" i="13"/>
  <c r="C1113" i="13"/>
  <c r="B1114" i="13"/>
  <c r="C1114" i="13"/>
  <c r="B1115" i="13"/>
  <c r="C1115" i="13"/>
  <c r="B1116" i="13"/>
  <c r="C1116" i="13"/>
  <c r="B1117" i="13"/>
  <c r="C1117" i="13"/>
  <c r="B1118" i="13"/>
  <c r="C1118" i="13"/>
  <c r="B1119" i="13"/>
  <c r="C1119" i="13"/>
  <c r="B1120" i="13"/>
  <c r="C1120" i="13"/>
  <c r="B1121" i="13"/>
  <c r="C1121" i="13"/>
  <c r="B1122" i="13"/>
  <c r="C1122" i="13"/>
  <c r="B1123" i="13"/>
  <c r="C1123" i="13"/>
  <c r="B1124" i="13"/>
  <c r="C1124" i="13"/>
  <c r="B1125" i="13"/>
  <c r="C1125" i="13"/>
  <c r="B1126" i="13"/>
  <c r="C1126" i="13"/>
  <c r="B1127" i="13"/>
  <c r="C1127" i="13"/>
  <c r="B1128" i="13"/>
  <c r="C1128" i="13"/>
  <c r="B1129" i="13"/>
  <c r="C1129" i="13"/>
  <c r="B1130" i="13"/>
  <c r="C1130" i="13"/>
  <c r="B1131" i="13"/>
  <c r="C1131" i="13"/>
  <c r="B1132" i="13"/>
  <c r="C1132" i="13"/>
  <c r="B1133" i="13"/>
  <c r="C1133" i="13"/>
  <c r="B1134" i="13"/>
  <c r="C1134" i="13"/>
  <c r="B1135" i="13"/>
  <c r="C1135" i="13"/>
  <c r="B1136" i="13"/>
  <c r="C1136" i="13"/>
  <c r="B1137" i="13"/>
  <c r="C1137" i="13"/>
  <c r="B1138" i="13"/>
  <c r="C1138" i="13"/>
  <c r="B1139" i="13"/>
  <c r="C1139" i="13"/>
  <c r="B1140" i="13"/>
  <c r="C1140" i="13"/>
  <c r="B1141" i="13"/>
  <c r="C1141" i="13"/>
  <c r="B1142" i="13"/>
  <c r="C1142" i="13"/>
  <c r="B1143" i="13"/>
  <c r="C1143" i="13"/>
  <c r="B1144" i="13"/>
  <c r="C1144" i="13"/>
  <c r="B1145" i="13"/>
  <c r="C1145" i="13"/>
  <c r="B1146" i="13"/>
  <c r="C1146" i="13"/>
  <c r="B1147" i="13"/>
  <c r="C1147" i="13"/>
  <c r="B1148" i="13"/>
  <c r="C1148" i="13"/>
  <c r="B1149" i="13"/>
  <c r="C1149" i="13"/>
  <c r="B1150" i="13"/>
  <c r="C1150" i="13"/>
  <c r="B1151" i="13"/>
  <c r="C1151" i="13"/>
  <c r="B1152" i="13"/>
  <c r="C1152" i="13"/>
  <c r="B1153" i="13"/>
  <c r="C1153" i="13"/>
  <c r="B1154" i="13"/>
  <c r="C1154" i="13"/>
  <c r="B1155" i="13"/>
  <c r="C1155" i="13"/>
  <c r="B1156" i="13"/>
  <c r="C1156" i="13"/>
  <c r="B1157" i="13"/>
  <c r="C1157" i="13"/>
  <c r="B1158" i="13"/>
  <c r="C1158" i="13"/>
  <c r="B1159" i="13"/>
  <c r="C1159" i="13"/>
  <c r="B1160" i="13"/>
  <c r="C1160" i="13"/>
  <c r="B1161" i="13"/>
  <c r="C1161" i="13"/>
  <c r="B1162" i="13"/>
  <c r="C1162" i="13"/>
  <c r="B1163" i="13"/>
  <c r="C1163" i="13"/>
  <c r="B1164" i="13"/>
  <c r="C1164" i="13"/>
  <c r="B1165" i="13"/>
  <c r="C1165" i="13"/>
  <c r="B1166" i="13"/>
  <c r="C1166" i="13"/>
  <c r="B1167" i="13"/>
  <c r="C1167" i="13"/>
  <c r="B1168" i="13"/>
  <c r="C1168" i="13"/>
  <c r="B1169" i="13"/>
  <c r="C1169" i="13"/>
  <c r="B1170" i="13"/>
  <c r="C1170" i="13"/>
  <c r="B1171" i="13"/>
  <c r="C1171" i="13"/>
  <c r="B1172" i="13"/>
  <c r="C1172" i="13"/>
  <c r="B1173" i="13"/>
  <c r="C1173" i="13"/>
  <c r="B1174" i="13"/>
  <c r="C1174" i="13"/>
  <c r="B1175" i="13"/>
  <c r="C1175" i="13"/>
  <c r="B1176" i="13"/>
  <c r="C1176" i="13"/>
  <c r="B1177" i="13"/>
  <c r="C1177" i="13"/>
  <c r="B1178" i="13"/>
  <c r="C1178" i="13"/>
  <c r="B1179" i="13"/>
  <c r="C1179" i="13"/>
  <c r="B1180" i="13"/>
  <c r="C1180" i="13"/>
  <c r="B1181" i="13"/>
  <c r="C1181" i="13"/>
  <c r="B1182" i="13"/>
  <c r="C1182" i="13"/>
  <c r="B1183" i="13"/>
  <c r="C1183" i="13"/>
  <c r="B1184" i="13"/>
  <c r="C1184" i="13"/>
  <c r="B1185" i="13"/>
  <c r="C1185" i="13"/>
  <c r="B1186" i="13"/>
  <c r="C1186" i="13"/>
  <c r="B1187" i="13"/>
  <c r="C1187" i="13"/>
  <c r="B1188" i="13"/>
  <c r="C1188" i="13"/>
  <c r="B1189" i="13"/>
  <c r="C1189" i="13"/>
  <c r="B1190" i="13"/>
  <c r="C1190" i="13"/>
  <c r="B1191" i="13"/>
  <c r="C1191" i="13"/>
  <c r="B1192" i="13"/>
  <c r="C1192" i="13"/>
  <c r="B1193" i="13"/>
  <c r="C1193" i="13"/>
  <c r="B1194" i="13"/>
  <c r="C1194" i="13"/>
  <c r="B1195" i="13"/>
  <c r="C1195" i="13"/>
  <c r="B1196" i="13"/>
  <c r="C1196" i="13"/>
  <c r="B1197" i="13"/>
  <c r="C1197" i="13"/>
  <c r="B1198" i="13"/>
  <c r="C1198" i="13"/>
  <c r="B1199" i="13"/>
  <c r="C1199" i="13"/>
  <c r="B1200" i="13"/>
  <c r="C1200" i="13"/>
  <c r="B1201" i="13"/>
  <c r="C1201" i="13"/>
  <c r="B1202" i="13"/>
  <c r="C1202" i="13"/>
  <c r="B1203" i="13"/>
  <c r="C1203" i="13"/>
  <c r="B1204" i="13"/>
  <c r="C1204" i="13"/>
  <c r="B1205" i="13"/>
  <c r="C1205" i="13"/>
  <c r="B1206" i="13"/>
  <c r="C1206" i="13"/>
  <c r="B1207" i="13"/>
  <c r="C1207" i="13"/>
  <c r="B1208" i="13"/>
  <c r="C1208" i="13"/>
  <c r="B1209" i="13"/>
  <c r="C1209" i="13"/>
  <c r="B1210" i="13"/>
  <c r="C1210" i="13"/>
  <c r="B1211" i="13"/>
  <c r="C1211" i="13"/>
  <c r="B1212" i="13"/>
  <c r="C1212" i="13"/>
  <c r="B1213" i="13"/>
  <c r="C1213" i="13"/>
  <c r="B1214" i="13"/>
  <c r="C1214" i="13"/>
  <c r="B1215" i="13"/>
  <c r="C1215" i="13"/>
  <c r="B1216" i="13"/>
  <c r="C1216" i="13"/>
  <c r="B1217" i="13"/>
  <c r="C1217" i="13"/>
  <c r="B1218" i="13"/>
  <c r="C1218" i="13"/>
  <c r="B1219" i="13"/>
  <c r="C1219" i="13"/>
  <c r="B1220" i="13"/>
  <c r="C1220" i="13"/>
  <c r="B1221" i="13"/>
  <c r="C1221" i="13"/>
  <c r="B1222" i="13"/>
  <c r="C1222" i="13"/>
  <c r="B1223" i="13"/>
  <c r="C1223" i="13"/>
  <c r="B1224" i="13"/>
  <c r="C1224" i="13"/>
  <c r="B1225" i="13"/>
  <c r="C1225" i="13"/>
  <c r="B1226" i="13"/>
  <c r="C1226" i="13"/>
  <c r="B1227" i="13"/>
  <c r="C1227" i="13"/>
  <c r="B1228" i="13"/>
  <c r="C1228" i="13"/>
  <c r="B1229" i="13"/>
  <c r="C1229" i="13"/>
  <c r="B1230" i="13"/>
  <c r="C1230" i="13"/>
  <c r="B1231" i="13"/>
  <c r="C1231" i="13"/>
  <c r="B1232" i="13"/>
  <c r="C1232" i="13"/>
  <c r="B1233" i="13"/>
  <c r="C1233" i="13"/>
  <c r="B1234" i="13"/>
  <c r="C1234" i="13"/>
  <c r="B1235" i="13"/>
  <c r="C1235" i="13"/>
  <c r="B1236" i="13"/>
  <c r="C1236" i="13"/>
  <c r="B1237" i="13"/>
  <c r="C1237" i="13"/>
  <c r="B1238" i="13"/>
  <c r="C1238" i="13"/>
  <c r="B1239" i="13"/>
  <c r="C1239" i="13"/>
  <c r="B1240" i="13"/>
  <c r="C1240" i="13"/>
  <c r="B1241" i="13"/>
  <c r="C1241" i="13"/>
  <c r="B1242" i="13"/>
  <c r="C1242" i="13"/>
  <c r="B1243" i="13"/>
  <c r="C1243" i="13"/>
  <c r="B1244" i="13"/>
  <c r="C1244" i="13"/>
  <c r="B1245" i="13"/>
  <c r="C1245" i="13"/>
  <c r="B1246" i="13"/>
  <c r="C1246" i="13"/>
  <c r="B1247" i="13"/>
  <c r="C1247" i="13"/>
  <c r="B1248" i="13"/>
  <c r="C1248" i="13"/>
  <c r="B1249" i="13"/>
  <c r="C1249" i="13"/>
  <c r="B1250" i="13"/>
  <c r="C1250" i="13"/>
  <c r="B1251" i="13"/>
  <c r="C1251" i="13"/>
  <c r="B1252" i="13"/>
  <c r="C1252" i="13"/>
  <c r="B1253" i="13"/>
  <c r="C1253" i="13"/>
  <c r="B1254" i="13"/>
  <c r="C1254" i="13"/>
  <c r="B1255" i="13"/>
  <c r="C1255" i="13"/>
  <c r="B1256" i="13"/>
  <c r="C1256" i="13"/>
  <c r="B1257" i="13"/>
  <c r="C1257" i="13"/>
  <c r="B1258" i="13"/>
  <c r="C1258" i="13"/>
  <c r="B1259" i="13"/>
  <c r="C1259" i="13"/>
  <c r="B1260" i="13"/>
  <c r="C1260" i="13"/>
  <c r="B1261" i="13"/>
  <c r="C1261" i="13"/>
  <c r="B1262" i="13"/>
  <c r="C1262" i="13"/>
  <c r="B1263" i="13"/>
  <c r="C1263" i="13"/>
  <c r="B1264" i="13"/>
  <c r="C1264" i="13"/>
  <c r="B1265" i="13"/>
  <c r="C1265" i="13"/>
  <c r="B1266" i="13"/>
  <c r="C1266" i="13"/>
  <c r="B1267" i="13"/>
  <c r="C1267" i="13"/>
  <c r="B1268" i="13"/>
  <c r="C1268" i="13"/>
  <c r="B1269" i="13"/>
  <c r="C1269" i="13"/>
  <c r="B1270" i="13"/>
  <c r="C1270" i="13"/>
  <c r="B1271" i="13"/>
  <c r="C1271" i="13"/>
  <c r="B1272" i="13"/>
  <c r="C1272" i="13"/>
  <c r="B1273" i="13"/>
  <c r="C1273" i="13"/>
  <c r="B1274" i="13"/>
  <c r="C1274" i="13"/>
  <c r="B1275" i="13"/>
  <c r="C1275" i="13"/>
  <c r="B1276" i="13"/>
  <c r="C1276" i="13"/>
  <c r="B1277" i="13"/>
  <c r="C1277" i="13"/>
  <c r="B1278" i="13"/>
  <c r="C1278" i="13"/>
  <c r="B1279" i="13"/>
  <c r="C1279" i="13"/>
  <c r="B1280" i="13"/>
  <c r="C1280" i="13"/>
  <c r="B1281" i="13"/>
  <c r="C1281" i="13"/>
  <c r="B1282" i="13"/>
  <c r="C1282" i="13"/>
  <c r="B1283" i="13"/>
  <c r="C1283" i="13"/>
  <c r="B1284" i="13"/>
  <c r="C1284" i="13"/>
  <c r="B1285" i="13"/>
  <c r="C1285" i="13"/>
  <c r="B1286" i="13"/>
  <c r="C1286" i="13"/>
  <c r="B1287" i="13"/>
  <c r="C1287" i="13"/>
  <c r="B1288" i="13"/>
  <c r="C1288" i="13"/>
  <c r="B1289" i="13"/>
  <c r="C1289" i="13"/>
  <c r="B1290" i="13"/>
  <c r="C1290" i="13"/>
  <c r="B1291" i="13"/>
  <c r="C1291" i="13"/>
  <c r="B1292" i="13"/>
  <c r="C1292" i="13"/>
  <c r="B1293" i="13"/>
  <c r="C1293" i="13"/>
  <c r="B1294" i="13"/>
  <c r="C1294" i="13"/>
  <c r="B1295" i="13"/>
  <c r="C1295" i="13"/>
  <c r="B1296" i="13"/>
  <c r="C1296" i="13"/>
  <c r="B1297" i="13"/>
  <c r="C1297" i="13"/>
  <c r="B1298" i="13"/>
  <c r="C1298" i="13"/>
  <c r="B1299" i="13"/>
  <c r="C1299" i="13"/>
  <c r="B1300" i="13"/>
  <c r="C1300" i="13"/>
  <c r="B1301" i="13"/>
  <c r="C1301" i="13"/>
  <c r="B1302" i="13"/>
  <c r="C1302" i="13"/>
  <c r="B1303" i="13"/>
  <c r="C1303" i="13"/>
  <c r="B1304" i="13"/>
  <c r="C1304" i="13"/>
  <c r="B1305" i="13"/>
  <c r="C1305" i="13"/>
  <c r="B1306" i="13"/>
  <c r="C1306" i="13"/>
  <c r="B1307" i="13"/>
  <c r="C1307" i="13"/>
  <c r="B1308" i="13"/>
  <c r="C1308" i="13"/>
  <c r="B1309" i="13"/>
  <c r="C1309" i="13"/>
  <c r="B1310" i="13"/>
  <c r="C1310" i="13"/>
  <c r="B1311" i="13"/>
  <c r="C1311" i="13"/>
  <c r="B1312" i="13"/>
  <c r="C1312" i="13"/>
  <c r="B1313" i="13"/>
  <c r="C1313" i="13"/>
  <c r="B1314" i="13"/>
  <c r="C1314" i="13"/>
  <c r="B1315" i="13"/>
  <c r="C1315" i="13"/>
  <c r="B1316" i="13"/>
  <c r="C1316" i="13"/>
  <c r="B1317" i="13"/>
  <c r="C1317" i="13"/>
  <c r="B1318" i="13"/>
  <c r="C1318" i="13"/>
  <c r="B1319" i="13"/>
  <c r="C1319" i="13"/>
  <c r="B1320" i="13"/>
  <c r="C1320" i="13"/>
  <c r="B1321" i="13"/>
  <c r="C1321" i="13"/>
  <c r="B1322" i="13"/>
  <c r="C1322" i="13"/>
  <c r="B1323" i="13"/>
  <c r="C1323" i="13"/>
  <c r="B1324" i="13"/>
  <c r="C1324" i="13"/>
  <c r="B1325" i="13"/>
  <c r="C1325" i="13"/>
  <c r="B1326" i="13"/>
  <c r="C1326" i="13"/>
  <c r="B1327" i="13"/>
  <c r="C1327" i="13"/>
  <c r="B1328" i="13"/>
  <c r="C1328" i="13"/>
  <c r="B1329" i="13"/>
  <c r="C1329" i="13"/>
  <c r="B1330" i="13"/>
  <c r="C1330" i="13"/>
  <c r="B1331" i="13"/>
  <c r="C1331" i="13"/>
  <c r="B1332" i="13"/>
  <c r="C1332" i="13"/>
  <c r="B1333" i="13"/>
  <c r="C1333" i="13"/>
  <c r="B1334" i="13"/>
  <c r="C1334" i="13"/>
  <c r="B1335" i="13"/>
  <c r="C1335" i="13"/>
  <c r="B1336" i="13"/>
  <c r="C1336" i="13"/>
  <c r="B1337" i="13"/>
  <c r="C1337" i="13"/>
  <c r="B1338" i="13"/>
  <c r="C1338" i="13"/>
  <c r="B1339" i="13"/>
  <c r="C1339" i="13"/>
  <c r="B1340" i="13"/>
  <c r="C1340" i="13"/>
  <c r="B1341" i="13"/>
  <c r="C1341" i="13"/>
  <c r="B1342" i="13"/>
  <c r="C1342" i="13"/>
  <c r="B1343" i="13"/>
  <c r="C1343" i="13"/>
  <c r="B1344" i="13"/>
  <c r="C1344" i="13"/>
  <c r="B1345" i="13"/>
  <c r="C1345" i="13"/>
  <c r="B1346" i="13"/>
  <c r="C1346" i="13"/>
  <c r="B1347" i="13"/>
  <c r="C1347" i="13"/>
  <c r="B1348" i="13"/>
  <c r="C1348" i="13"/>
  <c r="B1349" i="13"/>
  <c r="C1349" i="13"/>
  <c r="B1350" i="13"/>
  <c r="C1350" i="13"/>
  <c r="B1351" i="13"/>
  <c r="C1351" i="13"/>
  <c r="B1352" i="13"/>
  <c r="C1352" i="13"/>
  <c r="B1353" i="13"/>
  <c r="C1353" i="13"/>
  <c r="B1354" i="13"/>
  <c r="C1354" i="13"/>
  <c r="B1355" i="13"/>
  <c r="C1355" i="13"/>
  <c r="B1356" i="13"/>
  <c r="C1356" i="13"/>
  <c r="B1357" i="13"/>
  <c r="C1357" i="13"/>
  <c r="B1358" i="13"/>
  <c r="C1358" i="13"/>
  <c r="B1359" i="13"/>
  <c r="C1359" i="13"/>
  <c r="B1360" i="13"/>
  <c r="C1360" i="13"/>
  <c r="B1361" i="13"/>
  <c r="C1361" i="13"/>
  <c r="B1362" i="13"/>
  <c r="C1362" i="13"/>
  <c r="B1363" i="13"/>
  <c r="C1363" i="13"/>
  <c r="B1364" i="13"/>
  <c r="C1364" i="13"/>
  <c r="B1365" i="13"/>
  <c r="C1365" i="13"/>
  <c r="B1366" i="13"/>
  <c r="C1366" i="13"/>
  <c r="B1367" i="13"/>
  <c r="C1367" i="13"/>
  <c r="B1368" i="13"/>
  <c r="C1368" i="13"/>
  <c r="B1369" i="13"/>
  <c r="C1369" i="13"/>
  <c r="B1370" i="13"/>
  <c r="C1370" i="13"/>
  <c r="B1371" i="13"/>
  <c r="C1371" i="13"/>
  <c r="B1372" i="13"/>
  <c r="C1372" i="13"/>
  <c r="B1373" i="13"/>
  <c r="C1373" i="13"/>
  <c r="B1374" i="13"/>
  <c r="C1374" i="13"/>
  <c r="B1375" i="13"/>
  <c r="C1375" i="13"/>
  <c r="B1376" i="13"/>
  <c r="C1376" i="13"/>
  <c r="B1377" i="13"/>
  <c r="C1377" i="13"/>
  <c r="B1378" i="13"/>
  <c r="C1378" i="13"/>
  <c r="B1379" i="13"/>
  <c r="C1379" i="13"/>
  <c r="B1380" i="13"/>
  <c r="C1380" i="13"/>
  <c r="B1381" i="13"/>
  <c r="C1381" i="13"/>
  <c r="B1382" i="13"/>
  <c r="C1382" i="13"/>
  <c r="B1383" i="13"/>
  <c r="C1383" i="13"/>
  <c r="B1384" i="13"/>
  <c r="C1384" i="13"/>
  <c r="B1385" i="13"/>
  <c r="C1385" i="13"/>
  <c r="B1386" i="13"/>
  <c r="C1386" i="13"/>
  <c r="B1387" i="13"/>
  <c r="C1387" i="13"/>
  <c r="B1388" i="13"/>
  <c r="C1388" i="13"/>
  <c r="B1389" i="13"/>
  <c r="C1389" i="13"/>
  <c r="B1390" i="13"/>
  <c r="C1390" i="13"/>
  <c r="B1391" i="13"/>
  <c r="C1391" i="13"/>
  <c r="B1392" i="13"/>
  <c r="C1392" i="13"/>
  <c r="B1393" i="13"/>
  <c r="C1393" i="13"/>
  <c r="B1394" i="13"/>
  <c r="C1394" i="13"/>
  <c r="B1395" i="13"/>
  <c r="C1395" i="13"/>
  <c r="B1396" i="13"/>
  <c r="C1396" i="13"/>
  <c r="B1397" i="13"/>
  <c r="C1397" i="13"/>
  <c r="B1398" i="13"/>
  <c r="C1398" i="13"/>
  <c r="B1399" i="13"/>
  <c r="C1399" i="13"/>
  <c r="B1400" i="13"/>
  <c r="C1400" i="13"/>
  <c r="B1401" i="13"/>
  <c r="C1401" i="13"/>
  <c r="B1402" i="13"/>
  <c r="C1402" i="13"/>
  <c r="B1403" i="13"/>
  <c r="C1403" i="13"/>
  <c r="B1404" i="13"/>
  <c r="C1404" i="13"/>
  <c r="B1405" i="13"/>
  <c r="C1405" i="13"/>
  <c r="B1406" i="13"/>
  <c r="C1406" i="13"/>
  <c r="B1407" i="13"/>
  <c r="C1407" i="13"/>
  <c r="B1408" i="13"/>
  <c r="C1408" i="13"/>
  <c r="B1409" i="13"/>
  <c r="C1409" i="13"/>
  <c r="B1410" i="13"/>
  <c r="C1410" i="13"/>
  <c r="B1411" i="13"/>
  <c r="C1411" i="13"/>
  <c r="B1412" i="13"/>
  <c r="C1412" i="13"/>
  <c r="B1413" i="13"/>
  <c r="C1413" i="13"/>
  <c r="B1414" i="13"/>
  <c r="C1414" i="13"/>
  <c r="B1415" i="13"/>
  <c r="C1415" i="13"/>
  <c r="B1416" i="13"/>
  <c r="C1416" i="13"/>
  <c r="B1417" i="13"/>
  <c r="C1417" i="13"/>
  <c r="B1418" i="13"/>
  <c r="C1418" i="13"/>
  <c r="B1419" i="13"/>
  <c r="C1419" i="13"/>
  <c r="B1420" i="13"/>
  <c r="C1420" i="13"/>
  <c r="B1421" i="13"/>
  <c r="C1421" i="13"/>
  <c r="B1422" i="13"/>
  <c r="C1422" i="13"/>
  <c r="B1423" i="13"/>
  <c r="C1423" i="13"/>
  <c r="B1424" i="13"/>
  <c r="C1424" i="13"/>
  <c r="B1425" i="13"/>
  <c r="C1425" i="13"/>
  <c r="B1426" i="13"/>
  <c r="C1426" i="13"/>
  <c r="B1427" i="13"/>
  <c r="C1427" i="13"/>
  <c r="B1428" i="13"/>
  <c r="C1428" i="13"/>
  <c r="B1429" i="13"/>
  <c r="C1429" i="13"/>
  <c r="B1430" i="13"/>
  <c r="C1430" i="13"/>
  <c r="B1431" i="13"/>
  <c r="C1431" i="13"/>
  <c r="B1432" i="13"/>
  <c r="C1432" i="13"/>
  <c r="B1433" i="13"/>
  <c r="C1433" i="13"/>
  <c r="B1434" i="13"/>
  <c r="C1434" i="13"/>
  <c r="B1435" i="13"/>
  <c r="C1435" i="13"/>
  <c r="B1436" i="13"/>
  <c r="C1436" i="13"/>
  <c r="B1437" i="13"/>
  <c r="C1437" i="13"/>
  <c r="B1438" i="13"/>
  <c r="C1438" i="13"/>
  <c r="B1439" i="13"/>
  <c r="C1439" i="13"/>
  <c r="B1440" i="13"/>
  <c r="C1440" i="13"/>
  <c r="B1441" i="13"/>
  <c r="C1441" i="13"/>
  <c r="B1442" i="13"/>
  <c r="C1442" i="13"/>
  <c r="B1443" i="13"/>
  <c r="C1443" i="13"/>
  <c r="B1444" i="13"/>
  <c r="C1444" i="13"/>
  <c r="B1445" i="13"/>
  <c r="C1445" i="13"/>
  <c r="B1446" i="13"/>
  <c r="C1446" i="13"/>
  <c r="B1447" i="13"/>
  <c r="C1447" i="13"/>
  <c r="B1448" i="13"/>
  <c r="C1448" i="13"/>
  <c r="B1449" i="13"/>
  <c r="C1449" i="13"/>
  <c r="B1450" i="13"/>
  <c r="C1450" i="13"/>
  <c r="B1451" i="13"/>
  <c r="C1451" i="13"/>
  <c r="B1452" i="13"/>
  <c r="C1452" i="13"/>
  <c r="B1453" i="13"/>
  <c r="C1453" i="13"/>
  <c r="B1454" i="13"/>
  <c r="C1454" i="13"/>
  <c r="B1455" i="13"/>
  <c r="C1455" i="13"/>
  <c r="B1456" i="13"/>
  <c r="C1456" i="13"/>
  <c r="B1457" i="13"/>
  <c r="C1457" i="13"/>
  <c r="B1458" i="13"/>
  <c r="C1458" i="13"/>
  <c r="B1459" i="13"/>
  <c r="C1459" i="13"/>
  <c r="B1460" i="13"/>
  <c r="C1460" i="13"/>
  <c r="B1461" i="13"/>
  <c r="C1461" i="13"/>
  <c r="B1462" i="13"/>
  <c r="C1462" i="13"/>
  <c r="B1463" i="13"/>
  <c r="C1463" i="13"/>
  <c r="B1464" i="13"/>
  <c r="C1464" i="13"/>
  <c r="B1465" i="13"/>
  <c r="C1465" i="13"/>
  <c r="B1466" i="13"/>
  <c r="C1466" i="13"/>
  <c r="B1467" i="13"/>
  <c r="C1467" i="13"/>
  <c r="B1468" i="13"/>
  <c r="C1468" i="13"/>
  <c r="B1469" i="13"/>
  <c r="C1469" i="13"/>
  <c r="B1470" i="13"/>
  <c r="C1470" i="13"/>
  <c r="B1471" i="13"/>
  <c r="C1471" i="13"/>
  <c r="B1472" i="13"/>
  <c r="C1472" i="13"/>
  <c r="B1473" i="13"/>
  <c r="C1473" i="13"/>
  <c r="B1474" i="13"/>
  <c r="C1474" i="13"/>
  <c r="B1475" i="13"/>
  <c r="C1475" i="13"/>
  <c r="B1476" i="13"/>
  <c r="C1476" i="13"/>
  <c r="B1477" i="13"/>
  <c r="C1477" i="13"/>
  <c r="B1478" i="13"/>
  <c r="C1478" i="13"/>
  <c r="B1479" i="13"/>
  <c r="C1479" i="13"/>
  <c r="B1480" i="13"/>
  <c r="C1480" i="13"/>
  <c r="B1481" i="13"/>
  <c r="C1481" i="13"/>
  <c r="B1482" i="13"/>
  <c r="C1482" i="13"/>
  <c r="B1483" i="13"/>
  <c r="C1483" i="13"/>
  <c r="B1484" i="13"/>
  <c r="C1484" i="13"/>
  <c r="B1485" i="13"/>
  <c r="C1485" i="13"/>
  <c r="B1486" i="13"/>
  <c r="C1486" i="13"/>
  <c r="B1487" i="13"/>
  <c r="C1487" i="13"/>
  <c r="B1488" i="13"/>
  <c r="C1488" i="13"/>
  <c r="B1489" i="13"/>
  <c r="C1489" i="13"/>
  <c r="B1490" i="13"/>
  <c r="C1490" i="13"/>
  <c r="B1491" i="13"/>
  <c r="C1491" i="13"/>
  <c r="B1492" i="13"/>
  <c r="C1492" i="13"/>
  <c r="B1493" i="13"/>
  <c r="C1493" i="13"/>
  <c r="B1494" i="13"/>
  <c r="C1494" i="13"/>
  <c r="B1495" i="13"/>
  <c r="C1495" i="13"/>
  <c r="B1496" i="13"/>
  <c r="C1496" i="13"/>
  <c r="B1497" i="13"/>
  <c r="C1497" i="13"/>
  <c r="B1498" i="13"/>
  <c r="C1498" i="13"/>
  <c r="B1499" i="13"/>
  <c r="C1499" i="13"/>
  <c r="B1500" i="13"/>
  <c r="C1500" i="13"/>
  <c r="B1501" i="13"/>
  <c r="C1501" i="13"/>
  <c r="B1502" i="13"/>
  <c r="C1502" i="13"/>
  <c r="B1503" i="13"/>
  <c r="C1503" i="13"/>
  <c r="B1504" i="13"/>
  <c r="C1504" i="13"/>
  <c r="B1505" i="13"/>
  <c r="C1505" i="13"/>
  <c r="B1506" i="13"/>
  <c r="C1506" i="13"/>
  <c r="B1507" i="13"/>
  <c r="C1507" i="13"/>
  <c r="B1508" i="13"/>
  <c r="C1508" i="13"/>
  <c r="B1509" i="13"/>
  <c r="C1509" i="13"/>
  <c r="B1510" i="13"/>
  <c r="C1510" i="13"/>
  <c r="B1511" i="13"/>
  <c r="C1511" i="13"/>
  <c r="B1512" i="13"/>
  <c r="C1512" i="13"/>
  <c r="B1513" i="13"/>
  <c r="C1513" i="13"/>
  <c r="B1514" i="13"/>
  <c r="C1514" i="13"/>
  <c r="B1515" i="13"/>
  <c r="C1515" i="13"/>
  <c r="B1516" i="13"/>
  <c r="C1516" i="13"/>
  <c r="B1517" i="13"/>
  <c r="C1517" i="13"/>
  <c r="B1518" i="13"/>
  <c r="C1518" i="13"/>
  <c r="B1519" i="13"/>
  <c r="C1519" i="13"/>
  <c r="B1520" i="13"/>
  <c r="C1520" i="13"/>
  <c r="B1521" i="13"/>
  <c r="C1521" i="13"/>
  <c r="B1522" i="13"/>
  <c r="C1522" i="13"/>
  <c r="B1523" i="13"/>
  <c r="C1523" i="13"/>
  <c r="B1524" i="13"/>
  <c r="C1524" i="13"/>
  <c r="B1525" i="13"/>
  <c r="C1525" i="13"/>
  <c r="B1526" i="13"/>
  <c r="C1526" i="13"/>
  <c r="B1527" i="13"/>
  <c r="C1527" i="13"/>
  <c r="B1528" i="13"/>
  <c r="C1528" i="13"/>
  <c r="B1529" i="13"/>
  <c r="C1529" i="13"/>
  <c r="B1530" i="13"/>
  <c r="C1530" i="13"/>
  <c r="B1531" i="13"/>
  <c r="C1531" i="13"/>
  <c r="B1532" i="13"/>
  <c r="C1532" i="13"/>
  <c r="B1533" i="13"/>
  <c r="C1533" i="13"/>
  <c r="B1534" i="13"/>
  <c r="C1534" i="13"/>
  <c r="B1535" i="13"/>
  <c r="C1535" i="13"/>
  <c r="B1536" i="13"/>
  <c r="C1536" i="13"/>
  <c r="B1537" i="13"/>
  <c r="C1537" i="13"/>
  <c r="B1538" i="13"/>
  <c r="C1538" i="13"/>
  <c r="B1539" i="13"/>
  <c r="C1539" i="13"/>
  <c r="B1540" i="13"/>
  <c r="C1540" i="13"/>
  <c r="B1541" i="13"/>
  <c r="C1541" i="13"/>
  <c r="B1542" i="13"/>
  <c r="C1542" i="13"/>
  <c r="B1543" i="13"/>
  <c r="C1543" i="13"/>
  <c r="B1544" i="13"/>
  <c r="C1544" i="13"/>
  <c r="B1545" i="13"/>
  <c r="C1545" i="13"/>
  <c r="B1546" i="13"/>
  <c r="C1546" i="13"/>
  <c r="B1547" i="13"/>
  <c r="C1547" i="13"/>
  <c r="B1548" i="13"/>
  <c r="C1548" i="13"/>
  <c r="B1549" i="13"/>
  <c r="C1549" i="13"/>
  <c r="B1550" i="13"/>
  <c r="C1550" i="13"/>
  <c r="B1551" i="13"/>
  <c r="C1551" i="13"/>
  <c r="B1552" i="13"/>
  <c r="C1552" i="13"/>
  <c r="B1553" i="13"/>
  <c r="C1553" i="13"/>
  <c r="B1554" i="13"/>
  <c r="C1554" i="13"/>
  <c r="B1555" i="13"/>
  <c r="C1555" i="13"/>
  <c r="B1556" i="13"/>
  <c r="C1556" i="13"/>
  <c r="B1557" i="13"/>
  <c r="C1557" i="13"/>
  <c r="B1558" i="13"/>
  <c r="C1558" i="13"/>
  <c r="B1559" i="13"/>
  <c r="C1559" i="13"/>
  <c r="B1560" i="13"/>
  <c r="C1560" i="13"/>
  <c r="B1561" i="13"/>
  <c r="C1561" i="13"/>
  <c r="B1562" i="13"/>
  <c r="C1562" i="13"/>
  <c r="B1563" i="13"/>
  <c r="C1563" i="13"/>
  <c r="B1564" i="13"/>
  <c r="C1564" i="13"/>
  <c r="B1565" i="13"/>
  <c r="C1565" i="13"/>
  <c r="B1566" i="13"/>
  <c r="C1566" i="13"/>
  <c r="B1567" i="13"/>
  <c r="C1567" i="13"/>
  <c r="B1568" i="13"/>
  <c r="C1568" i="13"/>
  <c r="B1569" i="13"/>
  <c r="C1569" i="13"/>
  <c r="B1570" i="13"/>
  <c r="C1570" i="13"/>
  <c r="B1571" i="13"/>
  <c r="C1571" i="13"/>
  <c r="B1572" i="13"/>
  <c r="C1572" i="13"/>
  <c r="B1573" i="13"/>
  <c r="C1573" i="13"/>
  <c r="B1574" i="13"/>
  <c r="C1574" i="13"/>
  <c r="B1575" i="13"/>
  <c r="C1575" i="13"/>
  <c r="B1576" i="13"/>
  <c r="C1576" i="13"/>
  <c r="B1577" i="13"/>
  <c r="C1577" i="13"/>
  <c r="B1578" i="13"/>
  <c r="C1578" i="13"/>
  <c r="B1579" i="13"/>
  <c r="C1579" i="13"/>
  <c r="B1580" i="13"/>
  <c r="C1580" i="13"/>
  <c r="B1581" i="13"/>
  <c r="C1581" i="13"/>
  <c r="B1582" i="13"/>
  <c r="C1582" i="13"/>
  <c r="B1583" i="13"/>
  <c r="C1583" i="13"/>
  <c r="B1584" i="13"/>
  <c r="C1584" i="13"/>
  <c r="B1585" i="13"/>
  <c r="C1585" i="13"/>
  <c r="B1586" i="13"/>
  <c r="C1586" i="13"/>
  <c r="B1587" i="13"/>
  <c r="C1587" i="13"/>
  <c r="B1588" i="13"/>
  <c r="C1588" i="13"/>
  <c r="B1589" i="13"/>
  <c r="C1589" i="13"/>
  <c r="B1590" i="13"/>
  <c r="C1590" i="13"/>
  <c r="B1591" i="13"/>
  <c r="C1591" i="13"/>
  <c r="B1592" i="13"/>
  <c r="C1592" i="13"/>
  <c r="B1593" i="13"/>
  <c r="C1593" i="13"/>
  <c r="B1594" i="13"/>
  <c r="C1594" i="13"/>
  <c r="B1595" i="13"/>
  <c r="C1595" i="13"/>
  <c r="B1596" i="13"/>
  <c r="C1596" i="13"/>
  <c r="B1597" i="13"/>
  <c r="C1597" i="13"/>
  <c r="B1598" i="13"/>
  <c r="C1598" i="13"/>
  <c r="B1599" i="13"/>
  <c r="C1599" i="13"/>
  <c r="B1600" i="13"/>
  <c r="C1600" i="13"/>
  <c r="B1601" i="13"/>
  <c r="C1601" i="13"/>
  <c r="B1602" i="13"/>
  <c r="C1602" i="13"/>
  <c r="B1603" i="13"/>
  <c r="C1603" i="13"/>
  <c r="B1604" i="13"/>
  <c r="C1604" i="13"/>
  <c r="B1605" i="13"/>
  <c r="C1605" i="13"/>
  <c r="B1606" i="13"/>
  <c r="C1606" i="13"/>
  <c r="B1607" i="13"/>
  <c r="C1607" i="13"/>
  <c r="B1608" i="13"/>
  <c r="C1608" i="13"/>
  <c r="B1609" i="13"/>
  <c r="C1609" i="13"/>
  <c r="B1610" i="13"/>
  <c r="C1610" i="13"/>
  <c r="B1611" i="13"/>
  <c r="C1611" i="13"/>
  <c r="B1612" i="13"/>
  <c r="C1612" i="13"/>
  <c r="B1613" i="13"/>
  <c r="C1613" i="13"/>
  <c r="B1614" i="13"/>
  <c r="C1614" i="13"/>
  <c r="B1615" i="13"/>
  <c r="C1615" i="13"/>
  <c r="B1616" i="13"/>
  <c r="C1616" i="13"/>
  <c r="B1617" i="13"/>
  <c r="C1617" i="13"/>
  <c r="B1618" i="13"/>
  <c r="C1618" i="13"/>
  <c r="B1619" i="13"/>
  <c r="C1619" i="13"/>
  <c r="B1620" i="13"/>
  <c r="C1620" i="13"/>
  <c r="B1621" i="13"/>
  <c r="C1621" i="13"/>
  <c r="B1622" i="13"/>
  <c r="C1622" i="13"/>
  <c r="B1623" i="13"/>
  <c r="C1623" i="13"/>
  <c r="B1624" i="13"/>
  <c r="C1624" i="13"/>
  <c r="B1625" i="13"/>
  <c r="C1625" i="13"/>
  <c r="B1626" i="13"/>
  <c r="C1626" i="13"/>
  <c r="B1627" i="13"/>
  <c r="C1627" i="13"/>
  <c r="B1628" i="13"/>
  <c r="C1628" i="13"/>
  <c r="B1629" i="13"/>
  <c r="C1629" i="13"/>
  <c r="B1630" i="13"/>
  <c r="C1630" i="13"/>
  <c r="B1631" i="13"/>
  <c r="C1631" i="13"/>
  <c r="B1632" i="13"/>
  <c r="C1632" i="13"/>
  <c r="B1633" i="13"/>
  <c r="C1633" i="13"/>
  <c r="B1634" i="13"/>
  <c r="C1634" i="13"/>
  <c r="B1635" i="13"/>
  <c r="C1635" i="13"/>
  <c r="B1636" i="13"/>
  <c r="C1636" i="13"/>
  <c r="B1637" i="13"/>
  <c r="C1637" i="13"/>
  <c r="B1638" i="13"/>
  <c r="C1638" i="13"/>
  <c r="B1639" i="13"/>
  <c r="C1639" i="13"/>
  <c r="B1640" i="13"/>
  <c r="C1640" i="13"/>
  <c r="B1641" i="13"/>
  <c r="C1641" i="13"/>
  <c r="B1642" i="13"/>
  <c r="C1642" i="13"/>
  <c r="B1643" i="13"/>
  <c r="C1643" i="13"/>
  <c r="B1644" i="13"/>
  <c r="C1644" i="13"/>
  <c r="B1645" i="13"/>
  <c r="C1645" i="13"/>
  <c r="B1646" i="13"/>
  <c r="C1646" i="13"/>
  <c r="B1647" i="13"/>
  <c r="C1647" i="13"/>
  <c r="B1648" i="13"/>
  <c r="C1648" i="13"/>
  <c r="B1649" i="13"/>
  <c r="C1649" i="13"/>
  <c r="B1650" i="13"/>
  <c r="C1650" i="13"/>
  <c r="B1651" i="13"/>
  <c r="C1651" i="13"/>
  <c r="B1652" i="13"/>
  <c r="C1652" i="13"/>
  <c r="B1653" i="13"/>
  <c r="C1653" i="13"/>
  <c r="B1654" i="13"/>
  <c r="C1654" i="13"/>
  <c r="B1655" i="13"/>
  <c r="C1655" i="13"/>
  <c r="B1656" i="13"/>
  <c r="C1656" i="13"/>
  <c r="B1657" i="13"/>
  <c r="C1657" i="13"/>
  <c r="B1658" i="13"/>
  <c r="C1658" i="13"/>
  <c r="B1659" i="13"/>
  <c r="C1659" i="13"/>
  <c r="B1660" i="13"/>
  <c r="C1660" i="13"/>
  <c r="B1661" i="13"/>
  <c r="C1661" i="13"/>
  <c r="B1662" i="13"/>
  <c r="C1662" i="13"/>
  <c r="B1663" i="13"/>
  <c r="C1663" i="13"/>
  <c r="B1664" i="13"/>
  <c r="C1664" i="13"/>
  <c r="B1665" i="13"/>
  <c r="C1665" i="13"/>
  <c r="B1666" i="13"/>
  <c r="C1666" i="13"/>
  <c r="B1667" i="13"/>
  <c r="C1667" i="13"/>
  <c r="B1668" i="13"/>
  <c r="C1668" i="13"/>
  <c r="B1669" i="13"/>
  <c r="C1669" i="13"/>
  <c r="B1670" i="13"/>
  <c r="C1670" i="13"/>
  <c r="B1671" i="13"/>
  <c r="C1671" i="13"/>
  <c r="B1672" i="13"/>
  <c r="C1672" i="13"/>
  <c r="B1673" i="13"/>
  <c r="C1673" i="13"/>
  <c r="B1674" i="13"/>
  <c r="C1674" i="13"/>
  <c r="B1675" i="13"/>
  <c r="C1675" i="13"/>
  <c r="B1676" i="13"/>
  <c r="C1676" i="13"/>
  <c r="B1677" i="13"/>
  <c r="C1677" i="13"/>
  <c r="B1678" i="13"/>
  <c r="C1678" i="13"/>
  <c r="B1679" i="13"/>
  <c r="C1679" i="13"/>
  <c r="B1680" i="13"/>
  <c r="C1680" i="13"/>
  <c r="B1681" i="13"/>
  <c r="C1681" i="13"/>
  <c r="B1682" i="13"/>
  <c r="C1682" i="13"/>
  <c r="B1683" i="13"/>
  <c r="C1683" i="13"/>
  <c r="B1684" i="13"/>
  <c r="C1684" i="13"/>
  <c r="B1685" i="13"/>
  <c r="C1685" i="13"/>
  <c r="B1686" i="13"/>
  <c r="C1686" i="13"/>
  <c r="B1687" i="13"/>
  <c r="C1687" i="13"/>
  <c r="B1688" i="13"/>
  <c r="C1688" i="13"/>
  <c r="B1689" i="13"/>
  <c r="C1689" i="13"/>
  <c r="B1690" i="13"/>
  <c r="C1690" i="13"/>
  <c r="B1691" i="13"/>
  <c r="C1691" i="13"/>
  <c r="B1692" i="13"/>
  <c r="C1692" i="13"/>
  <c r="B1693" i="13"/>
  <c r="C1693" i="13"/>
  <c r="B1694" i="13"/>
  <c r="C1694" i="13"/>
  <c r="B1695" i="13"/>
  <c r="C1695" i="13"/>
  <c r="B1696" i="13"/>
  <c r="C1696" i="13"/>
  <c r="B1697" i="13"/>
  <c r="C1697" i="13"/>
  <c r="B1698" i="13"/>
  <c r="C1698" i="13"/>
  <c r="B1699" i="13"/>
  <c r="C1699" i="13"/>
  <c r="B1700" i="13"/>
  <c r="C1700" i="13"/>
  <c r="B1701" i="13"/>
  <c r="C1701" i="13"/>
  <c r="B1702" i="13"/>
  <c r="C1702" i="13"/>
  <c r="B1703" i="13"/>
  <c r="C1703" i="13"/>
  <c r="B1704" i="13"/>
  <c r="C1704" i="13"/>
  <c r="B1705" i="13"/>
  <c r="C1705" i="13"/>
  <c r="B1706" i="13"/>
  <c r="C1706" i="13"/>
  <c r="B1707" i="13"/>
  <c r="C1707" i="13"/>
  <c r="B1708" i="13"/>
  <c r="C1708" i="13"/>
  <c r="B1709" i="13"/>
  <c r="C1709" i="13"/>
  <c r="B1710" i="13"/>
  <c r="C1710" i="13"/>
  <c r="B1711" i="13"/>
  <c r="C1711" i="13"/>
  <c r="B1712" i="13"/>
  <c r="C1712" i="13"/>
  <c r="B1713" i="13"/>
  <c r="C1713" i="13"/>
  <c r="B1714" i="13"/>
  <c r="C1714" i="13"/>
  <c r="B1715" i="13"/>
  <c r="C1715" i="13"/>
  <c r="B1716" i="13"/>
  <c r="C1716" i="13"/>
  <c r="B1717" i="13"/>
  <c r="C1717" i="13"/>
  <c r="B1718" i="13"/>
  <c r="C1718" i="13"/>
  <c r="B1719" i="13"/>
  <c r="C1719" i="13"/>
  <c r="B1720" i="13"/>
  <c r="C1720" i="13"/>
  <c r="B1721" i="13"/>
  <c r="C1721" i="13"/>
  <c r="B1722" i="13"/>
  <c r="C1722" i="13"/>
  <c r="B1723" i="13"/>
  <c r="C1723" i="13"/>
  <c r="B1724" i="13"/>
  <c r="C1724" i="13"/>
  <c r="B1725" i="13"/>
  <c r="C1725" i="13"/>
  <c r="B1726" i="13"/>
  <c r="C1726" i="13"/>
  <c r="B1727" i="13"/>
  <c r="C1727" i="13"/>
  <c r="B1728" i="13"/>
  <c r="C1728" i="13"/>
  <c r="B1729" i="13"/>
  <c r="C1729" i="13"/>
  <c r="B1730" i="13"/>
  <c r="C1730" i="13"/>
  <c r="B1731" i="13"/>
  <c r="C1731" i="13"/>
  <c r="B1732" i="13"/>
  <c r="C1732" i="13"/>
  <c r="B1733" i="13"/>
  <c r="C1733" i="13"/>
  <c r="B1734" i="13"/>
  <c r="C1734" i="13"/>
  <c r="B1735" i="13"/>
  <c r="C1735" i="13"/>
  <c r="B1736" i="13"/>
  <c r="C1736" i="13"/>
  <c r="B1737" i="13"/>
  <c r="C1737" i="13"/>
  <c r="B1738" i="13"/>
  <c r="C1738" i="13"/>
  <c r="B1739" i="13"/>
  <c r="C1739" i="13"/>
  <c r="B1740" i="13"/>
  <c r="C1740" i="13"/>
  <c r="B1741" i="13"/>
  <c r="C1741" i="13"/>
  <c r="B1742" i="13"/>
  <c r="C1742" i="13"/>
  <c r="B1743" i="13"/>
  <c r="C1743" i="13"/>
  <c r="B1744" i="13"/>
  <c r="C1744" i="13"/>
  <c r="B1745" i="13"/>
  <c r="C1745" i="13"/>
  <c r="B1746" i="13"/>
  <c r="C1746" i="13"/>
  <c r="B1747" i="13"/>
  <c r="C1747" i="13"/>
  <c r="B1748" i="13"/>
  <c r="C1748" i="13"/>
  <c r="B1749" i="13"/>
  <c r="C1749" i="13"/>
  <c r="B1750" i="13"/>
  <c r="C1750" i="13"/>
  <c r="B1751" i="13"/>
  <c r="C1751" i="13"/>
  <c r="B1752" i="13"/>
  <c r="C1752" i="13"/>
  <c r="B1753" i="13"/>
  <c r="C1753" i="13"/>
  <c r="B1754" i="13"/>
  <c r="C1754" i="13"/>
  <c r="B1755" i="13"/>
  <c r="C1755" i="13"/>
  <c r="B1756" i="13"/>
  <c r="C1756" i="13"/>
  <c r="B1757" i="13"/>
  <c r="C1757" i="13"/>
  <c r="B1758" i="13"/>
  <c r="C1758" i="13"/>
  <c r="B1759" i="13"/>
  <c r="C1759" i="13"/>
  <c r="B1760" i="13"/>
  <c r="C1760" i="13"/>
  <c r="B1761" i="13"/>
  <c r="C1761" i="13"/>
  <c r="B1762" i="13"/>
  <c r="C1762" i="13"/>
  <c r="B1763" i="13"/>
  <c r="C1763" i="13"/>
  <c r="B1764" i="13"/>
  <c r="C1764" i="13"/>
  <c r="B1765" i="13"/>
  <c r="C1765" i="13"/>
  <c r="B1766" i="13"/>
  <c r="C1766" i="13"/>
  <c r="B1767" i="13"/>
  <c r="C1767" i="13"/>
  <c r="B1768" i="13"/>
  <c r="C1768" i="13"/>
  <c r="B1769" i="13"/>
  <c r="C1769" i="13"/>
  <c r="B1770" i="13"/>
  <c r="C1770" i="13"/>
  <c r="B1771" i="13"/>
  <c r="C1771" i="13"/>
  <c r="B1772" i="13"/>
  <c r="C1772" i="13"/>
  <c r="B1773" i="13"/>
  <c r="C1773" i="13"/>
  <c r="B1774" i="13"/>
  <c r="C1774" i="13"/>
  <c r="B1775" i="13"/>
  <c r="C1775" i="13"/>
  <c r="B1776" i="13"/>
  <c r="C1776" i="13"/>
  <c r="B1777" i="13"/>
  <c r="C1777" i="13"/>
  <c r="B1778" i="13"/>
  <c r="C1778" i="13"/>
  <c r="B1779" i="13"/>
  <c r="C1779" i="13"/>
  <c r="B1780" i="13"/>
  <c r="C1780" i="13"/>
  <c r="B1781" i="13"/>
  <c r="C1781" i="13"/>
  <c r="B1782" i="13"/>
  <c r="C1782" i="13"/>
  <c r="B1783" i="13"/>
  <c r="C1783" i="13"/>
  <c r="B1784" i="13"/>
  <c r="C1784" i="13"/>
  <c r="B1785" i="13"/>
  <c r="C1785" i="13"/>
  <c r="B1786" i="13"/>
  <c r="C1786" i="13"/>
  <c r="B1787" i="13"/>
  <c r="C1787" i="13"/>
  <c r="B1788" i="13"/>
  <c r="C1788" i="13"/>
  <c r="B1789" i="13"/>
  <c r="C1789" i="13"/>
  <c r="B1790" i="13"/>
  <c r="C1790" i="13"/>
  <c r="B1791" i="13"/>
  <c r="C1791" i="13"/>
  <c r="B1792" i="13"/>
  <c r="C1792" i="13"/>
  <c r="B1793" i="13"/>
  <c r="C1793" i="13"/>
  <c r="B1794" i="13"/>
  <c r="C1794" i="13"/>
  <c r="B1795" i="13"/>
  <c r="C1795" i="13"/>
  <c r="B1796" i="13"/>
  <c r="C1796" i="13"/>
  <c r="B1797" i="13"/>
  <c r="C1797" i="13"/>
  <c r="B1798" i="13"/>
  <c r="C1798" i="13"/>
  <c r="B1799" i="13"/>
  <c r="C1799" i="13"/>
  <c r="B1800" i="13"/>
  <c r="C1800" i="13"/>
  <c r="B1801" i="13"/>
  <c r="C1801" i="13"/>
  <c r="B1802" i="13"/>
  <c r="C1802" i="13"/>
  <c r="B1803" i="13"/>
  <c r="C1803" i="13"/>
  <c r="B1804" i="13"/>
  <c r="C1804" i="13"/>
  <c r="B1805" i="13"/>
  <c r="C1805" i="13"/>
  <c r="B1806" i="13"/>
  <c r="C1806" i="13"/>
  <c r="B1807" i="13"/>
  <c r="C1807" i="13"/>
  <c r="B1808" i="13"/>
  <c r="C1808" i="13"/>
  <c r="B1809" i="13"/>
  <c r="C1809" i="13"/>
  <c r="B1810" i="13"/>
  <c r="C1810" i="13"/>
  <c r="B1811" i="13"/>
  <c r="C1811" i="13"/>
  <c r="B1812" i="13"/>
  <c r="C1812" i="13"/>
  <c r="B1813" i="13"/>
  <c r="C1813" i="13"/>
  <c r="B1814" i="13"/>
  <c r="C1814" i="13"/>
  <c r="B1815" i="13"/>
  <c r="C1815" i="13"/>
  <c r="B1816" i="13"/>
  <c r="C1816" i="13"/>
  <c r="B1817" i="13"/>
  <c r="C1817" i="13"/>
  <c r="B1818" i="13"/>
  <c r="C1818" i="13"/>
  <c r="B1819" i="13"/>
  <c r="C1819" i="13"/>
  <c r="B1820" i="13"/>
  <c r="C1820" i="13"/>
  <c r="B1821" i="13"/>
  <c r="C1821" i="13"/>
  <c r="B1822" i="13"/>
  <c r="C1822" i="13"/>
  <c r="B1823" i="13"/>
  <c r="C1823" i="13"/>
  <c r="B1824" i="13"/>
  <c r="C1824" i="13"/>
  <c r="B1825" i="13"/>
  <c r="C1825" i="13"/>
  <c r="B1826" i="13"/>
  <c r="C1826" i="13"/>
  <c r="B1827" i="13"/>
  <c r="C1827" i="13"/>
  <c r="B1828" i="13"/>
  <c r="C1828" i="13"/>
  <c r="B1829" i="13"/>
  <c r="C1829" i="13"/>
  <c r="B1830" i="13"/>
  <c r="C1830" i="13"/>
  <c r="B1831" i="13"/>
  <c r="C1831" i="13"/>
  <c r="B1832" i="13"/>
  <c r="C1832" i="13"/>
  <c r="B1833" i="13"/>
  <c r="C1833" i="13"/>
  <c r="B1834" i="13"/>
  <c r="C1834" i="13"/>
  <c r="B1835" i="13"/>
  <c r="C1835" i="13"/>
  <c r="B1836" i="13"/>
  <c r="C1836" i="13"/>
  <c r="B1837" i="13"/>
  <c r="C1837" i="13"/>
  <c r="B1838" i="13"/>
  <c r="C1838" i="13"/>
  <c r="B1839" i="13"/>
  <c r="C1839" i="13"/>
  <c r="B1840" i="13"/>
  <c r="C1840" i="13"/>
  <c r="B1841" i="13"/>
  <c r="C1841" i="13"/>
  <c r="B1842" i="13"/>
  <c r="C1842" i="13"/>
  <c r="B1843" i="13"/>
  <c r="C1843" i="13"/>
  <c r="B1844" i="13"/>
  <c r="C1844" i="13"/>
  <c r="B1845" i="13"/>
  <c r="C1845" i="13"/>
  <c r="B1846" i="13"/>
  <c r="C1846" i="13"/>
  <c r="B1847" i="13"/>
  <c r="C1847" i="13"/>
  <c r="B1848" i="13"/>
  <c r="C1848" i="13"/>
  <c r="B1849" i="13"/>
  <c r="C1849" i="13"/>
  <c r="B1850" i="13"/>
  <c r="C1850" i="13"/>
  <c r="B1851" i="13"/>
  <c r="C1851" i="13"/>
  <c r="B1852" i="13"/>
  <c r="C1852" i="13"/>
  <c r="B1853" i="13"/>
  <c r="C1853" i="13"/>
  <c r="B1854" i="13"/>
  <c r="C1854" i="13"/>
  <c r="B1855" i="13"/>
  <c r="C1855" i="13"/>
  <c r="B1856" i="13"/>
  <c r="C1856" i="13"/>
  <c r="B1857" i="13"/>
  <c r="C1857" i="13"/>
  <c r="B1858" i="13"/>
  <c r="C1858" i="13"/>
  <c r="B1859" i="13"/>
  <c r="C1859" i="13"/>
  <c r="B1860" i="13"/>
  <c r="C1860" i="13"/>
  <c r="B1861" i="13"/>
  <c r="C1861" i="13"/>
  <c r="B1862" i="13"/>
  <c r="C1862" i="13"/>
  <c r="B1863" i="13"/>
  <c r="C1863" i="13"/>
  <c r="B1864" i="13"/>
  <c r="C1864" i="13"/>
  <c r="B1865" i="13"/>
  <c r="C1865" i="13"/>
  <c r="B1866" i="13"/>
  <c r="C1866" i="13"/>
  <c r="B1867" i="13"/>
  <c r="C1867" i="13"/>
  <c r="B1868" i="13"/>
  <c r="C1868" i="13"/>
  <c r="B1869" i="13"/>
  <c r="C1869" i="13"/>
  <c r="B1870" i="13"/>
  <c r="C1870" i="13"/>
  <c r="B1871" i="13"/>
  <c r="C1871" i="13"/>
  <c r="B1872" i="13"/>
  <c r="C1872" i="13"/>
  <c r="B1873" i="13"/>
  <c r="C1873" i="13"/>
  <c r="B1874" i="13"/>
  <c r="C1874" i="13"/>
  <c r="B1875" i="13"/>
  <c r="C1875" i="13"/>
  <c r="B1876" i="13"/>
  <c r="C1876" i="13"/>
  <c r="B1877" i="13"/>
  <c r="C1877" i="13"/>
  <c r="B1878" i="13"/>
  <c r="C1878" i="13"/>
  <c r="B1879" i="13"/>
  <c r="C1879" i="13"/>
  <c r="B1880" i="13"/>
  <c r="C1880" i="13"/>
  <c r="B1881" i="13"/>
  <c r="C1881" i="13"/>
  <c r="B1882" i="13"/>
  <c r="C1882" i="13"/>
  <c r="B1883" i="13"/>
  <c r="C1883" i="13"/>
  <c r="B1884" i="13"/>
  <c r="C1884" i="13"/>
  <c r="B1885" i="13"/>
  <c r="C1885" i="13"/>
  <c r="B1886" i="13"/>
  <c r="C1886" i="13"/>
  <c r="B1887" i="13"/>
  <c r="C1887" i="13"/>
  <c r="B1888" i="13"/>
  <c r="C1888" i="13"/>
  <c r="B1889" i="13"/>
  <c r="C1889" i="13"/>
  <c r="B1890" i="13"/>
  <c r="C1890" i="13"/>
  <c r="B1891" i="13"/>
  <c r="C1891" i="13"/>
  <c r="B1892" i="13"/>
  <c r="C1892" i="13"/>
  <c r="B1893" i="13"/>
  <c r="C1893" i="13"/>
  <c r="B1894" i="13"/>
  <c r="C1894" i="13"/>
  <c r="B1895" i="13"/>
  <c r="C1895" i="13"/>
  <c r="B1896" i="13"/>
  <c r="C1896" i="13"/>
  <c r="B1897" i="13"/>
  <c r="C1897" i="13"/>
  <c r="B1898" i="13"/>
  <c r="C1898" i="13"/>
  <c r="B1899" i="13"/>
  <c r="C1899" i="13"/>
  <c r="B1900" i="13"/>
  <c r="C1900" i="13"/>
  <c r="B1901" i="13"/>
  <c r="C1901" i="13"/>
  <c r="B1902" i="13"/>
  <c r="C1902" i="13"/>
  <c r="B1903" i="13"/>
  <c r="C1903" i="13"/>
  <c r="B1904" i="13"/>
  <c r="C1904" i="13"/>
  <c r="B1905" i="13"/>
  <c r="C1905" i="13"/>
  <c r="B1906" i="13"/>
  <c r="C1906" i="13"/>
  <c r="B1907" i="13"/>
  <c r="C1907" i="13"/>
  <c r="B1908" i="13"/>
  <c r="C1908" i="13"/>
  <c r="B1909" i="13"/>
  <c r="C1909" i="13"/>
  <c r="B1910" i="13"/>
  <c r="C1910" i="13"/>
  <c r="B1911" i="13"/>
  <c r="C1911" i="13"/>
  <c r="B1912" i="13"/>
  <c r="C1912" i="13"/>
  <c r="B1913" i="13"/>
  <c r="C1913" i="13"/>
  <c r="B1914" i="13"/>
  <c r="C1914" i="13"/>
  <c r="B1915" i="13"/>
  <c r="C1915" i="13"/>
  <c r="B1916" i="13"/>
  <c r="C1916" i="13"/>
  <c r="B1917" i="13"/>
  <c r="C1917" i="13"/>
  <c r="B1918" i="13"/>
  <c r="C1918" i="13"/>
  <c r="B1919" i="13"/>
  <c r="C1919" i="13"/>
  <c r="B1920" i="13"/>
  <c r="C1920" i="13"/>
  <c r="B1921" i="13"/>
  <c r="C1921" i="13"/>
  <c r="B1922" i="13"/>
  <c r="C1922" i="13"/>
  <c r="B1923" i="13"/>
  <c r="C1923" i="13"/>
  <c r="B1924" i="13"/>
  <c r="C1924" i="13"/>
  <c r="B1925" i="13"/>
  <c r="C1925" i="13"/>
  <c r="B1926" i="13"/>
  <c r="C1926" i="13"/>
  <c r="B1927" i="13"/>
  <c r="C1927" i="13"/>
  <c r="B1928" i="13"/>
  <c r="C1928" i="13"/>
  <c r="B1929" i="13"/>
  <c r="C1929" i="13"/>
  <c r="B1930" i="13"/>
  <c r="C1930" i="13"/>
  <c r="B1931" i="13"/>
  <c r="C1931" i="13"/>
  <c r="B1932" i="13"/>
  <c r="C1932" i="13"/>
  <c r="B1933" i="13"/>
  <c r="C1933" i="13"/>
  <c r="B1934" i="13"/>
  <c r="C1934" i="13"/>
  <c r="B1935" i="13"/>
  <c r="C1935" i="13"/>
  <c r="B1936" i="13"/>
  <c r="C1936" i="13"/>
  <c r="B1937" i="13"/>
  <c r="C1937" i="13"/>
  <c r="B1938" i="13"/>
  <c r="C1938" i="13"/>
  <c r="B1939" i="13"/>
  <c r="C1939" i="13"/>
  <c r="B1940" i="13"/>
  <c r="C1940" i="13"/>
  <c r="B1941" i="13"/>
  <c r="C1941" i="13"/>
  <c r="B1942" i="13"/>
  <c r="C1942" i="13"/>
  <c r="B1943" i="13"/>
  <c r="C1943" i="13"/>
  <c r="B1944" i="13"/>
  <c r="C1944" i="13"/>
  <c r="B1945" i="13"/>
  <c r="C1945" i="13"/>
  <c r="B1946" i="13"/>
  <c r="C1946" i="13"/>
  <c r="B1947" i="13"/>
  <c r="C1947" i="13"/>
  <c r="B1948" i="13"/>
  <c r="C1948" i="13"/>
  <c r="B1949" i="13"/>
  <c r="C1949" i="13"/>
  <c r="B1950" i="13"/>
  <c r="C1950" i="13"/>
  <c r="B1951" i="13"/>
  <c r="C1951" i="13"/>
  <c r="B1952" i="13"/>
  <c r="C1952" i="13"/>
  <c r="B1953" i="13"/>
  <c r="C1953" i="13"/>
  <c r="B1954" i="13"/>
  <c r="C1954" i="13"/>
  <c r="B1955" i="13"/>
  <c r="C1955" i="13"/>
  <c r="B1956" i="13"/>
  <c r="C1956" i="13"/>
  <c r="B1957" i="13"/>
  <c r="C1957" i="13"/>
  <c r="B1958" i="13"/>
  <c r="C1958" i="13"/>
  <c r="B1959" i="13"/>
  <c r="C1959" i="13"/>
  <c r="B1960" i="13"/>
  <c r="C1960" i="13"/>
  <c r="B1961" i="13"/>
  <c r="C1961" i="13"/>
  <c r="B1962" i="13"/>
  <c r="C1962" i="13"/>
  <c r="B1963" i="13"/>
  <c r="C1963" i="13"/>
  <c r="B1964" i="13"/>
  <c r="C1964" i="13"/>
  <c r="B1965" i="13"/>
  <c r="C1965" i="13"/>
  <c r="B1966" i="13"/>
  <c r="C1966" i="13"/>
  <c r="B1967" i="13"/>
  <c r="C1967" i="13"/>
  <c r="B1968" i="13"/>
  <c r="C1968" i="13"/>
  <c r="B1969" i="13"/>
  <c r="C1969" i="13"/>
  <c r="B1970" i="13"/>
  <c r="C1970" i="13"/>
  <c r="B1971" i="13"/>
  <c r="C1971" i="13"/>
  <c r="B1972" i="13"/>
  <c r="C1972" i="13"/>
  <c r="B1973" i="13"/>
  <c r="C1973" i="13"/>
  <c r="B1974" i="13"/>
  <c r="C1974" i="13"/>
  <c r="B1975" i="13"/>
  <c r="C1975" i="13"/>
  <c r="B1976" i="13"/>
  <c r="C1976" i="13"/>
  <c r="B1977" i="13"/>
  <c r="C1977" i="13"/>
  <c r="B1978" i="13"/>
  <c r="C1978" i="13"/>
  <c r="B1979" i="13"/>
  <c r="C1979" i="13"/>
  <c r="B1980" i="13"/>
  <c r="C1980" i="13"/>
  <c r="B1981" i="13"/>
  <c r="C1981" i="13"/>
  <c r="B1982" i="13"/>
  <c r="C1982" i="13"/>
  <c r="B1983" i="13"/>
  <c r="C1983" i="13"/>
  <c r="B1984" i="13"/>
  <c r="C1984" i="13"/>
  <c r="B1985" i="13"/>
  <c r="C1985" i="13"/>
  <c r="B1986" i="13"/>
  <c r="C1986" i="13"/>
  <c r="B1987" i="13"/>
  <c r="C1987" i="13"/>
  <c r="B1988" i="13"/>
  <c r="C1988" i="13"/>
  <c r="B1989" i="13"/>
  <c r="C1989" i="13"/>
  <c r="B1990" i="13"/>
  <c r="C1990" i="13"/>
  <c r="B1991" i="13"/>
  <c r="C1991" i="13"/>
  <c r="B1992" i="13"/>
  <c r="C1992" i="13"/>
  <c r="B1993" i="13"/>
  <c r="C1993" i="13"/>
  <c r="B1994" i="13"/>
  <c r="C1994" i="13"/>
  <c r="B1995" i="13"/>
  <c r="C1995" i="13"/>
  <c r="B1996" i="13"/>
  <c r="C1996" i="13"/>
  <c r="B1997" i="13"/>
  <c r="C1997" i="13"/>
  <c r="B1998" i="13"/>
  <c r="C1998" i="13"/>
  <c r="B1999" i="13"/>
  <c r="C1999" i="13"/>
  <c r="B2000" i="13"/>
  <c r="C2000" i="13"/>
  <c r="B2001" i="13"/>
  <c r="C2001" i="13"/>
  <c r="B2002" i="13"/>
  <c r="C2002" i="13"/>
  <c r="B2003" i="13"/>
  <c r="C2003" i="13"/>
  <c r="B2004" i="13"/>
  <c r="C2004" i="13"/>
  <c r="B2005" i="13"/>
  <c r="C2005" i="13"/>
  <c r="B2006" i="13"/>
  <c r="C2006" i="13"/>
  <c r="B2007" i="13"/>
  <c r="C2007" i="13"/>
  <c r="B2008" i="13"/>
  <c r="C2008" i="13"/>
  <c r="B2009" i="13"/>
  <c r="C2009" i="13"/>
  <c r="B2010" i="13"/>
  <c r="C2010" i="13"/>
  <c r="B2011" i="13"/>
  <c r="C2011" i="13"/>
  <c r="B2012" i="13"/>
  <c r="C2012" i="13"/>
  <c r="B2013" i="13"/>
  <c r="C2013" i="13"/>
  <c r="B2014" i="13"/>
  <c r="C2014" i="13"/>
  <c r="B2015" i="13"/>
  <c r="C2015" i="13"/>
  <c r="B2016" i="13"/>
  <c r="C2016" i="13"/>
  <c r="B2017" i="13"/>
  <c r="C2017" i="13"/>
  <c r="B2018" i="13"/>
  <c r="C2018" i="13"/>
  <c r="B2019" i="13"/>
  <c r="C2019" i="13"/>
  <c r="B2020" i="13"/>
  <c r="C2020" i="13"/>
  <c r="B2021" i="13"/>
  <c r="C2021" i="13"/>
  <c r="B2022" i="13"/>
  <c r="C2022" i="13"/>
  <c r="B2023" i="13"/>
  <c r="C2023" i="13"/>
  <c r="B2024" i="13"/>
  <c r="C2024" i="13"/>
  <c r="B2025" i="13"/>
  <c r="C2025" i="13"/>
  <c r="B2026" i="13"/>
  <c r="C2026" i="13"/>
  <c r="B2027" i="13"/>
  <c r="C2027" i="13"/>
  <c r="B2028" i="13"/>
  <c r="C2028" i="13"/>
  <c r="B2029" i="13"/>
  <c r="C2029" i="13"/>
  <c r="B2030" i="13"/>
  <c r="C2030" i="13"/>
  <c r="B2031" i="13"/>
  <c r="C2031" i="13"/>
  <c r="B2032" i="13"/>
  <c r="C2032" i="13"/>
  <c r="B2033" i="13"/>
  <c r="C2033" i="13"/>
  <c r="B2034" i="13"/>
  <c r="C2034" i="13"/>
  <c r="B2035" i="13"/>
  <c r="C2035" i="13"/>
  <c r="B2036" i="13"/>
  <c r="C2036" i="13"/>
  <c r="B2037" i="13"/>
  <c r="C2037" i="13"/>
  <c r="B2038" i="13"/>
  <c r="C2038" i="13"/>
  <c r="B2039" i="13"/>
  <c r="C2039" i="13"/>
  <c r="B2040" i="13"/>
  <c r="C2040" i="13"/>
  <c r="B2041" i="13"/>
  <c r="C2041" i="13"/>
  <c r="B2042" i="13"/>
  <c r="C2042" i="13"/>
  <c r="B2043" i="13"/>
  <c r="C2043" i="13"/>
  <c r="B2044" i="13"/>
  <c r="C2044" i="13"/>
  <c r="B2045" i="13"/>
  <c r="C2045" i="13"/>
  <c r="B2046" i="13"/>
  <c r="C2046" i="13"/>
  <c r="B2047" i="13"/>
  <c r="C2047" i="13"/>
  <c r="B2048" i="13"/>
  <c r="C2048" i="13"/>
  <c r="B2049" i="13"/>
  <c r="C2049" i="13"/>
  <c r="B2050" i="13"/>
  <c r="C2050" i="13"/>
  <c r="B2051" i="13"/>
  <c r="C2051" i="13"/>
  <c r="B2052" i="13"/>
  <c r="C2052" i="13"/>
  <c r="B2053" i="13"/>
  <c r="C2053" i="13"/>
  <c r="B2054" i="13"/>
  <c r="C2054" i="13"/>
  <c r="B2055" i="13"/>
  <c r="C2055" i="13"/>
  <c r="B2056" i="13"/>
  <c r="C2056" i="13"/>
  <c r="B2057" i="13"/>
  <c r="C2057" i="13"/>
  <c r="B2058" i="13"/>
  <c r="C2058" i="13"/>
  <c r="B2059" i="13"/>
  <c r="C2059" i="13"/>
  <c r="B2060" i="13"/>
  <c r="C2060" i="13"/>
  <c r="B2061" i="13"/>
  <c r="C2061" i="13"/>
  <c r="B2062" i="13"/>
  <c r="C2062" i="13"/>
  <c r="B2063" i="13"/>
  <c r="C2063" i="13"/>
  <c r="B2064" i="13"/>
  <c r="C2064" i="13"/>
  <c r="B2065" i="13"/>
  <c r="C2065" i="13"/>
  <c r="B2066" i="13"/>
  <c r="C2066" i="13"/>
  <c r="B2067" i="13"/>
  <c r="C2067" i="13"/>
  <c r="B2068" i="13"/>
  <c r="C2068" i="13"/>
  <c r="B2069" i="13"/>
  <c r="C2069" i="13"/>
  <c r="B2070" i="13"/>
  <c r="C2070" i="13"/>
  <c r="B2071" i="13"/>
  <c r="C2071" i="13"/>
  <c r="B2072" i="13"/>
  <c r="C2072" i="13"/>
  <c r="B2073" i="13"/>
  <c r="C2073" i="13"/>
  <c r="B2074" i="13"/>
  <c r="C2074" i="13"/>
  <c r="B2075" i="13"/>
  <c r="C2075" i="13"/>
  <c r="B2076" i="13"/>
  <c r="C2076" i="13"/>
  <c r="B2077" i="13"/>
  <c r="C2077" i="13"/>
  <c r="B2078" i="13"/>
  <c r="C2078" i="13"/>
  <c r="B2079" i="13"/>
  <c r="C2079" i="13"/>
  <c r="B2080" i="13"/>
  <c r="C2080" i="13"/>
  <c r="B2081" i="13"/>
  <c r="C2081" i="13"/>
  <c r="B2082" i="13"/>
  <c r="C2082" i="13"/>
  <c r="B2083" i="13"/>
  <c r="C2083" i="13"/>
  <c r="B2084" i="13"/>
  <c r="C2084" i="13"/>
  <c r="B2085" i="13"/>
  <c r="C2085" i="13"/>
  <c r="B2086" i="13"/>
  <c r="C2086" i="13"/>
  <c r="B2087" i="13"/>
  <c r="C2087" i="13"/>
  <c r="B2088" i="13"/>
  <c r="C2088" i="13"/>
  <c r="B2089" i="13"/>
  <c r="C2089" i="13"/>
  <c r="B2090" i="13"/>
  <c r="C2090" i="13"/>
  <c r="B2091" i="13"/>
  <c r="C2091" i="13"/>
  <c r="B2092" i="13"/>
  <c r="C2092" i="13"/>
  <c r="B2093" i="13"/>
  <c r="C2093" i="13"/>
  <c r="B2094" i="13"/>
  <c r="C2094" i="13"/>
  <c r="B2095" i="13"/>
  <c r="C2095" i="13"/>
  <c r="B2096" i="13"/>
  <c r="C2096" i="13"/>
  <c r="B2097" i="13"/>
  <c r="C2097" i="13"/>
  <c r="B2098" i="13"/>
  <c r="C2098" i="13"/>
  <c r="B2099" i="13"/>
  <c r="C2099" i="13"/>
  <c r="B2100" i="13"/>
  <c r="C2100" i="13"/>
  <c r="B2101" i="13"/>
  <c r="C2101" i="13"/>
  <c r="B2102" i="13"/>
  <c r="C2102" i="13"/>
  <c r="B2103" i="13"/>
  <c r="C2103" i="13"/>
  <c r="B2104" i="13"/>
  <c r="C2104" i="13"/>
  <c r="B2105" i="13"/>
  <c r="C2105" i="13"/>
  <c r="B2106" i="13"/>
  <c r="C2106" i="13"/>
  <c r="B2107" i="13"/>
  <c r="C2107" i="13"/>
  <c r="B2108" i="13"/>
  <c r="C2108" i="13"/>
  <c r="B2109" i="13"/>
  <c r="C2109" i="13"/>
  <c r="B2110" i="13"/>
  <c r="C2110" i="13"/>
  <c r="B2111" i="13"/>
  <c r="C2111" i="13"/>
  <c r="B2112" i="13"/>
  <c r="C2112" i="13"/>
  <c r="B2113" i="13"/>
  <c r="C2113" i="13"/>
  <c r="B2114" i="13"/>
  <c r="C2114" i="13"/>
  <c r="B2115" i="13"/>
  <c r="C2115" i="13"/>
  <c r="B2116" i="13"/>
  <c r="C2116" i="13"/>
  <c r="B2117" i="13"/>
  <c r="C2117" i="13"/>
  <c r="B2118" i="13"/>
  <c r="C2118" i="13"/>
  <c r="B2119" i="13"/>
  <c r="C2119" i="13"/>
  <c r="B2120" i="13"/>
  <c r="C2120" i="13"/>
  <c r="B2121" i="13"/>
  <c r="C2121" i="13"/>
  <c r="B2122" i="13"/>
  <c r="C2122" i="13"/>
  <c r="B2123" i="13"/>
  <c r="C2123" i="13"/>
  <c r="B2124" i="13"/>
  <c r="C2124" i="13"/>
  <c r="B2125" i="13"/>
  <c r="C2125" i="13"/>
  <c r="B2126" i="13"/>
  <c r="C2126" i="13"/>
  <c r="B2127" i="13"/>
  <c r="C2127" i="13"/>
  <c r="B2128" i="13"/>
  <c r="C2128" i="13"/>
  <c r="B2129" i="13"/>
  <c r="C2129" i="13"/>
  <c r="B2130" i="13"/>
  <c r="C2130" i="13"/>
  <c r="B2131" i="13"/>
  <c r="C2131" i="13"/>
  <c r="B2132" i="13"/>
  <c r="C2132" i="13"/>
  <c r="B2133" i="13"/>
  <c r="C2133" i="13"/>
  <c r="B2134" i="13"/>
  <c r="C2134" i="13"/>
  <c r="B2135" i="13"/>
  <c r="C2135" i="13"/>
  <c r="B2136" i="13"/>
  <c r="C2136" i="13"/>
  <c r="B2137" i="13"/>
  <c r="C2137" i="13"/>
  <c r="B2138" i="13"/>
  <c r="C2138" i="13"/>
  <c r="B2139" i="13"/>
  <c r="C2139" i="13"/>
  <c r="B2140" i="13"/>
  <c r="C2140" i="13"/>
  <c r="B2141" i="13"/>
  <c r="C2141" i="13"/>
  <c r="B2142" i="13"/>
  <c r="C2142" i="13"/>
  <c r="B2143" i="13"/>
  <c r="C2143" i="13"/>
  <c r="B2144" i="13"/>
  <c r="C2144" i="13"/>
  <c r="B2145" i="13"/>
  <c r="C2145" i="13"/>
  <c r="B2146" i="13"/>
  <c r="C2146" i="13"/>
  <c r="B2147" i="13"/>
  <c r="C2147" i="13"/>
  <c r="B2148" i="13"/>
  <c r="C2148" i="13"/>
  <c r="B2149" i="13"/>
  <c r="C2149" i="13"/>
  <c r="B2150" i="13"/>
  <c r="C2150" i="13"/>
  <c r="B2151" i="13"/>
  <c r="C2151" i="13"/>
  <c r="B2152" i="13"/>
  <c r="C2152" i="13"/>
  <c r="B2153" i="13"/>
  <c r="C2153" i="13"/>
  <c r="B2154" i="13"/>
  <c r="C2154" i="13"/>
  <c r="B2155" i="13"/>
  <c r="C2155" i="13"/>
  <c r="B2156" i="13"/>
  <c r="C2156" i="13"/>
  <c r="B2157" i="13"/>
  <c r="C2157" i="13"/>
  <c r="B2158" i="13"/>
  <c r="C2158" i="13"/>
  <c r="B2159" i="13"/>
  <c r="C2159" i="13"/>
  <c r="B2160" i="13"/>
  <c r="C2160" i="13"/>
  <c r="B2161" i="13"/>
  <c r="C2161" i="13"/>
  <c r="B2162" i="13"/>
  <c r="C2162" i="13"/>
  <c r="B2163" i="13"/>
  <c r="C2163" i="13"/>
  <c r="B2164" i="13"/>
  <c r="C2164" i="13"/>
  <c r="B2165" i="13"/>
  <c r="C2165" i="13"/>
  <c r="B2166" i="13"/>
  <c r="C2166" i="13"/>
  <c r="B2167" i="13"/>
  <c r="C2167" i="13"/>
  <c r="B2168" i="13"/>
  <c r="C2168" i="13"/>
  <c r="B2169" i="13"/>
  <c r="C2169" i="13"/>
  <c r="B2170" i="13"/>
  <c r="C2170" i="13"/>
  <c r="B2171" i="13"/>
  <c r="C2171" i="13"/>
  <c r="B2172" i="13"/>
  <c r="C2172" i="13"/>
  <c r="B2173" i="13"/>
  <c r="C2173" i="13"/>
  <c r="B2174" i="13"/>
  <c r="C2174" i="13"/>
  <c r="B2175" i="13"/>
  <c r="C2175" i="13"/>
  <c r="B2176" i="13"/>
  <c r="C2176" i="13"/>
  <c r="B2177" i="13"/>
  <c r="C2177" i="13"/>
  <c r="B2178" i="13"/>
  <c r="C2178" i="13"/>
  <c r="B2179" i="13"/>
  <c r="C2179" i="13"/>
  <c r="B2180" i="13"/>
  <c r="C2180" i="13"/>
  <c r="B2181" i="13"/>
  <c r="C2181" i="13"/>
  <c r="B2182" i="13"/>
  <c r="C2182" i="13"/>
  <c r="B2183" i="13"/>
  <c r="C2183" i="13"/>
  <c r="B2184" i="13"/>
  <c r="C2184" i="13"/>
  <c r="B2185" i="13"/>
  <c r="C2185" i="13"/>
  <c r="B2186" i="13"/>
  <c r="C2186" i="13"/>
  <c r="B2187" i="13"/>
  <c r="C2187" i="13"/>
  <c r="B2188" i="13"/>
  <c r="C2188" i="13"/>
  <c r="B2189" i="13"/>
  <c r="C2189" i="13"/>
  <c r="B2190" i="13"/>
  <c r="C2190" i="13"/>
  <c r="B2191" i="13"/>
  <c r="C2191" i="13"/>
  <c r="B2192" i="13"/>
  <c r="C2192" i="13"/>
  <c r="B2193" i="13"/>
  <c r="C2193" i="13"/>
  <c r="B2194" i="13"/>
  <c r="C2194" i="13"/>
  <c r="B2195" i="13"/>
  <c r="C2195" i="13"/>
  <c r="B2196" i="13"/>
  <c r="C2196" i="13"/>
  <c r="B2197" i="13"/>
  <c r="C2197" i="13"/>
  <c r="B2198" i="13"/>
  <c r="C2198" i="13"/>
  <c r="B2199" i="13"/>
  <c r="C2199" i="13"/>
  <c r="B2200" i="13"/>
  <c r="C2200" i="13"/>
  <c r="B2201" i="13"/>
  <c r="C2201" i="13"/>
  <c r="B2202" i="13"/>
  <c r="C2202" i="13"/>
  <c r="B2203" i="13"/>
  <c r="C2203" i="13"/>
  <c r="B2204" i="13"/>
  <c r="C2204" i="13"/>
  <c r="B2205" i="13"/>
  <c r="C2205" i="13"/>
  <c r="B2206" i="13"/>
  <c r="C2206" i="13"/>
  <c r="B2207" i="13"/>
  <c r="C2207" i="13"/>
  <c r="B2208" i="13"/>
  <c r="C2208" i="13"/>
  <c r="B2209" i="13"/>
  <c r="C2209" i="13"/>
  <c r="B2210" i="13"/>
  <c r="C2210" i="13"/>
  <c r="B2211" i="13"/>
  <c r="C2211" i="13"/>
  <c r="B2212" i="13"/>
  <c r="C2212" i="13"/>
  <c r="B2213" i="13"/>
  <c r="C2213" i="13"/>
  <c r="B2214" i="13"/>
  <c r="C2214" i="13"/>
  <c r="B2215" i="13"/>
  <c r="C2215" i="13"/>
  <c r="B2216" i="13"/>
  <c r="C2216" i="13"/>
  <c r="B2217" i="13"/>
  <c r="C2217" i="13"/>
  <c r="B2218" i="13"/>
  <c r="C2218" i="13"/>
  <c r="B2219" i="13"/>
  <c r="C2219" i="13"/>
  <c r="B2220" i="13"/>
  <c r="C2220" i="13"/>
  <c r="B2221" i="13"/>
  <c r="C2221" i="13"/>
  <c r="B2222" i="13"/>
  <c r="C2222" i="13"/>
  <c r="B2223" i="13"/>
  <c r="C2223" i="13"/>
  <c r="B2224" i="13"/>
  <c r="C2224" i="13"/>
  <c r="B2225" i="13"/>
  <c r="C2225" i="13"/>
  <c r="B2226" i="13"/>
  <c r="C2226" i="13"/>
  <c r="B2227" i="13"/>
  <c r="C2227" i="13"/>
  <c r="B2228" i="13"/>
  <c r="C2228" i="13"/>
  <c r="B2229" i="13"/>
  <c r="C2229" i="13"/>
  <c r="B2230" i="13"/>
  <c r="C2230" i="13"/>
  <c r="B2231" i="13"/>
  <c r="C2231" i="13"/>
  <c r="B2232" i="13"/>
  <c r="C2232" i="13"/>
  <c r="B2233" i="13"/>
  <c r="C2233" i="13"/>
  <c r="B2234" i="13"/>
  <c r="C2234" i="13"/>
  <c r="B2235" i="13"/>
  <c r="C2235" i="13"/>
  <c r="B2236" i="13"/>
  <c r="C2236" i="13"/>
  <c r="B2237" i="13"/>
  <c r="C2237" i="13"/>
  <c r="B2238" i="13"/>
  <c r="C2238" i="13"/>
  <c r="B2239" i="13"/>
  <c r="C2239" i="13"/>
  <c r="B2240" i="13"/>
  <c r="C2240" i="13"/>
  <c r="B2241" i="13"/>
  <c r="C2241" i="13"/>
  <c r="B2242" i="13"/>
  <c r="C2242" i="13"/>
  <c r="B2243" i="13"/>
  <c r="C2243" i="13"/>
  <c r="B2244" i="13"/>
  <c r="C2244" i="13"/>
  <c r="B2245" i="13"/>
  <c r="C2245" i="13"/>
  <c r="B2246" i="13"/>
  <c r="C2246" i="13"/>
  <c r="B2247" i="13"/>
  <c r="C2247" i="13"/>
  <c r="B2248" i="13"/>
  <c r="C2248" i="13"/>
  <c r="B2249" i="13"/>
  <c r="C2249" i="13"/>
  <c r="B2250" i="13"/>
  <c r="C2250" i="13"/>
  <c r="B2251" i="13"/>
  <c r="C2251" i="13"/>
  <c r="B2252" i="13"/>
  <c r="C2252" i="13"/>
  <c r="B2253" i="13"/>
  <c r="C2253" i="13"/>
  <c r="B2254" i="13"/>
  <c r="C2254" i="13"/>
  <c r="B2255" i="13"/>
  <c r="C2255" i="13"/>
  <c r="B2256" i="13"/>
  <c r="C2256" i="13"/>
  <c r="B2257" i="13"/>
  <c r="C2257" i="13"/>
  <c r="B2258" i="13"/>
  <c r="C2258" i="13"/>
  <c r="B2259" i="13"/>
  <c r="C2259" i="13"/>
  <c r="B2260" i="13"/>
  <c r="C2260" i="13"/>
  <c r="B2261" i="13"/>
  <c r="C2261" i="13"/>
  <c r="B2262" i="13"/>
  <c r="C2262" i="13"/>
  <c r="B2263" i="13"/>
  <c r="C2263" i="13"/>
  <c r="B2264" i="13"/>
  <c r="C2264" i="13"/>
  <c r="B2265" i="13"/>
  <c r="C2265" i="13"/>
  <c r="B2266" i="13"/>
  <c r="C2266" i="13"/>
  <c r="B2267" i="13"/>
  <c r="C2267" i="13"/>
  <c r="B2268" i="13"/>
  <c r="C2268" i="13"/>
  <c r="B2269" i="13"/>
  <c r="C2269" i="13"/>
  <c r="B2270" i="13"/>
  <c r="C2270" i="13"/>
  <c r="B2271" i="13"/>
  <c r="C2271" i="13"/>
  <c r="B2272" i="13"/>
  <c r="C2272" i="13"/>
  <c r="B2273" i="13"/>
  <c r="C2273" i="13"/>
  <c r="B2274" i="13"/>
  <c r="C2274" i="13"/>
  <c r="B2275" i="13"/>
  <c r="C2275" i="13"/>
  <c r="B2276" i="13"/>
  <c r="C2276" i="13"/>
  <c r="B2277" i="13"/>
  <c r="C2277" i="13"/>
  <c r="B2278" i="13"/>
  <c r="C2278" i="13"/>
  <c r="B2279" i="13"/>
  <c r="C2279" i="13"/>
  <c r="B2280" i="13"/>
  <c r="C2280" i="13"/>
  <c r="B2281" i="13"/>
  <c r="C2281" i="13"/>
  <c r="B2282" i="13"/>
  <c r="C2282" i="13"/>
  <c r="B2283" i="13"/>
  <c r="C2283" i="13"/>
  <c r="B2284" i="13"/>
  <c r="C2284" i="13"/>
  <c r="B2285" i="13"/>
  <c r="C2285" i="13"/>
  <c r="B2286" i="13"/>
  <c r="C2286" i="13"/>
  <c r="B2287" i="13"/>
  <c r="C2287" i="13"/>
  <c r="B2288" i="13"/>
  <c r="C2288" i="13"/>
  <c r="B2289" i="13"/>
  <c r="C2289" i="13"/>
  <c r="B2290" i="13"/>
  <c r="C2290" i="13"/>
  <c r="B2291" i="13"/>
  <c r="C2291" i="13"/>
  <c r="B2292" i="13"/>
  <c r="C2292" i="13"/>
  <c r="B2293" i="13"/>
  <c r="C2293" i="13"/>
  <c r="B2294" i="13"/>
  <c r="C2294" i="13"/>
  <c r="B2295" i="13"/>
  <c r="C2295" i="13"/>
  <c r="B2296" i="13"/>
  <c r="C2296" i="13"/>
  <c r="B2297" i="13"/>
  <c r="C2297" i="13"/>
  <c r="B2298" i="13"/>
  <c r="C2298" i="13"/>
  <c r="D3" i="20"/>
  <c r="E10" i="20"/>
  <c r="E11" i="20"/>
  <c r="E12" i="20"/>
  <c r="G12" i="20" s="1"/>
  <c r="E13" i="20"/>
  <c r="E14" i="20"/>
  <c r="F14" i="20" s="1"/>
  <c r="E15" i="20"/>
  <c r="E16" i="20"/>
  <c r="G16" i="20" s="1"/>
  <c r="E17" i="20"/>
  <c r="F17" i="20" s="1"/>
  <c r="E18" i="20"/>
  <c r="F18" i="20" s="1"/>
  <c r="E19" i="20"/>
  <c r="G19" i="20" s="1"/>
  <c r="E20" i="20"/>
  <c r="F20" i="20" s="1"/>
  <c r="E21" i="20"/>
  <c r="F21" i="20" s="1"/>
  <c r="E22" i="20"/>
  <c r="G22" i="20" s="1"/>
  <c r="E23" i="20"/>
  <c r="G23" i="20" s="1"/>
  <c r="E24" i="20"/>
  <c r="G24" i="20" s="1"/>
  <c r="E25" i="20"/>
  <c r="G25" i="20" s="1"/>
  <c r="E26" i="20"/>
  <c r="F26" i="20" s="1"/>
  <c r="E27" i="20"/>
  <c r="G27" i="20" s="1"/>
  <c r="E28" i="20"/>
  <c r="F28" i="20" s="1"/>
  <c r="E29" i="20"/>
  <c r="G29" i="20" s="1"/>
  <c r="E30" i="20"/>
  <c r="F30" i="20" s="1"/>
  <c r="E31" i="20"/>
  <c r="E32" i="20"/>
  <c r="E33" i="20"/>
  <c r="E34" i="20"/>
  <c r="E35" i="20"/>
  <c r="E36" i="20"/>
  <c r="F36" i="20" s="1"/>
  <c r="E37" i="20"/>
  <c r="E38" i="20"/>
  <c r="E39" i="20"/>
  <c r="G39" i="20" s="1"/>
  <c r="E40" i="20"/>
  <c r="F40" i="20" s="1"/>
  <c r="E41" i="20"/>
  <c r="F41" i="20" s="1"/>
  <c r="E42" i="20"/>
  <c r="E43" i="20"/>
  <c r="E44" i="20"/>
  <c r="G44" i="20" s="1"/>
  <c r="E45" i="20"/>
  <c r="G45" i="20" s="1"/>
  <c r="E46" i="20"/>
  <c r="F46" i="20" s="1"/>
  <c r="E47" i="20"/>
  <c r="F47" i="20" s="1"/>
  <c r="E48" i="20"/>
  <c r="F48" i="20" s="1"/>
  <c r="E49" i="20"/>
  <c r="F49" i="20" s="1"/>
  <c r="G49" i="20"/>
  <c r="E50" i="20"/>
  <c r="G50" i="20" s="1"/>
  <c r="E51" i="20"/>
  <c r="F51" i="20" s="1"/>
  <c r="E52" i="20"/>
  <c r="E53" i="20"/>
  <c r="G53" i="20" s="1"/>
  <c r="E54" i="20"/>
  <c r="E55" i="20"/>
  <c r="F55" i="20" s="1"/>
  <c r="E56" i="20"/>
  <c r="E57" i="20"/>
  <c r="E58" i="20"/>
  <c r="E59" i="20"/>
  <c r="E60" i="20"/>
  <c r="G60" i="20" s="1"/>
  <c r="E61" i="20"/>
  <c r="G61" i="20" s="1"/>
  <c r="E62" i="20"/>
  <c r="E63" i="20"/>
  <c r="F63" i="20" s="1"/>
  <c r="E64" i="20"/>
  <c r="F64" i="20" s="1"/>
  <c r="E65" i="20"/>
  <c r="F65" i="20" s="1"/>
  <c r="E66" i="20"/>
  <c r="F66" i="20" s="1"/>
  <c r="E67" i="20"/>
  <c r="G67" i="20" s="1"/>
  <c r="E68" i="20"/>
  <c r="G68" i="20" s="1"/>
  <c r="E69" i="20"/>
  <c r="F69" i="20" s="1"/>
  <c r="E70" i="20"/>
  <c r="E71" i="20"/>
  <c r="G71" i="20" s="1"/>
  <c r="E72" i="20"/>
  <c r="E73" i="20"/>
  <c r="E74" i="20"/>
  <c r="F74" i="20" s="1"/>
  <c r="E75" i="20"/>
  <c r="G75" i="20" s="1"/>
  <c r="E76" i="20"/>
  <c r="E77" i="20"/>
  <c r="G77" i="20" s="1"/>
  <c r="E78" i="20"/>
  <c r="G78" i="20" s="1"/>
  <c r="E79" i="20"/>
  <c r="G79" i="20" s="1"/>
  <c r="F79" i="20"/>
  <c r="E80" i="20"/>
  <c r="F80" i="20" s="1"/>
  <c r="E81" i="20"/>
  <c r="F81" i="20" s="1"/>
  <c r="E82" i="20"/>
  <c r="G82" i="20" s="1"/>
  <c r="E83" i="20"/>
  <c r="G83" i="20" s="1"/>
  <c r="E84" i="20"/>
  <c r="E85" i="20"/>
  <c r="F85" i="20" s="1"/>
  <c r="E86" i="20"/>
  <c r="G86" i="20" s="1"/>
  <c r="E87" i="20"/>
  <c r="G87" i="20" s="1"/>
  <c r="E88" i="20"/>
  <c r="G88" i="20" s="1"/>
  <c r="E89" i="20"/>
  <c r="G89" i="20" s="1"/>
  <c r="E90" i="20"/>
  <c r="G90" i="20" s="1"/>
  <c r="E91" i="20"/>
  <c r="G91" i="20" s="1"/>
  <c r="E92" i="20"/>
  <c r="E93" i="20"/>
  <c r="E94" i="20"/>
  <c r="E95" i="20"/>
  <c r="F95" i="20" s="1"/>
  <c r="E96" i="20"/>
  <c r="E97" i="20"/>
  <c r="E98" i="20"/>
  <c r="E99" i="20"/>
  <c r="G99" i="20" s="1"/>
  <c r="E100" i="20"/>
  <c r="E101" i="20"/>
  <c r="E102" i="20"/>
  <c r="E103" i="20"/>
  <c r="F103" i="20" s="1"/>
  <c r="E104" i="20"/>
  <c r="G104" i="20" s="1"/>
  <c r="E105" i="20"/>
  <c r="E106" i="20"/>
  <c r="F106" i="20" s="1"/>
  <c r="E107" i="20"/>
  <c r="G107" i="20" s="1"/>
  <c r="E108" i="20"/>
  <c r="E109" i="20"/>
  <c r="F109" i="20" s="1"/>
  <c r="E110" i="20"/>
  <c r="E111" i="20"/>
  <c r="G111" i="20" s="1"/>
  <c r="E112" i="20"/>
  <c r="F112" i="20" s="1"/>
  <c r="E113" i="20"/>
  <c r="F113" i="20" s="1"/>
  <c r="E114" i="20"/>
  <c r="E115" i="20"/>
  <c r="G115" i="20" s="1"/>
  <c r="E116" i="20"/>
  <c r="E117" i="20"/>
  <c r="F117" i="20" s="1"/>
  <c r="E118" i="20"/>
  <c r="F118" i="20" s="1"/>
  <c r="E119" i="20"/>
  <c r="E120" i="20"/>
  <c r="F120" i="20" s="1"/>
  <c r="E121" i="20"/>
  <c r="E122" i="20"/>
  <c r="G122" i="20" s="1"/>
  <c r="E123" i="20"/>
  <c r="G123" i="20" s="1"/>
  <c r="E124" i="20"/>
  <c r="G124" i="20" s="1"/>
  <c r="E125" i="20"/>
  <c r="G125" i="20" s="1"/>
  <c r="E126" i="20"/>
  <c r="E127" i="20"/>
  <c r="G127" i="20" s="1"/>
  <c r="E128" i="20"/>
  <c r="F128" i="20" s="1"/>
  <c r="E129" i="20"/>
  <c r="G129" i="20" s="1"/>
  <c r="E130" i="20"/>
  <c r="E131" i="20"/>
  <c r="G131" i="20" s="1"/>
  <c r="E132" i="20"/>
  <c r="E133" i="20"/>
  <c r="E134" i="20"/>
  <c r="F134" i="20" s="1"/>
  <c r="E135" i="20"/>
  <c r="F135" i="20" s="1"/>
  <c r="E136" i="20"/>
  <c r="F136" i="20" s="1"/>
  <c r="E137" i="20"/>
  <c r="G137" i="20" s="1"/>
  <c r="E138" i="20"/>
  <c r="G138" i="20" s="1"/>
  <c r="E139" i="20"/>
  <c r="E140" i="20"/>
  <c r="G140" i="20" s="1"/>
  <c r="E141" i="20"/>
  <c r="E142" i="20"/>
  <c r="E143" i="20"/>
  <c r="F143" i="20" s="1"/>
  <c r="E144" i="20"/>
  <c r="F144" i="20" s="1"/>
  <c r="E145" i="20"/>
  <c r="G145" i="20" s="1"/>
  <c r="E146" i="20"/>
  <c r="E147" i="20"/>
  <c r="E148" i="20"/>
  <c r="G148" i="20" s="1"/>
  <c r="E149" i="20"/>
  <c r="F149" i="20" s="1"/>
  <c r="E150" i="20"/>
  <c r="F150" i="20" s="1"/>
  <c r="E151" i="20"/>
  <c r="F151" i="20" s="1"/>
  <c r="E152" i="20"/>
  <c r="G152" i="20" s="1"/>
  <c r="E153" i="20"/>
  <c r="G153" i="20" s="1"/>
  <c r="E154" i="20"/>
  <c r="E155" i="20"/>
  <c r="F155" i="20" s="1"/>
  <c r="E156" i="20"/>
  <c r="G156" i="20" s="1"/>
  <c r="E157" i="20"/>
  <c r="E158" i="20"/>
  <c r="G158" i="20" s="1"/>
  <c r="E159" i="20"/>
  <c r="F159" i="20" s="1"/>
  <c r="E160" i="20"/>
  <c r="F160" i="20" s="1"/>
  <c r="E161" i="20"/>
  <c r="G161" i="20" s="1"/>
  <c r="E162" i="20"/>
  <c r="E163" i="20"/>
  <c r="E164" i="20"/>
  <c r="F164" i="20" s="1"/>
  <c r="E165" i="20"/>
  <c r="F165" i="20" s="1"/>
  <c r="E166" i="20"/>
  <c r="G166" i="20" s="1"/>
  <c r="E167" i="20"/>
  <c r="F167" i="20" s="1"/>
  <c r="E168" i="20"/>
  <c r="G168" i="20" s="1"/>
  <c r="E169" i="20"/>
  <c r="F169" i="20" s="1"/>
  <c r="E170" i="20"/>
  <c r="G170" i="20" s="1"/>
  <c r="E171" i="20"/>
  <c r="F171" i="20" s="1"/>
  <c r="E172" i="20"/>
  <c r="F172" i="20" s="1"/>
  <c r="E173" i="20"/>
  <c r="G173" i="20" s="1"/>
  <c r="E174" i="20"/>
  <c r="G174" i="20" s="1"/>
  <c r="E175" i="20"/>
  <c r="E176" i="20"/>
  <c r="G176" i="20" s="1"/>
  <c r="E177" i="20"/>
  <c r="G177" i="20" s="1"/>
  <c r="E178" i="20"/>
  <c r="F178" i="20" s="1"/>
  <c r="E179" i="20"/>
  <c r="E180" i="20"/>
  <c r="F180" i="20" s="1"/>
  <c r="E181" i="20"/>
  <c r="G181" i="20" s="1"/>
  <c r="E182" i="20"/>
  <c r="E183" i="20"/>
  <c r="F183" i="20" s="1"/>
  <c r="E184" i="20"/>
  <c r="F184" i="20" s="1"/>
  <c r="E185" i="20"/>
  <c r="F185" i="20" s="1"/>
  <c r="E186" i="20"/>
  <c r="F186" i="20" s="1"/>
  <c r="E187" i="20"/>
  <c r="E188" i="20"/>
  <c r="E189" i="20"/>
  <c r="E190" i="20"/>
  <c r="E191" i="20"/>
  <c r="G191" i="20" s="1"/>
  <c r="E192" i="20"/>
  <c r="E193" i="20"/>
  <c r="E194" i="20"/>
  <c r="E195" i="20"/>
  <c r="E196" i="20"/>
  <c r="F196" i="20" s="1"/>
  <c r="E197" i="20"/>
  <c r="G197" i="20" s="1"/>
  <c r="E198" i="20"/>
  <c r="E199" i="20"/>
  <c r="G199" i="20" s="1"/>
  <c r="F199" i="20"/>
  <c r="E200" i="20"/>
  <c r="E201" i="20"/>
  <c r="G201" i="20" s="1"/>
  <c r="E202" i="20"/>
  <c r="E203" i="20"/>
  <c r="G203" i="20" s="1"/>
  <c r="E204" i="20"/>
  <c r="G204" i="20" s="1"/>
  <c r="F204" i="20"/>
  <c r="E205" i="20"/>
  <c r="F205" i="20" s="1"/>
  <c r="E206" i="20"/>
  <c r="E207" i="20"/>
  <c r="E208" i="20"/>
  <c r="E209" i="20"/>
  <c r="F209" i="20" s="1"/>
  <c r="E210" i="20"/>
  <c r="G210" i="20" s="1"/>
  <c r="E211" i="20"/>
  <c r="G211" i="20" s="1"/>
  <c r="E212" i="20"/>
  <c r="G212" i="20" s="1"/>
  <c r="E213" i="20"/>
  <c r="E214" i="20"/>
  <c r="F214" i="20" s="1"/>
  <c r="E215" i="20"/>
  <c r="F215" i="20" s="1"/>
  <c r="E216" i="20"/>
  <c r="F216" i="20" s="1"/>
  <c r="E217" i="20"/>
  <c r="G217" i="20" s="1"/>
  <c r="E218" i="20"/>
  <c r="G218" i="20" s="1"/>
  <c r="E219" i="20"/>
  <c r="F219" i="20" s="1"/>
  <c r="E220" i="20"/>
  <c r="G220" i="20" s="1"/>
  <c r="E221" i="20"/>
  <c r="G221" i="20" s="1"/>
  <c r="E222" i="20"/>
  <c r="G222" i="20" s="1"/>
  <c r="E223" i="20"/>
  <c r="G223" i="20" s="1"/>
  <c r="F223" i="20"/>
  <c r="E224" i="20"/>
  <c r="G224" i="20" s="1"/>
  <c r="F224" i="20"/>
  <c r="E225" i="20"/>
  <c r="G225" i="20" s="1"/>
  <c r="E226" i="20"/>
  <c r="G226" i="20" s="1"/>
  <c r="F226" i="20"/>
  <c r="E227" i="20"/>
  <c r="F227" i="20" s="1"/>
  <c r="E228" i="20"/>
  <c r="G228" i="20" s="1"/>
  <c r="E229" i="20"/>
  <c r="E230" i="20"/>
  <c r="G230" i="20" s="1"/>
  <c r="E231" i="20"/>
  <c r="F231" i="20" s="1"/>
  <c r="E232" i="20"/>
  <c r="F232" i="20" s="1"/>
  <c r="E233" i="20"/>
  <c r="G233" i="20" s="1"/>
  <c r="E234" i="20"/>
  <c r="F234" i="20" s="1"/>
  <c r="E235" i="20"/>
  <c r="G235" i="20" s="1"/>
  <c r="E236" i="20"/>
  <c r="G236" i="20" s="1"/>
  <c r="F236" i="20"/>
  <c r="E237" i="20"/>
  <c r="G237" i="20" s="1"/>
  <c r="E238" i="20"/>
  <c r="G238" i="20" s="1"/>
  <c r="E239" i="20"/>
  <c r="F239" i="20" s="1"/>
  <c r="E240" i="20"/>
  <c r="G240" i="20" s="1"/>
  <c r="E241" i="20"/>
  <c r="F241" i="20" s="1"/>
  <c r="G241" i="20"/>
  <c r="E242" i="20"/>
  <c r="E243" i="20"/>
  <c r="E244" i="20"/>
  <c r="G244" i="20" s="1"/>
  <c r="F244" i="20"/>
  <c r="E245" i="20"/>
  <c r="E246" i="20"/>
  <c r="G246" i="20" s="1"/>
  <c r="E247" i="20"/>
  <c r="F247" i="20" s="1"/>
  <c r="E248" i="20"/>
  <c r="F248" i="20"/>
  <c r="E249" i="20"/>
  <c r="G249" i="20"/>
  <c r="E250" i="20"/>
  <c r="G250" i="20" s="1"/>
  <c r="E251" i="20"/>
  <c r="F251" i="20" s="1"/>
  <c r="E252" i="20"/>
  <c r="G252" i="20" s="1"/>
  <c r="E253" i="20"/>
  <c r="E254" i="20"/>
  <c r="E255" i="20"/>
  <c r="G255" i="20" s="1"/>
  <c r="E256" i="20"/>
  <c r="G256" i="20" s="1"/>
  <c r="E257" i="20"/>
  <c r="F257" i="20" s="1"/>
  <c r="E258" i="20"/>
  <c r="F258" i="20" s="1"/>
  <c r="E259" i="20"/>
  <c r="F259" i="20" s="1"/>
  <c r="E260" i="20"/>
  <c r="G260" i="20" s="1"/>
  <c r="F260" i="20"/>
  <c r="E261" i="20"/>
  <c r="G261" i="20" s="1"/>
  <c r="E262" i="20"/>
  <c r="E263" i="20"/>
  <c r="E264" i="20"/>
  <c r="G264" i="20" s="1"/>
  <c r="E265" i="20"/>
  <c r="F265" i="20" s="1"/>
  <c r="E266" i="20"/>
  <c r="F266" i="20" s="1"/>
  <c r="E267" i="20"/>
  <c r="G267" i="20" s="1"/>
  <c r="E268" i="20"/>
  <c r="G268" i="20" s="1"/>
  <c r="F268" i="20"/>
  <c r="E269" i="20"/>
  <c r="E270" i="20"/>
  <c r="G270" i="20" s="1"/>
  <c r="E271" i="20"/>
  <c r="E272" i="20"/>
  <c r="G272" i="20" s="1"/>
  <c r="E273" i="20"/>
  <c r="F273" i="20" s="1"/>
  <c r="E274" i="20"/>
  <c r="F274" i="20" s="1"/>
  <c r="E275" i="20"/>
  <c r="G275" i="20" s="1"/>
  <c r="E276" i="20"/>
  <c r="F276" i="20" s="1"/>
  <c r="E277" i="20"/>
  <c r="E278" i="20"/>
  <c r="G278" i="20" s="1"/>
  <c r="E279" i="20"/>
  <c r="G279" i="20" s="1"/>
  <c r="F279" i="20"/>
  <c r="E280" i="20"/>
  <c r="E281" i="20"/>
  <c r="E282" i="20"/>
  <c r="E283" i="20"/>
  <c r="E284" i="20"/>
  <c r="F284" i="20" s="1"/>
  <c r="E285" i="20"/>
  <c r="F285" i="20"/>
  <c r="E286" i="20"/>
  <c r="F286" i="20" s="1"/>
  <c r="E287" i="20"/>
  <c r="F287" i="20" s="1"/>
  <c r="E288" i="20"/>
  <c r="F288" i="20" s="1"/>
  <c r="E289" i="20"/>
  <c r="F289" i="20" s="1"/>
  <c r="E290" i="20"/>
  <c r="G290" i="20" s="1"/>
  <c r="E291" i="20"/>
  <c r="G291" i="20" s="1"/>
  <c r="E292" i="20"/>
  <c r="F292" i="20" s="1"/>
  <c r="E293" i="20"/>
  <c r="G293" i="20" s="1"/>
  <c r="F293" i="20"/>
  <c r="E294" i="20"/>
  <c r="G294" i="20" s="1"/>
  <c r="F294" i="20"/>
  <c r="E295" i="20"/>
  <c r="E296" i="20"/>
  <c r="G296" i="20" s="1"/>
  <c r="E297" i="20"/>
  <c r="E298" i="20"/>
  <c r="G298" i="20" s="1"/>
  <c r="E299" i="20"/>
  <c r="F299" i="20" s="1"/>
  <c r="E300" i="20"/>
  <c r="E301" i="20"/>
  <c r="F301" i="20" s="1"/>
  <c r="E302" i="20"/>
  <c r="F302" i="20" s="1"/>
  <c r="E303" i="20"/>
  <c r="G303" i="20" s="1"/>
  <c r="F303" i="20"/>
  <c r="E304" i="20"/>
  <c r="G304" i="20" s="1"/>
  <c r="E305" i="20"/>
  <c r="E306" i="20"/>
  <c r="G306" i="20" s="1"/>
  <c r="E307" i="20"/>
  <c r="E308" i="20"/>
  <c r="F308" i="20"/>
  <c r="E309" i="20"/>
  <c r="D10" i="20"/>
  <c r="D11" i="20"/>
  <c r="D12" i="20"/>
  <c r="D13" i="20"/>
  <c r="D14" i="20"/>
  <c r="D15" i="20"/>
  <c r="D16" i="20"/>
  <c r="D17" i="20"/>
  <c r="D18"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53" i="20"/>
  <c r="D54" i="20"/>
  <c r="D55" i="20"/>
  <c r="D56" i="20"/>
  <c r="D57" i="20"/>
  <c r="D58" i="20"/>
  <c r="D59" i="20"/>
  <c r="D60" i="20"/>
  <c r="D61" i="20"/>
  <c r="D62" i="20"/>
  <c r="D63" i="20"/>
  <c r="D64" i="20"/>
  <c r="D65" i="20"/>
  <c r="D66" i="20"/>
  <c r="D67" i="20"/>
  <c r="D68" i="20"/>
  <c r="D69" i="20"/>
  <c r="D70" i="20"/>
  <c r="D71" i="20"/>
  <c r="D72" i="20"/>
  <c r="D73" i="20"/>
  <c r="D74" i="20"/>
  <c r="D75" i="20"/>
  <c r="D76" i="20"/>
  <c r="D77" i="20"/>
  <c r="D78" i="20"/>
  <c r="D79" i="20"/>
  <c r="D80" i="20"/>
  <c r="D81" i="20"/>
  <c r="D82" i="20"/>
  <c r="D83" i="20"/>
  <c r="D84" i="20"/>
  <c r="D85" i="20"/>
  <c r="D86" i="20"/>
  <c r="D87" i="20"/>
  <c r="D88" i="20"/>
  <c r="D89" i="20"/>
  <c r="D90" i="20"/>
  <c r="D91" i="20"/>
  <c r="D92" i="20"/>
  <c r="D93" i="20"/>
  <c r="D94" i="20"/>
  <c r="D95" i="20"/>
  <c r="D96" i="20"/>
  <c r="D97" i="20"/>
  <c r="D98" i="20"/>
  <c r="D99" i="20"/>
  <c r="D100" i="20"/>
  <c r="D101" i="20"/>
  <c r="D102" i="20"/>
  <c r="D103" i="20"/>
  <c r="D104" i="20"/>
  <c r="D105" i="20"/>
  <c r="D106" i="20"/>
  <c r="D107" i="20"/>
  <c r="D108" i="20"/>
  <c r="D109" i="20"/>
  <c r="D110" i="20"/>
  <c r="D111" i="20"/>
  <c r="D112" i="20"/>
  <c r="D113" i="20"/>
  <c r="D114" i="20"/>
  <c r="D115" i="20"/>
  <c r="D116" i="20"/>
  <c r="D117" i="20"/>
  <c r="D118" i="20"/>
  <c r="D119" i="20"/>
  <c r="D120" i="20"/>
  <c r="D121" i="20"/>
  <c r="D122" i="20"/>
  <c r="D123" i="20"/>
  <c r="D124" i="20"/>
  <c r="D125" i="20"/>
  <c r="D126" i="20"/>
  <c r="D127" i="20"/>
  <c r="D128" i="20"/>
  <c r="D129" i="20"/>
  <c r="D130" i="20"/>
  <c r="D131" i="20"/>
  <c r="D132" i="20"/>
  <c r="D133" i="20"/>
  <c r="D134" i="20"/>
  <c r="D135" i="20"/>
  <c r="D136" i="20"/>
  <c r="D137" i="20"/>
  <c r="D138" i="20"/>
  <c r="D139" i="20"/>
  <c r="D140" i="20"/>
  <c r="D141" i="20"/>
  <c r="D142" i="20"/>
  <c r="D143" i="20"/>
  <c r="D144" i="20"/>
  <c r="D145" i="20"/>
  <c r="D146" i="20"/>
  <c r="D147" i="20"/>
  <c r="D148" i="20"/>
  <c r="D149" i="20"/>
  <c r="D150" i="20"/>
  <c r="D151" i="20"/>
  <c r="D152" i="20"/>
  <c r="D153" i="20"/>
  <c r="D154" i="20"/>
  <c r="D155" i="20"/>
  <c r="D156" i="20"/>
  <c r="D157" i="20"/>
  <c r="D158" i="20"/>
  <c r="D159" i="20"/>
  <c r="D160" i="20"/>
  <c r="D161" i="20"/>
  <c r="D162" i="20"/>
  <c r="D163" i="20"/>
  <c r="D164" i="20"/>
  <c r="D165" i="20"/>
  <c r="D166" i="20"/>
  <c r="D167" i="20"/>
  <c r="D168" i="20"/>
  <c r="D169" i="20"/>
  <c r="D170" i="20"/>
  <c r="D171" i="20"/>
  <c r="D172" i="20"/>
  <c r="D173" i="20"/>
  <c r="D174" i="20"/>
  <c r="D175" i="20"/>
  <c r="D176" i="20"/>
  <c r="D177" i="20"/>
  <c r="D178" i="20"/>
  <c r="D179" i="20"/>
  <c r="D180" i="20"/>
  <c r="D181" i="20"/>
  <c r="D182" i="20"/>
  <c r="D183" i="20"/>
  <c r="D184" i="20"/>
  <c r="D185" i="20"/>
  <c r="D186" i="20"/>
  <c r="D187" i="20"/>
  <c r="D188" i="20"/>
  <c r="D189" i="20"/>
  <c r="D190" i="20"/>
  <c r="D191" i="20"/>
  <c r="D192" i="20"/>
  <c r="D193" i="20"/>
  <c r="D194" i="20"/>
  <c r="D195" i="20"/>
  <c r="D196" i="20"/>
  <c r="D197" i="20"/>
  <c r="D198" i="20"/>
  <c r="D199" i="20"/>
  <c r="D200" i="20"/>
  <c r="D201" i="20"/>
  <c r="D202" i="20"/>
  <c r="D203" i="20"/>
  <c r="D204" i="20"/>
  <c r="D205" i="20"/>
  <c r="D206" i="20"/>
  <c r="D207" i="20"/>
  <c r="D208" i="20"/>
  <c r="D209" i="20"/>
  <c r="D210" i="20"/>
  <c r="D211" i="20"/>
  <c r="D212" i="20"/>
  <c r="D213" i="20"/>
  <c r="D214" i="20"/>
  <c r="D215" i="20"/>
  <c r="D216" i="20"/>
  <c r="D217" i="20"/>
  <c r="D218" i="20"/>
  <c r="D219" i="20"/>
  <c r="D220" i="20"/>
  <c r="D221" i="20"/>
  <c r="D222" i="20"/>
  <c r="D223" i="20"/>
  <c r="D224" i="20"/>
  <c r="D225" i="20"/>
  <c r="D226" i="20"/>
  <c r="D227" i="20"/>
  <c r="D228" i="20"/>
  <c r="D229" i="20"/>
  <c r="D230" i="20"/>
  <c r="D231" i="20"/>
  <c r="D232" i="20"/>
  <c r="D233" i="20"/>
  <c r="D234" i="20"/>
  <c r="D235" i="20"/>
  <c r="D236" i="20"/>
  <c r="D237" i="20"/>
  <c r="D238" i="20"/>
  <c r="D239" i="20"/>
  <c r="D240" i="20"/>
  <c r="D241" i="20"/>
  <c r="D242" i="20"/>
  <c r="D243" i="20"/>
  <c r="D244" i="20"/>
  <c r="D245" i="20"/>
  <c r="D246" i="20"/>
  <c r="D247" i="20"/>
  <c r="D248" i="20"/>
  <c r="D249" i="20"/>
  <c r="D250" i="20"/>
  <c r="D251" i="20"/>
  <c r="D252" i="20"/>
  <c r="D253" i="20"/>
  <c r="D254" i="20"/>
  <c r="D255" i="20"/>
  <c r="D256" i="20"/>
  <c r="D257" i="20"/>
  <c r="D258" i="20"/>
  <c r="D259" i="20"/>
  <c r="D260" i="20"/>
  <c r="D261" i="20"/>
  <c r="D262" i="20"/>
  <c r="D263" i="20"/>
  <c r="D264" i="20"/>
  <c r="D265" i="20"/>
  <c r="D266" i="20"/>
  <c r="D267" i="20"/>
  <c r="D268" i="20"/>
  <c r="D269" i="20"/>
  <c r="D270" i="20"/>
  <c r="D271" i="20"/>
  <c r="D272" i="20"/>
  <c r="D273" i="20"/>
  <c r="D274" i="20"/>
  <c r="D275" i="20"/>
  <c r="D276" i="20"/>
  <c r="D277" i="20"/>
  <c r="D278" i="20"/>
  <c r="D279" i="20"/>
  <c r="D280" i="20"/>
  <c r="D281" i="20"/>
  <c r="D282" i="20"/>
  <c r="D283" i="20"/>
  <c r="D284" i="20"/>
  <c r="D285" i="20"/>
  <c r="D286" i="20"/>
  <c r="D287" i="20"/>
  <c r="D288" i="20"/>
  <c r="D289" i="20"/>
  <c r="D290" i="20"/>
  <c r="D291" i="20"/>
  <c r="D292" i="20"/>
  <c r="D293" i="20"/>
  <c r="D294" i="20"/>
  <c r="D295" i="20"/>
  <c r="D296" i="20"/>
  <c r="D297" i="20"/>
  <c r="D298" i="20"/>
  <c r="D299" i="20"/>
  <c r="D300" i="20"/>
  <c r="D301" i="20"/>
  <c r="D302" i="20"/>
  <c r="D303" i="20"/>
  <c r="D304" i="20"/>
  <c r="D305" i="20"/>
  <c r="D306" i="20"/>
  <c r="D307" i="20"/>
  <c r="D308" i="20"/>
  <c r="D309" i="20"/>
  <c r="A10" i="20"/>
  <c r="A11" i="20"/>
  <c r="A12" i="20"/>
  <c r="A13" i="20"/>
  <c r="B13" i="20" s="1"/>
  <c r="A14" i="20"/>
  <c r="H14" i="20" s="1"/>
  <c r="A15" i="20"/>
  <c r="A16" i="20"/>
  <c r="A17" i="20"/>
  <c r="C17" i="20" s="1"/>
  <c r="A18" i="20"/>
  <c r="A19" i="20"/>
  <c r="A20" i="20"/>
  <c r="A21" i="20"/>
  <c r="J21" i="20" s="1"/>
  <c r="A22" i="20"/>
  <c r="J22" i="20" s="1"/>
  <c r="A23" i="20"/>
  <c r="A24" i="20"/>
  <c r="C24" i="20" s="1"/>
  <c r="A25" i="20"/>
  <c r="A26" i="20"/>
  <c r="A27" i="20"/>
  <c r="A28" i="20"/>
  <c r="A29" i="20"/>
  <c r="B29" i="20" s="1"/>
  <c r="A30" i="20"/>
  <c r="A31" i="20"/>
  <c r="J31" i="20" s="1"/>
  <c r="A32" i="20"/>
  <c r="A33" i="20"/>
  <c r="A34" i="20"/>
  <c r="I34" i="20" s="1"/>
  <c r="A35" i="20"/>
  <c r="I35" i="20" s="1"/>
  <c r="A36" i="20"/>
  <c r="A37" i="20"/>
  <c r="K37" i="20" s="1"/>
  <c r="A38" i="20"/>
  <c r="K38" i="20" s="1"/>
  <c r="A39" i="20"/>
  <c r="J39" i="20" s="1"/>
  <c r="A40" i="20"/>
  <c r="I40" i="20" s="1"/>
  <c r="A41" i="20"/>
  <c r="A42" i="20"/>
  <c r="A43" i="20"/>
  <c r="A44" i="20"/>
  <c r="M44" i="20" s="1"/>
  <c r="AK44" i="20" s="1"/>
  <c r="A45" i="20"/>
  <c r="B45" i="20" s="1"/>
  <c r="A46" i="20"/>
  <c r="A47" i="20"/>
  <c r="A48" i="20"/>
  <c r="A49" i="20"/>
  <c r="A50" i="20"/>
  <c r="K50" i="20" s="1"/>
  <c r="A51" i="20"/>
  <c r="A52" i="20"/>
  <c r="A53" i="20"/>
  <c r="J53" i="20" s="1"/>
  <c r="A54" i="20"/>
  <c r="K54" i="20" s="1"/>
  <c r="A55" i="20"/>
  <c r="A56" i="20"/>
  <c r="A57" i="20"/>
  <c r="J57" i="20" s="1"/>
  <c r="A58" i="20"/>
  <c r="B58" i="20" s="1"/>
  <c r="A59" i="20"/>
  <c r="A60" i="20"/>
  <c r="A61" i="20"/>
  <c r="A62" i="20"/>
  <c r="A63" i="20"/>
  <c r="A64" i="20"/>
  <c r="A65" i="20"/>
  <c r="A66" i="20"/>
  <c r="K66" i="20" s="1"/>
  <c r="A67" i="20"/>
  <c r="A68" i="20"/>
  <c r="A69" i="20"/>
  <c r="A70" i="20"/>
  <c r="J70" i="20" s="1"/>
  <c r="A71" i="20"/>
  <c r="A72" i="20"/>
  <c r="C72" i="20" s="1"/>
  <c r="A73" i="20"/>
  <c r="A74" i="20"/>
  <c r="M74" i="20" s="1"/>
  <c r="A75" i="20"/>
  <c r="A76" i="20"/>
  <c r="A77" i="20"/>
  <c r="C77" i="20" s="1"/>
  <c r="A78" i="20"/>
  <c r="H78" i="20" s="1"/>
  <c r="A79" i="20"/>
  <c r="C79" i="20" s="1"/>
  <c r="A80" i="20"/>
  <c r="J80" i="20" s="1"/>
  <c r="A81" i="20"/>
  <c r="A82" i="20"/>
  <c r="M82" i="20" s="1"/>
  <c r="A83" i="20"/>
  <c r="I83" i="20" s="1"/>
  <c r="A84" i="20"/>
  <c r="M84" i="20" s="1"/>
  <c r="A85" i="20"/>
  <c r="K85" i="20" s="1"/>
  <c r="A86" i="20"/>
  <c r="A87" i="20"/>
  <c r="A88" i="20"/>
  <c r="M88" i="20" s="1"/>
  <c r="AQ88" i="20" s="1"/>
  <c r="A89" i="20"/>
  <c r="H89" i="20" s="1"/>
  <c r="A90" i="20"/>
  <c r="A91" i="20"/>
  <c r="A92" i="20"/>
  <c r="J92" i="20" s="1"/>
  <c r="A93" i="20"/>
  <c r="A94" i="20"/>
  <c r="A95" i="20"/>
  <c r="C95" i="20" s="1"/>
  <c r="A96" i="20"/>
  <c r="M96" i="20" s="1"/>
  <c r="A97" i="20"/>
  <c r="B97" i="20" s="1"/>
  <c r="A98" i="20"/>
  <c r="A99" i="20"/>
  <c r="A100" i="20"/>
  <c r="I100" i="20" s="1"/>
  <c r="A101" i="20"/>
  <c r="K101" i="20" s="1"/>
  <c r="A102" i="20"/>
  <c r="J102" i="20" s="1"/>
  <c r="A103" i="20"/>
  <c r="I103" i="20" s="1"/>
  <c r="A104" i="20"/>
  <c r="A105" i="20"/>
  <c r="A106" i="20"/>
  <c r="A107" i="20"/>
  <c r="A108" i="20"/>
  <c r="A109" i="20"/>
  <c r="B109" i="20" s="1"/>
  <c r="A110" i="20"/>
  <c r="K110" i="20" s="1"/>
  <c r="A111" i="20"/>
  <c r="H111" i="20" s="1"/>
  <c r="A112" i="20"/>
  <c r="J112" i="20" s="1"/>
  <c r="A113" i="20"/>
  <c r="A114" i="20"/>
  <c r="A115" i="20"/>
  <c r="A116" i="20"/>
  <c r="B116" i="20" s="1"/>
  <c r="A117" i="20"/>
  <c r="M117" i="20" s="1"/>
  <c r="A118" i="20"/>
  <c r="A119" i="20"/>
  <c r="A120" i="20"/>
  <c r="J120" i="20" s="1"/>
  <c r="A121" i="20"/>
  <c r="A122" i="20"/>
  <c r="H122" i="20" s="1"/>
  <c r="A123" i="20"/>
  <c r="A124" i="20"/>
  <c r="A125" i="20"/>
  <c r="H125" i="20" s="1"/>
  <c r="A126" i="20"/>
  <c r="A127" i="20"/>
  <c r="A128" i="20"/>
  <c r="B128" i="20" s="1"/>
  <c r="A129" i="20"/>
  <c r="K129" i="20" s="1"/>
  <c r="A130" i="20"/>
  <c r="A131" i="20"/>
  <c r="A132" i="20"/>
  <c r="A133" i="20"/>
  <c r="A134" i="20"/>
  <c r="A135" i="20"/>
  <c r="A136" i="20"/>
  <c r="H136" i="20" s="1"/>
  <c r="A137" i="20"/>
  <c r="A138" i="20"/>
  <c r="A139" i="20"/>
  <c r="A140" i="20"/>
  <c r="A141" i="20"/>
  <c r="M141" i="20" s="1"/>
  <c r="A142" i="20"/>
  <c r="A143" i="20"/>
  <c r="A144" i="20"/>
  <c r="B144" i="20" s="1"/>
  <c r="A145" i="20"/>
  <c r="J145" i="20" s="1"/>
  <c r="A146" i="20"/>
  <c r="B146" i="20" s="1"/>
  <c r="A147" i="20"/>
  <c r="H147" i="20" s="1"/>
  <c r="A148" i="20"/>
  <c r="K148" i="20" s="1"/>
  <c r="A149" i="20"/>
  <c r="C149" i="20" s="1"/>
  <c r="A150" i="20"/>
  <c r="A151" i="20"/>
  <c r="A152" i="20"/>
  <c r="B152" i="20" s="1"/>
  <c r="A153" i="20"/>
  <c r="C153" i="20" s="1"/>
  <c r="A154" i="20"/>
  <c r="A155" i="20"/>
  <c r="I155" i="20" s="1"/>
  <c r="A156" i="20"/>
  <c r="J156" i="20" s="1"/>
  <c r="A157" i="20"/>
  <c r="A158" i="20"/>
  <c r="A159" i="20"/>
  <c r="A160" i="20"/>
  <c r="I160" i="20" s="1"/>
  <c r="A161" i="20"/>
  <c r="I161" i="20" s="1"/>
  <c r="A162" i="20"/>
  <c r="A163" i="20"/>
  <c r="A164" i="20"/>
  <c r="A165" i="20"/>
  <c r="I165" i="20" s="1"/>
  <c r="A166" i="20"/>
  <c r="A167" i="20"/>
  <c r="A168" i="20"/>
  <c r="I168" i="20" s="1"/>
  <c r="A169" i="20"/>
  <c r="A170" i="20"/>
  <c r="A171" i="20"/>
  <c r="A172" i="20"/>
  <c r="K172" i="20" s="1"/>
  <c r="A173" i="20"/>
  <c r="A174" i="20"/>
  <c r="M174" i="20" s="1"/>
  <c r="AB174" i="20" s="1" a="1"/>
  <c r="AB174" i="20" s="1"/>
  <c r="A175" i="20"/>
  <c r="A176" i="20"/>
  <c r="J176" i="20" s="1"/>
  <c r="A177" i="20"/>
  <c r="B177" i="20" s="1"/>
  <c r="A178" i="20"/>
  <c r="A179" i="20"/>
  <c r="A180" i="20"/>
  <c r="J180" i="20" s="1"/>
  <c r="A181" i="20"/>
  <c r="A182" i="20"/>
  <c r="M182" i="20" s="1"/>
  <c r="A183" i="20"/>
  <c r="I183" i="20" s="1"/>
  <c r="A184" i="20"/>
  <c r="A185" i="20"/>
  <c r="A186" i="20"/>
  <c r="A187" i="20"/>
  <c r="C187" i="20" s="1"/>
  <c r="A188" i="20"/>
  <c r="K188" i="20" s="1"/>
  <c r="A189" i="20"/>
  <c r="B189" i="20" s="1"/>
  <c r="A190" i="20"/>
  <c r="M190" i="20" s="1"/>
  <c r="A191" i="20"/>
  <c r="H191" i="20" s="1"/>
  <c r="A192" i="20"/>
  <c r="A193" i="20"/>
  <c r="B193" i="20" s="1"/>
  <c r="A194" i="20"/>
  <c r="J194" i="20" s="1"/>
  <c r="A195" i="20"/>
  <c r="C195" i="20" s="1"/>
  <c r="A196" i="20"/>
  <c r="K196" i="20" s="1"/>
  <c r="A197" i="20"/>
  <c r="A198" i="20"/>
  <c r="C198" i="20" s="1"/>
  <c r="A199" i="20"/>
  <c r="A200" i="20"/>
  <c r="A201" i="20"/>
  <c r="K201" i="20" s="1"/>
  <c r="A202" i="20"/>
  <c r="A203" i="20"/>
  <c r="A204" i="20"/>
  <c r="K204" i="20" s="1"/>
  <c r="A205" i="20"/>
  <c r="I205" i="20" s="1"/>
  <c r="A206" i="20"/>
  <c r="A207" i="20"/>
  <c r="A208" i="20"/>
  <c r="A209" i="20"/>
  <c r="B209" i="20" s="1"/>
  <c r="A210" i="20"/>
  <c r="M210" i="20" s="1"/>
  <c r="A211" i="20"/>
  <c r="I211" i="20" s="1"/>
  <c r="A212" i="20"/>
  <c r="H212" i="20" s="1"/>
  <c r="A213" i="20"/>
  <c r="A214" i="20"/>
  <c r="A215" i="20"/>
  <c r="K215" i="20" s="1"/>
  <c r="A216" i="20"/>
  <c r="A217" i="20"/>
  <c r="A218" i="20"/>
  <c r="B218" i="20" s="1"/>
  <c r="A219" i="20"/>
  <c r="M219" i="20" s="1"/>
  <c r="A220" i="20"/>
  <c r="A221" i="20"/>
  <c r="A222" i="20"/>
  <c r="A223" i="20"/>
  <c r="A224" i="20"/>
  <c r="A225" i="20"/>
  <c r="A226" i="20"/>
  <c r="M226" i="20" s="1"/>
  <c r="A227" i="20"/>
  <c r="J227" i="20" s="1"/>
  <c r="A228" i="20"/>
  <c r="A229" i="20"/>
  <c r="A230" i="20"/>
  <c r="M230" i="20" s="1"/>
  <c r="A231" i="20"/>
  <c r="A232" i="20"/>
  <c r="B232" i="20" s="1"/>
  <c r="A233" i="20"/>
  <c r="A234" i="20"/>
  <c r="M234" i="20" s="1"/>
  <c r="A235" i="20"/>
  <c r="J235" i="20" s="1"/>
  <c r="A236" i="20"/>
  <c r="A237" i="20"/>
  <c r="C237" i="20" s="1"/>
  <c r="A238" i="20"/>
  <c r="A239" i="20"/>
  <c r="J239" i="20" s="1"/>
  <c r="A240" i="20"/>
  <c r="A241" i="20"/>
  <c r="A242" i="20"/>
  <c r="C242" i="20" s="1"/>
  <c r="A243" i="20"/>
  <c r="M243" i="20" s="1"/>
  <c r="A244" i="20"/>
  <c r="A245" i="20"/>
  <c r="A246" i="20"/>
  <c r="J246" i="20" s="1"/>
  <c r="A247" i="20"/>
  <c r="A248" i="20"/>
  <c r="A249" i="20"/>
  <c r="J249" i="20" s="1"/>
  <c r="A250" i="20"/>
  <c r="A251" i="20"/>
  <c r="A252" i="20"/>
  <c r="A253" i="20"/>
  <c r="H253" i="20" s="1"/>
  <c r="A254" i="20"/>
  <c r="C254" i="20" s="1"/>
  <c r="A255" i="20"/>
  <c r="J255" i="20" s="1"/>
  <c r="A256" i="20"/>
  <c r="A257" i="20"/>
  <c r="M257" i="20" s="1"/>
  <c r="A258" i="20"/>
  <c r="A259" i="20"/>
  <c r="A260" i="20"/>
  <c r="C260" i="20" s="1"/>
  <c r="A261" i="20"/>
  <c r="M261" i="20" s="1"/>
  <c r="A262" i="20"/>
  <c r="A263" i="20"/>
  <c r="I263" i="20" s="1"/>
  <c r="A264" i="20"/>
  <c r="M264" i="20" s="1"/>
  <c r="A265" i="20"/>
  <c r="C265" i="20" s="1"/>
  <c r="A266" i="20"/>
  <c r="A267" i="20"/>
  <c r="J267" i="20" s="1"/>
  <c r="A268" i="20"/>
  <c r="K268" i="20" s="1"/>
  <c r="A269" i="20"/>
  <c r="A270" i="20"/>
  <c r="B270" i="20" s="1"/>
  <c r="A271" i="20"/>
  <c r="M271" i="20" s="1"/>
  <c r="A272" i="20"/>
  <c r="H272" i="20" s="1"/>
  <c r="A273" i="20"/>
  <c r="H273" i="20" s="1"/>
  <c r="A274" i="20"/>
  <c r="I274" i="20" s="1"/>
  <c r="A275" i="20"/>
  <c r="H275" i="20" s="1"/>
  <c r="A276" i="20"/>
  <c r="A277" i="20"/>
  <c r="K277" i="20" s="1"/>
  <c r="A278" i="20"/>
  <c r="A279" i="20"/>
  <c r="H279" i="20" s="1"/>
  <c r="A280" i="20"/>
  <c r="A281" i="20"/>
  <c r="B281" i="20" s="1"/>
  <c r="A282" i="20"/>
  <c r="B282" i="20" s="1"/>
  <c r="A283" i="20"/>
  <c r="M283" i="20" s="1"/>
  <c r="A284" i="20"/>
  <c r="H284" i="20" s="1"/>
  <c r="A285" i="20"/>
  <c r="H285" i="20" s="1"/>
  <c r="A286" i="20"/>
  <c r="H286" i="20" s="1"/>
  <c r="A287" i="20"/>
  <c r="J287" i="20" s="1"/>
  <c r="A288" i="20"/>
  <c r="A289" i="20"/>
  <c r="A290" i="20"/>
  <c r="A291" i="20"/>
  <c r="A292" i="20"/>
  <c r="A293" i="20"/>
  <c r="K293" i="20" s="1"/>
  <c r="A294" i="20"/>
  <c r="A295" i="20"/>
  <c r="A296" i="20"/>
  <c r="B296" i="20" s="1"/>
  <c r="A297" i="20"/>
  <c r="M297" i="20" s="1"/>
  <c r="A298" i="20"/>
  <c r="M298" i="20" s="1"/>
  <c r="A299" i="20"/>
  <c r="I299" i="20" s="1"/>
  <c r="A300" i="20"/>
  <c r="A301" i="20"/>
  <c r="C301" i="20" s="1"/>
  <c r="A302" i="20"/>
  <c r="A303" i="20"/>
  <c r="K303" i="20" s="1"/>
  <c r="A304" i="20"/>
  <c r="A305" i="20"/>
  <c r="J305" i="20" s="1"/>
  <c r="A306" i="20"/>
  <c r="H306" i="20" s="1"/>
  <c r="A307" i="20"/>
  <c r="A308" i="20"/>
  <c r="M308" i="20" s="1"/>
  <c r="AM308" i="20" s="1"/>
  <c r="A309" i="20"/>
  <c r="M309" i="20" s="1"/>
  <c r="B16" i="20"/>
  <c r="H159" i="20"/>
  <c r="H294" i="20"/>
  <c r="H270" i="20"/>
  <c r="B182" i="20"/>
  <c r="H182" i="20"/>
  <c r="H94" i="20"/>
  <c r="B248" i="20"/>
  <c r="B72" i="20"/>
  <c r="H72" i="20"/>
  <c r="H235" i="20"/>
  <c r="H211" i="20"/>
  <c r="H160" i="20"/>
  <c r="H277" i="20"/>
  <c r="H204" i="20"/>
  <c r="H226" i="20"/>
  <c r="H138" i="20"/>
  <c r="B74" i="20"/>
  <c r="H74" i="20"/>
  <c r="H50" i="20"/>
  <c r="H172" i="20"/>
  <c r="H116" i="20"/>
  <c r="H305" i="20"/>
  <c r="B190" i="20"/>
  <c r="M269" i="20"/>
  <c r="B269" i="20"/>
  <c r="B205" i="20"/>
  <c r="B173" i="20"/>
  <c r="B28" i="20"/>
  <c r="K138" i="20"/>
  <c r="B138" i="20"/>
  <c r="B212" i="20"/>
  <c r="B84" i="20"/>
  <c r="B160" i="20"/>
  <c r="M292" i="20"/>
  <c r="B292" i="20"/>
  <c r="B275" i="20"/>
  <c r="B99" i="20"/>
  <c r="B19" i="20"/>
  <c r="B272" i="20"/>
  <c r="B226" i="20"/>
  <c r="M50" i="20"/>
  <c r="B50" i="20"/>
  <c r="B161" i="20"/>
  <c r="K235" i="20"/>
  <c r="K60" i="20"/>
  <c r="K168" i="20"/>
  <c r="K182" i="20"/>
  <c r="K72" i="20"/>
  <c r="K71" i="20"/>
  <c r="K270" i="20"/>
  <c r="K94" i="20"/>
  <c r="K213" i="20"/>
  <c r="K292" i="20"/>
  <c r="K116" i="20"/>
  <c r="K227" i="20"/>
  <c r="K226" i="20"/>
  <c r="K257" i="20"/>
  <c r="K256" i="20"/>
  <c r="K160" i="20"/>
  <c r="M211" i="20"/>
  <c r="P211" i="20" s="1" a="1"/>
  <c r="P211" i="20" s="1"/>
  <c r="M203" i="20"/>
  <c r="M115" i="20"/>
  <c r="M51" i="20"/>
  <c r="M282" i="20"/>
  <c r="M121" i="20"/>
  <c r="M248" i="20"/>
  <c r="M160" i="20"/>
  <c r="M72" i="20"/>
  <c r="M231" i="20"/>
  <c r="M215" i="20"/>
  <c r="M143" i="20"/>
  <c r="M103" i="20"/>
  <c r="AM103" i="20" s="1"/>
  <c r="M79" i="20"/>
  <c r="M71" i="20"/>
  <c r="M63" i="20"/>
  <c r="M270" i="20"/>
  <c r="M204" i="20"/>
  <c r="I138" i="20"/>
  <c r="I62" i="20"/>
  <c r="J182" i="20"/>
  <c r="I204" i="20"/>
  <c r="J204" i="20"/>
  <c r="C275" i="20"/>
  <c r="J275" i="20"/>
  <c r="I251" i="20"/>
  <c r="C227" i="20"/>
  <c r="C226" i="20"/>
  <c r="J226" i="20"/>
  <c r="C194" i="20"/>
  <c r="I194" i="20"/>
  <c r="C138" i="20"/>
  <c r="I106" i="20"/>
  <c r="J209" i="20"/>
  <c r="I209" i="20"/>
  <c r="C169" i="20"/>
  <c r="J169" i="20"/>
  <c r="C145" i="20"/>
  <c r="J49" i="20"/>
  <c r="C41" i="20"/>
  <c r="J41" i="20"/>
  <c r="I41" i="20"/>
  <c r="J260" i="20"/>
  <c r="C299" i="20"/>
  <c r="C160" i="20"/>
  <c r="J160" i="20"/>
  <c r="C96" i="20"/>
  <c r="I96" i="20"/>
  <c r="I80" i="20"/>
  <c r="J72" i="20"/>
  <c r="I72" i="20"/>
  <c r="J170" i="20"/>
  <c r="C292" i="20"/>
  <c r="J292" i="20"/>
  <c r="I292" i="20"/>
  <c r="C248" i="20"/>
  <c r="J248" i="20"/>
  <c r="I248" i="20"/>
  <c r="J295" i="20"/>
  <c r="C151" i="20"/>
  <c r="C55" i="20"/>
  <c r="J55" i="20"/>
  <c r="C39" i="20"/>
  <c r="C31" i="20"/>
  <c r="J115" i="20"/>
  <c r="I191" i="20"/>
  <c r="J302" i="20"/>
  <c r="C270" i="20"/>
  <c r="I270" i="20"/>
  <c r="J270" i="20"/>
  <c r="C182" i="20"/>
  <c r="I182" i="20"/>
  <c r="C94" i="20"/>
  <c r="J94" i="20"/>
  <c r="I94" i="20"/>
  <c r="J62" i="20"/>
  <c r="C293" i="20"/>
  <c r="I293" i="20"/>
  <c r="C253" i="20"/>
  <c r="I253" i="20"/>
  <c r="I189" i="20"/>
  <c r="J189" i="20"/>
  <c r="I173" i="20"/>
  <c r="J173" i="20"/>
  <c r="C61" i="20"/>
  <c r="C29" i="20"/>
  <c r="J29" i="20"/>
  <c r="I29" i="20"/>
  <c r="J205" i="20"/>
  <c r="C116" i="20"/>
  <c r="I116" i="20"/>
  <c r="J116" i="20"/>
  <c r="I84" i="20"/>
  <c r="J84" i="20"/>
  <c r="I60" i="20"/>
  <c r="J52" i="20"/>
  <c r="I52" i="20"/>
  <c r="C28" i="20"/>
  <c r="J28" i="20"/>
  <c r="I28" i="20"/>
  <c r="J93" i="20"/>
  <c r="C50" i="20"/>
  <c r="C34" i="20"/>
  <c r="J34" i="20"/>
  <c r="J50" i="20"/>
  <c r="I50" i="20"/>
  <c r="F123" i="20"/>
  <c r="F83" i="20"/>
  <c r="G194" i="20"/>
  <c r="G106" i="20"/>
  <c r="G42" i="20"/>
  <c r="F42" i="20"/>
  <c r="F267" i="20"/>
  <c r="F235" i="20"/>
  <c r="F193" i="20"/>
  <c r="F153" i="20"/>
  <c r="G169" i="20"/>
  <c r="G248" i="20"/>
  <c r="G232" i="20"/>
  <c r="F168" i="20"/>
  <c r="F152" i="20"/>
  <c r="F104" i="20"/>
  <c r="F211" i="20"/>
  <c r="F194" i="20"/>
  <c r="G287" i="20"/>
  <c r="G271" i="20"/>
  <c r="G215" i="20"/>
  <c r="G167" i="20"/>
  <c r="G103" i="20"/>
  <c r="G63" i="20"/>
  <c r="G47" i="20"/>
  <c r="F307" i="20"/>
  <c r="F264" i="20"/>
  <c r="F127" i="20"/>
  <c r="G302" i="20"/>
  <c r="F246" i="20"/>
  <c r="G126" i="20"/>
  <c r="F126" i="20"/>
  <c r="G62" i="20"/>
  <c r="F62" i="20"/>
  <c r="G46" i="20"/>
  <c r="G209" i="20"/>
  <c r="G301" i="20"/>
  <c r="G285" i="20"/>
  <c r="G269" i="20"/>
  <c r="F269" i="20"/>
  <c r="G253" i="20"/>
  <c r="F253" i="20"/>
  <c r="G229" i="20"/>
  <c r="F229" i="20"/>
  <c r="G213" i="20"/>
  <c r="F213" i="20"/>
  <c r="G189" i="20"/>
  <c r="F189" i="20"/>
  <c r="F250" i="20"/>
  <c r="G308" i="20"/>
  <c r="G284" i="20"/>
  <c r="G172" i="20"/>
  <c r="G84" i="20"/>
  <c r="F84" i="20"/>
  <c r="F271" i="20"/>
  <c r="F249" i="20"/>
  <c r="F217" i="20"/>
  <c r="G193" i="20"/>
  <c r="G65" i="20"/>
  <c r="C22" i="20"/>
  <c r="B6" i="20"/>
  <c r="B5" i="20"/>
  <c r="B4" i="20"/>
  <c r="B2" i="20"/>
  <c r="B3" i="20" s="1"/>
  <c r="K28" i="20"/>
  <c r="H28" i="20"/>
  <c r="K29" i="20"/>
  <c r="H29" i="20"/>
  <c r="G21" i="20"/>
  <c r="M35" i="20"/>
  <c r="M29" i="20"/>
  <c r="M28" i="20"/>
  <c r="M15" i="20"/>
  <c r="M16" i="20"/>
  <c r="F13" i="20" l="1"/>
  <c r="G13" i="20"/>
  <c r="C291" i="20"/>
  <c r="B291" i="20"/>
  <c r="J291" i="20"/>
  <c r="K291" i="20"/>
  <c r="I291" i="20"/>
  <c r="H291" i="20"/>
  <c r="M291" i="20"/>
  <c r="AE291" i="20" s="1"/>
  <c r="I269" i="20"/>
  <c r="H269" i="20"/>
  <c r="J269" i="20"/>
  <c r="K269" i="20"/>
  <c r="C269" i="20"/>
  <c r="I247" i="20"/>
  <c r="C247" i="20"/>
  <c r="J247" i="20"/>
  <c r="K247" i="20"/>
  <c r="M247" i="20"/>
  <c r="AL247" i="20" s="1"/>
  <c r="C225" i="20"/>
  <c r="B225" i="20"/>
  <c r="M225" i="20"/>
  <c r="AM225" i="20" s="1"/>
  <c r="J225" i="20"/>
  <c r="H225" i="20"/>
  <c r="K225" i="20"/>
  <c r="H203" i="20"/>
  <c r="C203" i="20"/>
  <c r="B203" i="20"/>
  <c r="I203" i="20"/>
  <c r="J203" i="20"/>
  <c r="K203" i="20"/>
  <c r="K181" i="20"/>
  <c r="M181" i="20"/>
  <c r="AM181" i="20" s="1"/>
  <c r="B181" i="20"/>
  <c r="J181" i="20"/>
  <c r="H181" i="20"/>
  <c r="C181" i="20"/>
  <c r="I181" i="20"/>
  <c r="C159" i="20"/>
  <c r="J159" i="20"/>
  <c r="B159" i="20"/>
  <c r="K159" i="20"/>
  <c r="M159" i="20"/>
  <c r="I137" i="20"/>
  <c r="H137" i="20"/>
  <c r="K137" i="20"/>
  <c r="C137" i="20"/>
  <c r="J137" i="20"/>
  <c r="M137" i="20"/>
  <c r="AM137" i="20" s="1"/>
  <c r="B137" i="20"/>
  <c r="C115" i="20"/>
  <c r="K115" i="20"/>
  <c r="I115" i="20"/>
  <c r="H115" i="20"/>
  <c r="B115" i="20"/>
  <c r="M93" i="20"/>
  <c r="B93" i="20"/>
  <c r="H93" i="20"/>
  <c r="K93" i="20"/>
  <c r="B71" i="20"/>
  <c r="H71" i="20"/>
  <c r="J71" i="20"/>
  <c r="I71" i="20"/>
  <c r="C71" i="20"/>
  <c r="B49" i="20"/>
  <c r="I49" i="20"/>
  <c r="M49" i="20"/>
  <c r="S49" i="20" s="1" a="1"/>
  <c r="S49" i="20" s="1"/>
  <c r="H49" i="20"/>
  <c r="K49" i="20"/>
  <c r="H247" i="20"/>
  <c r="B247" i="20"/>
  <c r="I93" i="20"/>
  <c r="I159" i="20"/>
  <c r="C93" i="20"/>
  <c r="I225" i="20"/>
  <c r="C49" i="20"/>
  <c r="M37" i="20"/>
  <c r="X37" i="20" s="1" a="1"/>
  <c r="X37" i="20" s="1"/>
  <c r="C286" i="20"/>
  <c r="C103" i="20"/>
  <c r="I169" i="20"/>
  <c r="K279" i="20"/>
  <c r="H209" i="20"/>
  <c r="F255" i="20"/>
  <c r="F220" i="20"/>
  <c r="G113" i="20"/>
  <c r="F71" i="20"/>
  <c r="F88" i="20"/>
  <c r="F115" i="20"/>
  <c r="I212" i="20"/>
  <c r="M145" i="20"/>
  <c r="AK145" i="20" s="1"/>
  <c r="B102" i="20"/>
  <c r="G55" i="20"/>
  <c r="C44" i="20"/>
  <c r="J285" i="20"/>
  <c r="G178" i="20"/>
  <c r="G26" i="20"/>
  <c r="F111" i="20"/>
  <c r="I235" i="20"/>
  <c r="F218" i="20"/>
  <c r="J263" i="20"/>
  <c r="J212" i="20"/>
  <c r="H196" i="20"/>
  <c r="F272" i="20"/>
  <c r="C212" i="20"/>
  <c r="J234" i="20"/>
  <c r="F25" i="20"/>
  <c r="F53" i="20"/>
  <c r="F174" i="20"/>
  <c r="G128" i="20"/>
  <c r="J187" i="20"/>
  <c r="C66" i="20"/>
  <c r="K260" i="20"/>
  <c r="B145" i="20"/>
  <c r="F131" i="20"/>
  <c r="I147" i="20"/>
  <c r="I260" i="20"/>
  <c r="F270" i="20"/>
  <c r="G136" i="20"/>
  <c r="G251" i="20"/>
  <c r="C13" i="20"/>
  <c r="C235" i="20"/>
  <c r="J283" i="20"/>
  <c r="J138" i="20"/>
  <c r="M276" i="20"/>
  <c r="M138" i="20"/>
  <c r="AG138" i="20" s="1"/>
  <c r="G85" i="20"/>
  <c r="J38" i="20"/>
  <c r="C283" i="20"/>
  <c r="I300" i="20"/>
  <c r="M194" i="20"/>
  <c r="B34" i="20"/>
  <c r="G286" i="20"/>
  <c r="C38" i="20"/>
  <c r="I172" i="20"/>
  <c r="J300" i="20"/>
  <c r="B125" i="20"/>
  <c r="F283" i="20"/>
  <c r="G283" i="20"/>
  <c r="G188" i="20"/>
  <c r="F188" i="20"/>
  <c r="K202" i="20"/>
  <c r="B202" i="20"/>
  <c r="I114" i="20"/>
  <c r="M114" i="20"/>
  <c r="F282" i="20"/>
  <c r="G282" i="20"/>
  <c r="G187" i="20"/>
  <c r="F187" i="20"/>
  <c r="G121" i="20"/>
  <c r="F121" i="20"/>
  <c r="M245" i="20"/>
  <c r="C245" i="20"/>
  <c r="I245" i="20"/>
  <c r="B245" i="20"/>
  <c r="M157" i="20"/>
  <c r="AH157" i="20" s="1"/>
  <c r="C157" i="20"/>
  <c r="I157" i="20"/>
  <c r="I47" i="20"/>
  <c r="B47" i="20"/>
  <c r="H47" i="20"/>
  <c r="M244" i="20"/>
  <c r="B244" i="20"/>
  <c r="C178" i="20"/>
  <c r="K178" i="20"/>
  <c r="C46" i="20"/>
  <c r="M46" i="20"/>
  <c r="AH46" i="20" s="1"/>
  <c r="I46" i="20"/>
  <c r="J46" i="20"/>
  <c r="F297" i="20"/>
  <c r="G297" i="20"/>
  <c r="F98" i="20"/>
  <c r="G98" i="20"/>
  <c r="G35" i="20"/>
  <c r="F35" i="20"/>
  <c r="F245" i="20"/>
  <c r="G245" i="20"/>
  <c r="F38" i="20"/>
  <c r="G38" i="20"/>
  <c r="K158" i="20"/>
  <c r="C158" i="20"/>
  <c r="J158" i="20"/>
  <c r="J26" i="20"/>
  <c r="C26" i="20"/>
  <c r="H26" i="20"/>
  <c r="K26" i="20"/>
  <c r="G15" i="20"/>
  <c r="F15" i="20"/>
  <c r="J289" i="20"/>
  <c r="K289" i="20"/>
  <c r="M289" i="20"/>
  <c r="B223" i="20"/>
  <c r="I223" i="20"/>
  <c r="K223" i="20"/>
  <c r="B179" i="20"/>
  <c r="C179" i="20"/>
  <c r="J179" i="20"/>
  <c r="M91" i="20"/>
  <c r="R91" i="20" s="1" a="1"/>
  <c r="R91" i="20" s="1"/>
  <c r="H91" i="20"/>
  <c r="C91" i="20"/>
  <c r="I91" i="20"/>
  <c r="F281" i="20"/>
  <c r="G281" i="20"/>
  <c r="F142" i="20"/>
  <c r="G142" i="20"/>
  <c r="K266" i="20"/>
  <c r="C266" i="20"/>
  <c r="J266" i="20"/>
  <c r="I200" i="20"/>
  <c r="B200" i="20"/>
  <c r="M200" i="20"/>
  <c r="J200" i="20"/>
  <c r="H200" i="20"/>
  <c r="B134" i="20"/>
  <c r="I134" i="20"/>
  <c r="K134" i="20"/>
  <c r="C134" i="20"/>
  <c r="J134" i="20"/>
  <c r="B68" i="20"/>
  <c r="K68" i="20"/>
  <c r="J68" i="20"/>
  <c r="I68" i="20"/>
  <c r="C68" i="20"/>
  <c r="F243" i="20"/>
  <c r="G243" i="20"/>
  <c r="G56" i="20"/>
  <c r="F56" i="20"/>
  <c r="I221" i="20"/>
  <c r="C221" i="20"/>
  <c r="H221" i="20"/>
  <c r="G300" i="20"/>
  <c r="F300" i="20"/>
  <c r="F263" i="20"/>
  <c r="G263" i="20"/>
  <c r="G101" i="20"/>
  <c r="F101" i="20"/>
  <c r="G262" i="20"/>
  <c r="F262" i="20"/>
  <c r="G207" i="20"/>
  <c r="F207" i="20"/>
  <c r="G37" i="20"/>
  <c r="F37" i="20"/>
  <c r="K267" i="20"/>
  <c r="H267" i="20"/>
  <c r="B267" i="20"/>
  <c r="I201" i="20"/>
  <c r="B201" i="20"/>
  <c r="H201" i="20"/>
  <c r="C201" i="20"/>
  <c r="J201" i="20"/>
  <c r="K135" i="20"/>
  <c r="B135" i="20"/>
  <c r="H135" i="20"/>
  <c r="I135" i="20"/>
  <c r="J135" i="20"/>
  <c r="H113" i="20"/>
  <c r="J113" i="20"/>
  <c r="M113" i="20"/>
  <c r="C113" i="20"/>
  <c r="I113" i="20"/>
  <c r="B69" i="20"/>
  <c r="I69" i="20"/>
  <c r="C69" i="20"/>
  <c r="H69" i="20"/>
  <c r="B25" i="20"/>
  <c r="M25" i="20"/>
  <c r="K25" i="20"/>
  <c r="B288" i="20"/>
  <c r="H288" i="20"/>
  <c r="M288" i="20"/>
  <c r="AH288" i="20" s="1"/>
  <c r="K288" i="20"/>
  <c r="K222" i="20"/>
  <c r="J222" i="20"/>
  <c r="I222" i="20"/>
  <c r="C222" i="20"/>
  <c r="B222" i="20"/>
  <c r="K90" i="20"/>
  <c r="G280" i="20"/>
  <c r="F280" i="20"/>
  <c r="G163" i="20"/>
  <c r="F163" i="20"/>
  <c r="K246" i="20"/>
  <c r="C267" i="20"/>
  <c r="M266" i="20"/>
  <c r="AM282" i="20"/>
  <c r="AA79" i="20" a="1"/>
  <c r="AA79" i="20" s="1"/>
  <c r="B157" i="20"/>
  <c r="G133" i="20"/>
  <c r="F133" i="20"/>
  <c r="M172" i="20"/>
  <c r="J199" i="20"/>
  <c r="C199" i="20"/>
  <c r="H199" i="20"/>
  <c r="H133" i="20"/>
  <c r="J133" i="20"/>
  <c r="B23" i="20"/>
  <c r="J23" i="20"/>
  <c r="F242" i="20"/>
  <c r="G242" i="20"/>
  <c r="G97" i="20"/>
  <c r="F97" i="20"/>
  <c r="G76" i="20"/>
  <c r="F76" i="20"/>
  <c r="M197" i="20"/>
  <c r="I197" i="20"/>
  <c r="H109" i="20"/>
  <c r="K109" i="20"/>
  <c r="I109" i="20"/>
  <c r="C109" i="20"/>
  <c r="J109" i="20"/>
  <c r="K65" i="20"/>
  <c r="J65" i="20"/>
  <c r="I65" i="20"/>
  <c r="H65" i="20"/>
  <c r="G116" i="20"/>
  <c r="F116" i="20"/>
  <c r="G118" i="20"/>
  <c r="C263" i="20"/>
  <c r="B262" i="20"/>
  <c r="I262" i="20"/>
  <c r="H262" i="20"/>
  <c r="I196" i="20"/>
  <c r="J196" i="20"/>
  <c r="C196" i="20"/>
  <c r="K130" i="20"/>
  <c r="B130" i="20"/>
  <c r="C130" i="20"/>
  <c r="J130" i="20"/>
  <c r="I130" i="20"/>
  <c r="K64" i="20"/>
  <c r="M64" i="20"/>
  <c r="M20" i="20"/>
  <c r="C20" i="20"/>
  <c r="I20" i="20"/>
  <c r="J20" i="20"/>
  <c r="K20" i="20"/>
  <c r="F277" i="20"/>
  <c r="G277" i="20"/>
  <c r="G94" i="20"/>
  <c r="F94" i="20"/>
  <c r="G73" i="20"/>
  <c r="F73" i="20"/>
  <c r="F31" i="20"/>
  <c r="G31" i="20"/>
  <c r="H152" i="20"/>
  <c r="K173" i="20"/>
  <c r="M85" i="20"/>
  <c r="C85" i="20"/>
  <c r="I85" i="20"/>
  <c r="J85" i="20"/>
  <c r="C173" i="20"/>
  <c r="J64" i="20"/>
  <c r="B304" i="20"/>
  <c r="J304" i="20"/>
  <c r="I238" i="20"/>
  <c r="H238" i="20"/>
  <c r="K238" i="20"/>
  <c r="J216" i="20"/>
  <c r="C216" i="20"/>
  <c r="H216" i="20"/>
  <c r="B216" i="20"/>
  <c r="I216" i="20"/>
  <c r="K150" i="20"/>
  <c r="M150" i="20"/>
  <c r="AL150" i="20" s="1"/>
  <c r="C150" i="20"/>
  <c r="J150" i="20"/>
  <c r="H62" i="20"/>
  <c r="H105" i="20"/>
  <c r="K105" i="20"/>
  <c r="G239" i="20"/>
  <c r="K261" i="20"/>
  <c r="M280" i="20"/>
  <c r="K280" i="20"/>
  <c r="I280" i="20"/>
  <c r="J280" i="20"/>
  <c r="B280" i="20"/>
  <c r="C280" i="20"/>
  <c r="K214" i="20"/>
  <c r="H214" i="20"/>
  <c r="B170" i="20"/>
  <c r="M170" i="20"/>
  <c r="AQ170" i="20" s="1"/>
  <c r="C170" i="20"/>
  <c r="I170" i="20"/>
  <c r="K170" i="20"/>
  <c r="H170" i="20"/>
  <c r="H60" i="20"/>
  <c r="B60" i="20"/>
  <c r="F254" i="20"/>
  <c r="G254" i="20"/>
  <c r="F161" i="20"/>
  <c r="J128" i="20"/>
  <c r="AG137" i="20"/>
  <c r="B238" i="20"/>
  <c r="H150" i="20"/>
  <c r="M18" i="20"/>
  <c r="J308" i="20"/>
  <c r="I152" i="20"/>
  <c r="C282" i="20"/>
  <c r="F237" i="20"/>
  <c r="C308" i="20"/>
  <c r="J83" i="20"/>
  <c r="M304" i="20"/>
  <c r="G180" i="20"/>
  <c r="I82" i="20"/>
  <c r="J261" i="20"/>
  <c r="J238" i="20"/>
  <c r="C152" i="20"/>
  <c r="I195" i="20"/>
  <c r="M23" i="20"/>
  <c r="I261" i="20"/>
  <c r="J262" i="20"/>
  <c r="J218" i="20"/>
  <c r="F278" i="20"/>
  <c r="F50" i="20"/>
  <c r="C261" i="20"/>
  <c r="C262" i="20"/>
  <c r="I67" i="20"/>
  <c r="G184" i="20"/>
  <c r="H220" i="20"/>
  <c r="I220" i="20"/>
  <c r="K220" i="20"/>
  <c r="J154" i="20"/>
  <c r="H154" i="20"/>
  <c r="K132" i="20"/>
  <c r="J132" i="20"/>
  <c r="C132" i="20"/>
  <c r="H22" i="20"/>
  <c r="B22" i="20"/>
  <c r="K22" i="20"/>
  <c r="F54" i="20"/>
  <c r="G54" i="20"/>
  <c r="G33" i="20"/>
  <c r="F33" i="20"/>
  <c r="H21" i="20"/>
  <c r="C21" i="20"/>
  <c r="M21" i="20"/>
  <c r="K21" i="20"/>
  <c r="G182" i="20"/>
  <c r="F182" i="20"/>
  <c r="J306" i="20"/>
  <c r="I306" i="20"/>
  <c r="C306" i="20"/>
  <c r="K306" i="20"/>
  <c r="M306" i="20"/>
  <c r="AJ306" i="20" s="1"/>
  <c r="J240" i="20"/>
  <c r="C240" i="20"/>
  <c r="I240" i="20"/>
  <c r="M240" i="20"/>
  <c r="J174" i="20"/>
  <c r="I174" i="20"/>
  <c r="H86" i="20"/>
  <c r="K86" i="20"/>
  <c r="B86" i="20"/>
  <c r="M86" i="20"/>
  <c r="AP86" i="20" s="1"/>
  <c r="M305" i="20"/>
  <c r="Z305" i="20" s="1" a="1"/>
  <c r="Z305" i="20" s="1"/>
  <c r="K283" i="20"/>
  <c r="M195" i="20"/>
  <c r="AL195" i="20" s="1"/>
  <c r="J195" i="20"/>
  <c r="H151" i="20"/>
  <c r="I151" i="20"/>
  <c r="B151" i="20"/>
  <c r="K151" i="20"/>
  <c r="I107" i="20"/>
  <c r="K107" i="20"/>
  <c r="J107" i="20"/>
  <c r="B107" i="20"/>
  <c r="M107" i="20"/>
  <c r="I63" i="20"/>
  <c r="B63" i="20"/>
  <c r="J63" i="20"/>
  <c r="I19" i="20"/>
  <c r="C19" i="20"/>
  <c r="J19" i="20"/>
  <c r="H19" i="20"/>
  <c r="G114" i="20"/>
  <c r="F114" i="20"/>
  <c r="H260" i="20"/>
  <c r="M260" i="20"/>
  <c r="AA260" i="20" s="1" a="1"/>
  <c r="AA260" i="20" s="1"/>
  <c r="B260" i="20"/>
  <c r="K84" i="20"/>
  <c r="H84" i="20"/>
  <c r="B40" i="20"/>
  <c r="K40" i="20"/>
  <c r="F179" i="20"/>
  <c r="G179" i="20"/>
  <c r="F157" i="20"/>
  <c r="G157" i="20"/>
  <c r="G92" i="20"/>
  <c r="F92" i="20"/>
  <c r="G259" i="20"/>
  <c r="B127" i="20"/>
  <c r="M127" i="20"/>
  <c r="I61" i="20"/>
  <c r="K61" i="20"/>
  <c r="H40" i="20"/>
  <c r="F137" i="20"/>
  <c r="B174" i="20"/>
  <c r="B302" i="20"/>
  <c r="M302" i="20"/>
  <c r="U302" i="20" s="1" a="1"/>
  <c r="U302" i="20" s="1"/>
  <c r="J258" i="20"/>
  <c r="I258" i="20"/>
  <c r="B192" i="20"/>
  <c r="H192" i="20"/>
  <c r="M192" i="20"/>
  <c r="O192" i="20" s="1" a="1"/>
  <c r="O192" i="20" s="1"/>
  <c r="J126" i="20"/>
  <c r="C126" i="20"/>
  <c r="F70" i="20"/>
  <c r="G70" i="20"/>
  <c r="F221" i="20"/>
  <c r="F295" i="20"/>
  <c r="G295" i="20"/>
  <c r="M307" i="20"/>
  <c r="I307" i="20"/>
  <c r="M241" i="20"/>
  <c r="I241" i="20"/>
  <c r="C241" i="20"/>
  <c r="H219" i="20"/>
  <c r="B219" i="20"/>
  <c r="M175" i="20"/>
  <c r="O175" i="20" s="1" a="1"/>
  <c r="O175" i="20" s="1"/>
  <c r="K175" i="20"/>
  <c r="J175" i="20"/>
  <c r="I175" i="20"/>
  <c r="C175" i="20"/>
  <c r="K131" i="20"/>
  <c r="H131" i="20"/>
  <c r="M131" i="20"/>
  <c r="B131" i="20"/>
  <c r="I87" i="20"/>
  <c r="J87" i="20"/>
  <c r="K43" i="20"/>
  <c r="C43" i="20"/>
  <c r="J43" i="20"/>
  <c r="M43" i="20"/>
  <c r="G32" i="20"/>
  <c r="F32" i="20"/>
  <c r="C284" i="20"/>
  <c r="M284" i="20"/>
  <c r="AP284" i="20" s="1"/>
  <c r="J284" i="20"/>
  <c r="H218" i="20"/>
  <c r="C218" i="20"/>
  <c r="I218" i="20"/>
  <c r="B108" i="20"/>
  <c r="M108" i="20"/>
  <c r="I108" i="20"/>
  <c r="K108" i="20"/>
  <c r="C108" i="20"/>
  <c r="I42" i="20"/>
  <c r="H42" i="20"/>
  <c r="C42" i="20"/>
  <c r="K42" i="20"/>
  <c r="F202" i="20"/>
  <c r="G202" i="20"/>
  <c r="F52" i="20"/>
  <c r="G52" i="20"/>
  <c r="B129" i="20"/>
  <c r="C129" i="20"/>
  <c r="J129" i="20"/>
  <c r="H129" i="20"/>
  <c r="B41" i="20"/>
  <c r="H41" i="20"/>
  <c r="M41" i="20"/>
  <c r="O41" i="20" s="1" a="1"/>
  <c r="O41" i="20" s="1"/>
  <c r="K41" i="20"/>
  <c r="G93" i="20"/>
  <c r="F93" i="20"/>
  <c r="F72" i="20"/>
  <c r="G72" i="20"/>
  <c r="K197" i="20"/>
  <c r="B285" i="20"/>
  <c r="I282" i="20"/>
  <c r="K282" i="20"/>
  <c r="H194" i="20"/>
  <c r="B194" i="20"/>
  <c r="K194" i="20"/>
  <c r="J106" i="20"/>
  <c r="M106" i="20"/>
  <c r="H106" i="20"/>
  <c r="C84" i="20"/>
  <c r="I86" i="20"/>
  <c r="C239" i="20"/>
  <c r="M285" i="20"/>
  <c r="AE285" i="20" s="1"/>
  <c r="J259" i="20"/>
  <c r="B259" i="20"/>
  <c r="F158" i="20"/>
  <c r="J86" i="20"/>
  <c r="K128" i="20"/>
  <c r="C16" i="20"/>
  <c r="K16" i="20"/>
  <c r="I128" i="20"/>
  <c r="C258" i="20"/>
  <c r="K62" i="20"/>
  <c r="F296" i="20"/>
  <c r="J16" i="20"/>
  <c r="M148" i="20"/>
  <c r="K240" i="20"/>
  <c r="C128" i="20"/>
  <c r="B106" i="20"/>
  <c r="H282" i="20"/>
  <c r="AB204" i="20" a="1"/>
  <c r="AB204" i="20" s="1"/>
  <c r="B241" i="20"/>
  <c r="H174" i="20"/>
  <c r="J152" i="20"/>
  <c r="M217" i="20"/>
  <c r="AE35" i="20"/>
  <c r="G74" i="20"/>
  <c r="M214" i="20"/>
  <c r="X214" i="20" s="1" a="1"/>
  <c r="X214" i="20" s="1"/>
  <c r="AF297" i="20"/>
  <c r="K216" i="20"/>
  <c r="B64" i="20"/>
  <c r="H175" i="20"/>
  <c r="G292" i="20"/>
  <c r="I21" i="20"/>
  <c r="C107" i="20"/>
  <c r="M216" i="20"/>
  <c r="B213" i="20"/>
  <c r="C213" i="20"/>
  <c r="H213" i="20"/>
  <c r="G154" i="20"/>
  <c r="F154" i="20"/>
  <c r="C256" i="20"/>
  <c r="H256" i="20"/>
  <c r="K124" i="20"/>
  <c r="C124" i="20"/>
  <c r="M124" i="20"/>
  <c r="AM124" i="20" s="1"/>
  <c r="B124" i="20"/>
  <c r="I124" i="20"/>
  <c r="M58" i="20"/>
  <c r="T58" i="20" s="1" a="1"/>
  <c r="T58" i="20" s="1"/>
  <c r="F175" i="20"/>
  <c r="G175" i="20"/>
  <c r="F68" i="20"/>
  <c r="J59" i="20"/>
  <c r="AL298" i="20"/>
  <c r="J166" i="20"/>
  <c r="C166" i="20"/>
  <c r="F173" i="20"/>
  <c r="C59" i="20"/>
  <c r="K300" i="20"/>
  <c r="I231" i="20"/>
  <c r="K231" i="20"/>
  <c r="K187" i="20"/>
  <c r="B143" i="20"/>
  <c r="H121" i="20"/>
  <c r="I121" i="20"/>
  <c r="M235" i="20"/>
  <c r="F89" i="20"/>
  <c r="J124" i="20"/>
  <c r="I146" i="20"/>
  <c r="I301" i="20"/>
  <c r="I123" i="20"/>
  <c r="C146" i="20"/>
  <c r="M147" i="20"/>
  <c r="AB147" i="20" s="1" a="1"/>
  <c r="AB147" i="20" s="1"/>
  <c r="K99" i="20"/>
  <c r="B300" i="20"/>
  <c r="B121" i="20"/>
  <c r="B55" i="20"/>
  <c r="C257" i="20"/>
  <c r="J257" i="20"/>
  <c r="I257" i="20"/>
  <c r="M81" i="20"/>
  <c r="C81" i="20"/>
  <c r="J81" i="20"/>
  <c r="I234" i="20"/>
  <c r="C234" i="20"/>
  <c r="K234" i="20"/>
  <c r="C168" i="20"/>
  <c r="K36" i="20"/>
  <c r="J168" i="20"/>
  <c r="K146" i="20"/>
  <c r="F130" i="20"/>
  <c r="G130" i="20"/>
  <c r="G195" i="20"/>
  <c r="F195" i="20"/>
  <c r="G234" i="20"/>
  <c r="J297" i="20"/>
  <c r="C297" i="20"/>
  <c r="J301" i="20"/>
  <c r="J146" i="20"/>
  <c r="F67" i="20"/>
  <c r="I276" i="20"/>
  <c r="J123" i="20"/>
  <c r="I145" i="20"/>
  <c r="I190" i="20"/>
  <c r="M102" i="20"/>
  <c r="B15" i="20"/>
  <c r="J15" i="20"/>
  <c r="I15" i="20"/>
  <c r="G198" i="20"/>
  <c r="F198" i="20"/>
  <c r="G132" i="20"/>
  <c r="F132" i="20"/>
  <c r="K15" i="20"/>
  <c r="B59" i="20"/>
  <c r="B278" i="20"/>
  <c r="M80" i="20"/>
  <c r="AB80" i="20" s="1" a="1"/>
  <c r="AB80" i="20" s="1"/>
  <c r="C80" i="20"/>
  <c r="K14" i="20"/>
  <c r="M14" i="20"/>
  <c r="AP276" i="20"/>
  <c r="B255" i="20"/>
  <c r="K255" i="20"/>
  <c r="M167" i="20"/>
  <c r="V167" i="20" s="1" a="1"/>
  <c r="V167" i="20" s="1"/>
  <c r="H167" i="20"/>
  <c r="C167" i="20"/>
  <c r="M101" i="20"/>
  <c r="AI101" i="20" s="1"/>
  <c r="J277" i="20"/>
  <c r="AQ210" i="20"/>
  <c r="B56" i="20"/>
  <c r="M56" i="20"/>
  <c r="AG56" i="20" s="1"/>
  <c r="C12" i="20"/>
  <c r="M12" i="20"/>
  <c r="AN12" i="20" s="1"/>
  <c r="H278" i="20"/>
  <c r="J11" i="20"/>
  <c r="H124" i="20"/>
  <c r="H15" i="20"/>
  <c r="F233" i="20"/>
  <c r="H13" i="20"/>
  <c r="G48" i="20"/>
  <c r="F129" i="20"/>
  <c r="I279" i="20"/>
  <c r="C165" i="20"/>
  <c r="AM292" i="20"/>
  <c r="H234" i="20"/>
  <c r="B279" i="20"/>
  <c r="AE230" i="20"/>
  <c r="F148" i="20"/>
  <c r="G214" i="20"/>
  <c r="G64" i="20"/>
  <c r="AP72" i="20"/>
  <c r="AD117" i="20"/>
  <c r="K271" i="20"/>
  <c r="AF226" i="20"/>
  <c r="G149" i="20"/>
  <c r="AJ283" i="20"/>
  <c r="G28" i="20"/>
  <c r="B24" i="20"/>
  <c r="B199" i="20"/>
  <c r="J265" i="20"/>
  <c r="F60" i="20"/>
  <c r="G155" i="20"/>
  <c r="J24" i="20"/>
  <c r="C176" i="20"/>
  <c r="J221" i="20"/>
  <c r="AQ215" i="20"/>
  <c r="K254" i="20"/>
  <c r="K88" i="20"/>
  <c r="M199" i="20"/>
  <c r="AO199" i="20" s="1"/>
  <c r="B133" i="20"/>
  <c r="B88" i="20"/>
  <c r="J47" i="20"/>
  <c r="J167" i="20"/>
  <c r="C200" i="20"/>
  <c r="J219" i="20"/>
  <c r="C65" i="20"/>
  <c r="J177" i="20"/>
  <c r="J131" i="20"/>
  <c r="I178" i="20"/>
  <c r="I126" i="20"/>
  <c r="M122" i="20"/>
  <c r="M155" i="20"/>
  <c r="V155" i="20" s="1" a="1"/>
  <c r="V155" i="20" s="1"/>
  <c r="K308" i="20"/>
  <c r="K286" i="20"/>
  <c r="K189" i="20"/>
  <c r="B165" i="20"/>
  <c r="K106" i="20"/>
  <c r="M60" i="20"/>
  <c r="M221" i="20"/>
  <c r="H237" i="20"/>
  <c r="H258" i="20"/>
  <c r="H304" i="20"/>
  <c r="H232" i="20"/>
  <c r="H143" i="20"/>
  <c r="M19" i="20"/>
  <c r="V19" i="20" s="1" a="1"/>
  <c r="V19" i="20" s="1"/>
  <c r="M40" i="20"/>
  <c r="K19" i="20"/>
  <c r="H25" i="20"/>
  <c r="F306" i="20"/>
  <c r="G150" i="20"/>
  <c r="G159" i="20"/>
  <c r="F176" i="20"/>
  <c r="F90" i="20"/>
  <c r="G258" i="20"/>
  <c r="G171" i="20"/>
  <c r="C40" i="20"/>
  <c r="I13" i="20"/>
  <c r="C189" i="20"/>
  <c r="C285" i="20"/>
  <c r="I289" i="20"/>
  <c r="I150" i="20"/>
  <c r="J192" i="20"/>
  <c r="C47" i="20"/>
  <c r="I167" i="20"/>
  <c r="I219" i="20"/>
  <c r="I81" i="20"/>
  <c r="C177" i="20"/>
  <c r="I210" i="20"/>
  <c r="M94" i="20"/>
  <c r="M287" i="20"/>
  <c r="AH287" i="20" s="1"/>
  <c r="M65" i="20"/>
  <c r="M130" i="20"/>
  <c r="M187" i="20"/>
  <c r="K176" i="20"/>
  <c r="K258" i="20"/>
  <c r="K69" i="20"/>
  <c r="K302" i="20"/>
  <c r="K262" i="20"/>
  <c r="K59" i="20"/>
  <c r="B66" i="20"/>
  <c r="B92" i="20"/>
  <c r="B253" i="20"/>
  <c r="B111" i="20"/>
  <c r="H266" i="20"/>
  <c r="H43" i="20"/>
  <c r="W190" i="20" a="1"/>
  <c r="W190" i="20" s="1"/>
  <c r="F225" i="20"/>
  <c r="C287" i="20"/>
  <c r="G134" i="20"/>
  <c r="F23" i="20"/>
  <c r="F290" i="20"/>
  <c r="F82" i="20"/>
  <c r="M78" i="20"/>
  <c r="AE231" i="20"/>
  <c r="B149" i="20"/>
  <c r="B221" i="20"/>
  <c r="H242" i="20"/>
  <c r="H166" i="20"/>
  <c r="K17" i="20"/>
  <c r="H34" i="20"/>
  <c r="F24" i="20"/>
  <c r="F298" i="20"/>
  <c r="G151" i="20"/>
  <c r="J40" i="20"/>
  <c r="I285" i="20"/>
  <c r="I192" i="20"/>
  <c r="H39" i="20"/>
  <c r="F27" i="20"/>
  <c r="G196" i="20"/>
  <c r="G266" i="20"/>
  <c r="J13" i="20"/>
  <c r="J197" i="20"/>
  <c r="I22" i="20"/>
  <c r="C192" i="20"/>
  <c r="I55" i="20"/>
  <c r="C219" i="20"/>
  <c r="I88" i="20"/>
  <c r="I99" i="20"/>
  <c r="M236" i="20"/>
  <c r="AQ236" i="20" s="1"/>
  <c r="I23" i="20"/>
  <c r="M105" i="20"/>
  <c r="AG105" i="20" s="1"/>
  <c r="K192" i="20"/>
  <c r="K121" i="20"/>
  <c r="K221" i="20"/>
  <c r="B82" i="20"/>
  <c r="B307" i="20"/>
  <c r="B197" i="20"/>
  <c r="H177" i="20"/>
  <c r="H67" i="20"/>
  <c r="H280" i="20"/>
  <c r="AM69" i="20"/>
  <c r="F240" i="20"/>
  <c r="F19" i="20"/>
  <c r="F156" i="20"/>
  <c r="G299" i="20"/>
  <c r="C111" i="20"/>
  <c r="J67" i="20"/>
  <c r="I265" i="20"/>
  <c r="I177" i="20"/>
  <c r="M111" i="20"/>
  <c r="H243" i="20"/>
  <c r="G30" i="20"/>
  <c r="K24" i="20"/>
  <c r="I44" i="20"/>
  <c r="I286" i="20"/>
  <c r="I243" i="20"/>
  <c r="J88" i="20"/>
  <c r="I66" i="20"/>
  <c r="M154" i="20"/>
  <c r="V154" i="20" s="1" a="1"/>
  <c r="V154" i="20" s="1"/>
  <c r="K67" i="20"/>
  <c r="B154" i="20"/>
  <c r="H198" i="20"/>
  <c r="AN15" i="20"/>
  <c r="K23" i="20"/>
  <c r="G276" i="20"/>
  <c r="G216" i="20"/>
  <c r="J44" i="20"/>
  <c r="J286" i="20"/>
  <c r="C243" i="20"/>
  <c r="J89" i="20"/>
  <c r="J66" i="20"/>
  <c r="B309" i="20"/>
  <c r="B298" i="20"/>
  <c r="F256" i="20"/>
  <c r="G185" i="20"/>
  <c r="M259" i="20"/>
  <c r="K304" i="20"/>
  <c r="M198" i="20"/>
  <c r="AL198" i="20" s="1"/>
  <c r="K56" i="20"/>
  <c r="K155" i="20"/>
  <c r="K219" i="20"/>
  <c r="B172" i="20"/>
  <c r="B62" i="20"/>
  <c r="B175" i="20"/>
  <c r="H44" i="20"/>
  <c r="H148" i="20"/>
  <c r="H245" i="20"/>
  <c r="H17" i="20"/>
  <c r="F29" i="20"/>
  <c r="F125" i="20"/>
  <c r="F191" i="20"/>
  <c r="G80" i="20"/>
  <c r="F177" i="20"/>
  <c r="F75" i="20"/>
  <c r="J148" i="20"/>
  <c r="C133" i="20"/>
  <c r="J237" i="20"/>
  <c r="J309" i="20"/>
  <c r="C302" i="20"/>
  <c r="J223" i="20"/>
  <c r="I304" i="20"/>
  <c r="J172" i="20"/>
  <c r="J104" i="20"/>
  <c r="C300" i="20"/>
  <c r="J121" i="20"/>
  <c r="C82" i="20"/>
  <c r="I226" i="20"/>
  <c r="C307" i="20"/>
  <c r="M300" i="20"/>
  <c r="AK300" i="20" s="1"/>
  <c r="M286" i="20"/>
  <c r="AF286" i="20" s="1"/>
  <c r="M153" i="20"/>
  <c r="V153" i="20" s="1" a="1"/>
  <c r="V153" i="20" s="1"/>
  <c r="M267" i="20"/>
  <c r="P267" i="20" s="1" a="1"/>
  <c r="P267" i="20" s="1"/>
  <c r="K179" i="20"/>
  <c r="K245" i="20"/>
  <c r="K278" i="20"/>
  <c r="K263" i="20"/>
  <c r="K236" i="20"/>
  <c r="B17" i="20"/>
  <c r="B242" i="20"/>
  <c r="B150" i="20"/>
  <c r="K218" i="20"/>
  <c r="B204" i="20"/>
  <c r="M62" i="20"/>
  <c r="B191" i="20"/>
  <c r="H241" i="20"/>
  <c r="H108" i="20"/>
  <c r="H155" i="20"/>
  <c r="H188" i="20"/>
  <c r="H255" i="20"/>
  <c r="H303" i="20"/>
  <c r="U74" i="20" a="1"/>
  <c r="U74" i="20" s="1"/>
  <c r="I148" i="20"/>
  <c r="J149" i="20"/>
  <c r="I237" i="20"/>
  <c r="I309" i="20"/>
  <c r="C223" i="20"/>
  <c r="C104" i="20"/>
  <c r="J69" i="20"/>
  <c r="C121" i="20"/>
  <c r="I233" i="20"/>
  <c r="I198" i="20"/>
  <c r="M45" i="20"/>
  <c r="M47" i="20"/>
  <c r="M104" i="20"/>
  <c r="M177" i="20"/>
  <c r="AN234" i="20"/>
  <c r="K113" i="20"/>
  <c r="K167" i="20"/>
  <c r="M263" i="20"/>
  <c r="K157" i="20"/>
  <c r="B258" i="20"/>
  <c r="B214" i="20"/>
  <c r="M220" i="20"/>
  <c r="AB220" i="20" s="1" a="1"/>
  <c r="AB220" i="20" s="1"/>
  <c r="B78" i="20"/>
  <c r="H265" i="20"/>
  <c r="H132" i="20"/>
  <c r="H179" i="20"/>
  <c r="H287" i="20"/>
  <c r="G20" i="20"/>
  <c r="H24" i="20"/>
  <c r="K35" i="20"/>
  <c r="F39" i="20"/>
  <c r="C23" i="20"/>
  <c r="F261" i="20"/>
  <c r="F78" i="20"/>
  <c r="F138" i="20"/>
  <c r="G219" i="20"/>
  <c r="J60" i="20"/>
  <c r="C148" i="20"/>
  <c r="I45" i="20"/>
  <c r="I149" i="20"/>
  <c r="C309" i="20"/>
  <c r="C62" i="20"/>
  <c r="C191" i="20"/>
  <c r="I264" i="20"/>
  <c r="I79" i="20"/>
  <c r="C304" i="20"/>
  <c r="C172" i="20"/>
  <c r="I112" i="20"/>
  <c r="J282" i="20"/>
  <c r="C233" i="20"/>
  <c r="C106" i="20"/>
  <c r="M61" i="20"/>
  <c r="M55" i="20"/>
  <c r="AH55" i="20" s="1"/>
  <c r="M128" i="20"/>
  <c r="M201" i="20"/>
  <c r="M242" i="20"/>
  <c r="AN242" i="20" s="1"/>
  <c r="J191" i="20"/>
  <c r="K243" i="20"/>
  <c r="K104" i="20"/>
  <c r="K91" i="20"/>
  <c r="B65" i="20"/>
  <c r="B308" i="20"/>
  <c r="M100" i="20"/>
  <c r="B236" i="20"/>
  <c r="B94" i="20"/>
  <c r="H82" i="20"/>
  <c r="H187" i="20"/>
  <c r="H236" i="20"/>
  <c r="H128" i="20"/>
  <c r="H64" i="20"/>
  <c r="Y182" i="20" a="1"/>
  <c r="Y182" i="20" s="1"/>
  <c r="M22" i="20"/>
  <c r="M17" i="20"/>
  <c r="AP17" i="20" s="1"/>
  <c r="K39" i="20"/>
  <c r="F124" i="20"/>
  <c r="F91" i="20"/>
  <c r="C60" i="20"/>
  <c r="J45" i="20"/>
  <c r="J245" i="20"/>
  <c r="I179" i="20"/>
  <c r="I78" i="20"/>
  <c r="J231" i="20"/>
  <c r="J264" i="20"/>
  <c r="I122" i="20"/>
  <c r="J236" i="20"/>
  <c r="I266" i="20"/>
  <c r="J241" i="20"/>
  <c r="C204" i="20"/>
  <c r="I171" i="20"/>
  <c r="M136" i="20"/>
  <c r="Z136" i="20" s="1" a="1"/>
  <c r="Z136" i="20" s="1"/>
  <c r="M209" i="20"/>
  <c r="T209" i="20" s="1" a="1"/>
  <c r="T209" i="20" s="1"/>
  <c r="M258" i="20"/>
  <c r="AG258" i="20" s="1"/>
  <c r="K47" i="20"/>
  <c r="K177" i="20"/>
  <c r="K259" i="20"/>
  <c r="K248" i="20"/>
  <c r="B113" i="20"/>
  <c r="M116" i="20"/>
  <c r="W116" i="20" s="1" a="1"/>
  <c r="W116" i="20" s="1"/>
  <c r="K265" i="20"/>
  <c r="B91" i="20"/>
  <c r="B284" i="20"/>
  <c r="B110" i="20"/>
  <c r="B287" i="20"/>
  <c r="H281" i="20"/>
  <c r="H90" i="20"/>
  <c r="H300" i="20"/>
  <c r="H195" i="20"/>
  <c r="H292" i="20"/>
  <c r="H248" i="20"/>
  <c r="H104" i="20"/>
  <c r="F252" i="20"/>
  <c r="I104" i="20"/>
  <c r="C209" i="20"/>
  <c r="J82" i="20"/>
  <c r="M13" i="20"/>
  <c r="AB13" i="20" s="1" a="1"/>
  <c r="AB13" i="20" s="1"/>
  <c r="M24" i="20"/>
  <c r="G17" i="20"/>
  <c r="F210" i="20"/>
  <c r="G231" i="20"/>
  <c r="J143" i="20"/>
  <c r="H23" i="20"/>
  <c r="G265" i="20"/>
  <c r="F86" i="20"/>
  <c r="J298" i="20"/>
  <c r="C45" i="20"/>
  <c r="J78" i="20"/>
  <c r="I214" i="20"/>
  <c r="C231" i="20"/>
  <c r="I236" i="20"/>
  <c r="I17" i="20"/>
  <c r="AQ71" i="20"/>
  <c r="M144" i="20"/>
  <c r="K111" i="20"/>
  <c r="K209" i="20"/>
  <c r="K275" i="20"/>
  <c r="K309" i="20"/>
  <c r="K89" i="20"/>
  <c r="K253" i="20"/>
  <c r="B132" i="20"/>
  <c r="B176" i="20"/>
  <c r="B126" i="20"/>
  <c r="H77" i="20"/>
  <c r="B104" i="20"/>
  <c r="AF28" i="20"/>
  <c r="M34" i="20"/>
  <c r="H12" i="20"/>
  <c r="F230" i="20"/>
  <c r="F107" i="20"/>
  <c r="I43" i="20"/>
  <c r="J61" i="20"/>
  <c r="C78" i="20"/>
  <c r="J214" i="20"/>
  <c r="C87" i="20"/>
  <c r="C236" i="20"/>
  <c r="J17" i="20"/>
  <c r="I302" i="20"/>
  <c r="M109" i="20"/>
  <c r="K143" i="20"/>
  <c r="M132" i="20"/>
  <c r="AN132" i="20" s="1"/>
  <c r="B297" i="20"/>
  <c r="B187" i="20"/>
  <c r="B77" i="20"/>
  <c r="M126" i="20"/>
  <c r="H302" i="20"/>
  <c r="G112" i="20"/>
  <c r="K298" i="20"/>
  <c r="K34" i="20"/>
  <c r="G41" i="20"/>
  <c r="I110" i="20"/>
  <c r="J253" i="20"/>
  <c r="I267" i="20"/>
  <c r="C214" i="20"/>
  <c r="J91" i="20"/>
  <c r="J243" i="20"/>
  <c r="AJ141" i="20"/>
  <c r="M87" i="20"/>
  <c r="M176" i="20"/>
  <c r="K241" i="20"/>
  <c r="K307" i="20"/>
  <c r="K44" i="20"/>
  <c r="B83" i="20"/>
  <c r="B148" i="20"/>
  <c r="K297" i="20"/>
  <c r="H92" i="20"/>
  <c r="H309" i="20"/>
  <c r="B39" i="20"/>
  <c r="B264" i="20"/>
  <c r="K125" i="20"/>
  <c r="B289" i="20"/>
  <c r="M179" i="20"/>
  <c r="B153" i="20"/>
  <c r="M238" i="20"/>
  <c r="B89" i="20"/>
  <c r="H263" i="20"/>
  <c r="B231" i="20"/>
  <c r="H126" i="20"/>
  <c r="K13" i="20"/>
  <c r="G164" i="20"/>
  <c r="F45" i="20"/>
  <c r="F197" i="20"/>
  <c r="G144" i="20"/>
  <c r="G66" i="20"/>
  <c r="J12" i="20"/>
  <c r="J108" i="20"/>
  <c r="J307" i="20"/>
  <c r="J77" i="20"/>
  <c r="J110" i="20"/>
  <c r="C238" i="20"/>
  <c r="C120" i="20"/>
  <c r="J171" i="20"/>
  <c r="I39" i="20"/>
  <c r="C143" i="20"/>
  <c r="I176" i="20"/>
  <c r="C64" i="20"/>
  <c r="J155" i="20"/>
  <c r="C161" i="20"/>
  <c r="C289" i="20"/>
  <c r="I154" i="20"/>
  <c r="R261" i="20" a="1"/>
  <c r="R261" i="20" s="1"/>
  <c r="M66" i="20"/>
  <c r="K287" i="20"/>
  <c r="B243" i="20"/>
  <c r="B21" i="20"/>
  <c r="K153" i="20"/>
  <c r="H56" i="20"/>
  <c r="H134" i="20"/>
  <c r="H87" i="20"/>
  <c r="F228" i="20"/>
  <c r="F212" i="20"/>
  <c r="R51" i="20" a="1"/>
  <c r="R51" i="20" s="1"/>
  <c r="B276" i="20"/>
  <c r="H231" i="20"/>
  <c r="K12" i="20"/>
  <c r="I12" i="20"/>
  <c r="I77" i="20"/>
  <c r="I143" i="20"/>
  <c r="I199" i="20"/>
  <c r="M253" i="20"/>
  <c r="AG253" i="20" s="1"/>
  <c r="K82" i="20"/>
  <c r="K126" i="20"/>
  <c r="M39" i="20"/>
  <c r="G95" i="20"/>
  <c r="I24" i="20"/>
  <c r="C171" i="20"/>
  <c r="I187" i="20"/>
  <c r="C154" i="20"/>
  <c r="J271" i="20"/>
  <c r="K87" i="20"/>
  <c r="K199" i="20"/>
  <c r="M69" i="20"/>
  <c r="AP69" i="20" s="1"/>
  <c r="B26" i="20"/>
  <c r="B12" i="20"/>
  <c r="H307" i="20"/>
  <c r="B87" i="20"/>
  <c r="F87" i="20"/>
  <c r="V271" i="20" a="1"/>
  <c r="V271" i="20" s="1"/>
  <c r="Q271" i="20" a="1"/>
  <c r="Q271" i="20" s="1"/>
  <c r="AN271" i="20"/>
  <c r="AG271" i="20"/>
  <c r="AH271" i="20"/>
  <c r="Z271" i="20" a="1"/>
  <c r="Z271" i="20" s="1"/>
  <c r="AQ271" i="20"/>
  <c r="X271" i="20" a="1"/>
  <c r="X271" i="20" s="1"/>
  <c r="Y271" i="20" a="1"/>
  <c r="Y271" i="20" s="1"/>
  <c r="AA271" i="20" a="1"/>
  <c r="AA271" i="20" s="1"/>
  <c r="R271" i="20" a="1"/>
  <c r="R271" i="20" s="1"/>
  <c r="AD271" i="20"/>
  <c r="AE271" i="20"/>
  <c r="AF271" i="20"/>
  <c r="AI271" i="20"/>
  <c r="AJ271" i="20"/>
  <c r="AK271" i="20"/>
  <c r="AL271" i="20"/>
  <c r="AM271" i="20"/>
  <c r="AO271" i="20"/>
  <c r="AP271" i="20"/>
  <c r="AB271" i="20" a="1"/>
  <c r="AB271" i="20" s="1"/>
  <c r="W271" i="20" a="1"/>
  <c r="W271" i="20" s="1"/>
  <c r="T271" i="20" a="1"/>
  <c r="T271" i="20" s="1"/>
  <c r="S271" i="20" a="1"/>
  <c r="S271" i="20" s="1"/>
  <c r="F206" i="20"/>
  <c r="G206" i="20"/>
  <c r="G146" i="20"/>
  <c r="F146" i="20"/>
  <c r="H120" i="20"/>
  <c r="K120" i="20"/>
  <c r="M120" i="20"/>
  <c r="U120" i="20" s="1" a="1"/>
  <c r="U120" i="20" s="1"/>
  <c r="I120" i="20"/>
  <c r="B120" i="20"/>
  <c r="K52" i="20"/>
  <c r="B52" i="20"/>
  <c r="H52" i="20"/>
  <c r="G110" i="20"/>
  <c r="F110" i="20"/>
  <c r="G18" i="20"/>
  <c r="AN69" i="20"/>
  <c r="C230" i="20"/>
  <c r="J296" i="20"/>
  <c r="H149" i="20"/>
  <c r="M149" i="20"/>
  <c r="F12" i="20"/>
  <c r="F304" i="20"/>
  <c r="F44" i="20"/>
  <c r="G109" i="20"/>
  <c r="F238" i="20"/>
  <c r="I125" i="20"/>
  <c r="C15" i="20"/>
  <c r="M52" i="20"/>
  <c r="H299" i="20"/>
  <c r="M299" i="20"/>
  <c r="B299" i="20"/>
  <c r="J299" i="20"/>
  <c r="K299" i="20"/>
  <c r="M277" i="20"/>
  <c r="T277" i="20" s="1" a="1"/>
  <c r="T277" i="20" s="1"/>
  <c r="B277" i="20"/>
  <c r="C277" i="20"/>
  <c r="I277" i="20"/>
  <c r="C255" i="20"/>
  <c r="I255" i="20"/>
  <c r="M255" i="20"/>
  <c r="X255" i="20" s="1" a="1"/>
  <c r="X255" i="20" s="1"/>
  <c r="B233" i="20"/>
  <c r="M233" i="20"/>
  <c r="AD233" i="20" s="1"/>
  <c r="J233" i="20"/>
  <c r="H233" i="20"/>
  <c r="K233" i="20"/>
  <c r="K211" i="20"/>
  <c r="B211" i="20"/>
  <c r="C211" i="20"/>
  <c r="J211" i="20"/>
  <c r="H189" i="20"/>
  <c r="M189" i="20"/>
  <c r="B167" i="20"/>
  <c r="H145" i="20"/>
  <c r="K145" i="20"/>
  <c r="H123" i="20"/>
  <c r="B123" i="20"/>
  <c r="C123" i="20"/>
  <c r="K123" i="20"/>
  <c r="M123" i="20"/>
  <c r="AD123" i="20" s="1"/>
  <c r="H101" i="20"/>
  <c r="J101" i="20"/>
  <c r="B101" i="20"/>
  <c r="C101" i="20"/>
  <c r="I101" i="20"/>
  <c r="K79" i="20"/>
  <c r="J79" i="20"/>
  <c r="B79" i="20"/>
  <c r="H79" i="20"/>
  <c r="I57" i="20"/>
  <c r="M57" i="20"/>
  <c r="Z57" i="20" s="1" a="1"/>
  <c r="Z57" i="20" s="1"/>
  <c r="B57" i="20"/>
  <c r="C57" i="20"/>
  <c r="H57" i="20"/>
  <c r="K57" i="20"/>
  <c r="M36" i="20"/>
  <c r="B36" i="20"/>
  <c r="J36" i="20"/>
  <c r="H36" i="20"/>
  <c r="C36" i="20"/>
  <c r="I36" i="20"/>
  <c r="B14" i="20"/>
  <c r="C14" i="20"/>
  <c r="J14" i="20"/>
  <c r="I14" i="20"/>
  <c r="G307" i="20"/>
  <c r="F208" i="20"/>
  <c r="G208" i="20"/>
  <c r="G105" i="20"/>
  <c r="F105" i="20"/>
  <c r="G43" i="20"/>
  <c r="F43" i="20"/>
  <c r="G305" i="20"/>
  <c r="F305" i="20"/>
  <c r="H296" i="20"/>
  <c r="K274" i="20"/>
  <c r="H274" i="20"/>
  <c r="C274" i="20"/>
  <c r="K252" i="20"/>
  <c r="M252" i="20"/>
  <c r="B252" i="20"/>
  <c r="C252" i="20"/>
  <c r="J252" i="20"/>
  <c r="H252" i="20"/>
  <c r="I252" i="20"/>
  <c r="K230" i="20"/>
  <c r="B230" i="20"/>
  <c r="H230" i="20"/>
  <c r="I208" i="20"/>
  <c r="K208" i="20"/>
  <c r="B208" i="20"/>
  <c r="M208" i="20"/>
  <c r="S208" i="20" s="1" a="1"/>
  <c r="S208" i="20" s="1"/>
  <c r="M186" i="20"/>
  <c r="H186" i="20"/>
  <c r="B186" i="20"/>
  <c r="C186" i="20"/>
  <c r="J186" i="20"/>
  <c r="J164" i="20"/>
  <c r="M164" i="20"/>
  <c r="AO164" i="20" s="1"/>
  <c r="B164" i="20"/>
  <c r="K164" i="20"/>
  <c r="M142" i="20"/>
  <c r="Z142" i="20" s="1" a="1"/>
  <c r="Z142" i="20" s="1"/>
  <c r="C98" i="20"/>
  <c r="I98" i="20"/>
  <c r="H98" i="20"/>
  <c r="J98" i="20"/>
  <c r="B98" i="20"/>
  <c r="B76" i="20"/>
  <c r="I76" i="20"/>
  <c r="K76" i="20"/>
  <c r="M76" i="20"/>
  <c r="T76" i="20" s="1" a="1"/>
  <c r="T76" i="20" s="1"/>
  <c r="H54" i="20"/>
  <c r="B33" i="20"/>
  <c r="J33" i="20"/>
  <c r="H33" i="20"/>
  <c r="C33" i="20"/>
  <c r="K33" i="20"/>
  <c r="F102" i="20"/>
  <c r="G102" i="20"/>
  <c r="B54" i="20"/>
  <c r="I295" i="20"/>
  <c r="B295" i="20"/>
  <c r="H295" i="20"/>
  <c r="K295" i="20"/>
  <c r="M295" i="20"/>
  <c r="B273" i="20"/>
  <c r="I273" i="20"/>
  <c r="K273" i="20"/>
  <c r="C273" i="20"/>
  <c r="J273" i="20"/>
  <c r="K251" i="20"/>
  <c r="M251" i="20"/>
  <c r="H229" i="20"/>
  <c r="J229" i="20"/>
  <c r="K229" i="20"/>
  <c r="B229" i="20"/>
  <c r="M229" i="20"/>
  <c r="AH229" i="20" s="1"/>
  <c r="M207" i="20"/>
  <c r="K207" i="20"/>
  <c r="K185" i="20"/>
  <c r="M185" i="20"/>
  <c r="C185" i="20"/>
  <c r="J185" i="20"/>
  <c r="K163" i="20"/>
  <c r="B163" i="20"/>
  <c r="H141" i="20"/>
  <c r="C141" i="20"/>
  <c r="I141" i="20"/>
  <c r="B119" i="20"/>
  <c r="H119" i="20"/>
  <c r="C119" i="20"/>
  <c r="J119" i="20"/>
  <c r="I119" i="20"/>
  <c r="I97" i="20"/>
  <c r="K97" i="20"/>
  <c r="C97" i="20"/>
  <c r="J75" i="20"/>
  <c r="K75" i="20"/>
  <c r="H75" i="20"/>
  <c r="M75" i="20"/>
  <c r="Z75" i="20" s="1" a="1"/>
  <c r="Z75" i="20" s="1"/>
  <c r="B53" i="20"/>
  <c r="K53" i="20"/>
  <c r="H32" i="20"/>
  <c r="B32" i="20"/>
  <c r="K32" i="20"/>
  <c r="M32" i="20"/>
  <c r="O32" i="20" s="1" a="1"/>
  <c r="O32" i="20" s="1"/>
  <c r="G40" i="20"/>
  <c r="F145" i="20"/>
  <c r="I229" i="20"/>
  <c r="C295" i="20"/>
  <c r="J251" i="20"/>
  <c r="M294" i="20"/>
  <c r="J272" i="20"/>
  <c r="C272" i="20"/>
  <c r="I272" i="20"/>
  <c r="J250" i="20"/>
  <c r="I250" i="20"/>
  <c r="H228" i="20"/>
  <c r="K228" i="20"/>
  <c r="I228" i="20"/>
  <c r="J228" i="20"/>
  <c r="C228" i="20"/>
  <c r="K206" i="20"/>
  <c r="M206" i="20"/>
  <c r="J206" i="20"/>
  <c r="H206" i="20"/>
  <c r="K184" i="20"/>
  <c r="M184" i="20"/>
  <c r="AO184" i="20" s="1"/>
  <c r="B184" i="20"/>
  <c r="H184" i="20"/>
  <c r="J162" i="20"/>
  <c r="M162" i="20"/>
  <c r="M140" i="20"/>
  <c r="R140" i="20" s="1" a="1"/>
  <c r="R140" i="20" s="1"/>
  <c r="B118" i="20"/>
  <c r="M118" i="20"/>
  <c r="AL118" i="20" s="1"/>
  <c r="K118" i="20"/>
  <c r="B96" i="20"/>
  <c r="J96" i="20"/>
  <c r="I31" i="20"/>
  <c r="M31" i="20"/>
  <c r="T31" i="20" s="1" a="1"/>
  <c r="T31" i="20" s="1"/>
  <c r="H31" i="20"/>
  <c r="B31" i="20"/>
  <c r="G100" i="20"/>
  <c r="F100" i="20"/>
  <c r="G59" i="20"/>
  <c r="F59" i="20"/>
  <c r="C52" i="20"/>
  <c r="C229" i="20"/>
  <c r="C251" i="20"/>
  <c r="B294" i="20"/>
  <c r="J293" i="20"/>
  <c r="B293" i="20"/>
  <c r="H293" i="20"/>
  <c r="B271" i="20"/>
  <c r="C271" i="20"/>
  <c r="H271" i="20"/>
  <c r="I271" i="20"/>
  <c r="H249" i="20"/>
  <c r="M249" i="20"/>
  <c r="AG249" i="20" s="1"/>
  <c r="B249" i="20"/>
  <c r="I249" i="20"/>
  <c r="M227" i="20"/>
  <c r="I227" i="20"/>
  <c r="B227" i="20"/>
  <c r="M205" i="20"/>
  <c r="H205" i="20"/>
  <c r="K205" i="20"/>
  <c r="K183" i="20"/>
  <c r="B183" i="20"/>
  <c r="C183" i="20"/>
  <c r="H183" i="20"/>
  <c r="J161" i="20"/>
  <c r="K161" i="20"/>
  <c r="H139" i="20"/>
  <c r="K139" i="20"/>
  <c r="M139" i="20"/>
  <c r="AJ139" i="20" s="1"/>
  <c r="C139" i="20"/>
  <c r="I139" i="20"/>
  <c r="J139" i="20"/>
  <c r="B139" i="20"/>
  <c r="H117" i="20"/>
  <c r="H95" i="20"/>
  <c r="M73" i="20"/>
  <c r="Z73" i="20" s="1" a="1"/>
  <c r="Z73" i="20" s="1"/>
  <c r="C73" i="20"/>
  <c r="H73" i="20"/>
  <c r="K73" i="20"/>
  <c r="B73" i="20"/>
  <c r="B51" i="20"/>
  <c r="C51" i="20"/>
  <c r="K51" i="20"/>
  <c r="I51" i="20"/>
  <c r="H51" i="20"/>
  <c r="J51" i="20"/>
  <c r="B30" i="20"/>
  <c r="C30" i="20"/>
  <c r="M30" i="20"/>
  <c r="J30" i="20"/>
  <c r="K30" i="20"/>
  <c r="H30" i="20"/>
  <c r="G162" i="20"/>
  <c r="F162" i="20"/>
  <c r="F58" i="20"/>
  <c r="G58" i="20"/>
  <c r="Y203" i="20" a="1"/>
  <c r="Y203" i="20" s="1"/>
  <c r="I186" i="20"/>
  <c r="H76" i="20"/>
  <c r="H118" i="20"/>
  <c r="F141" i="20"/>
  <c r="G141" i="20"/>
  <c r="F119" i="20"/>
  <c r="G119" i="20"/>
  <c r="G57" i="20"/>
  <c r="F57" i="20"/>
  <c r="F166" i="20"/>
  <c r="G120" i="20"/>
  <c r="I73" i="20"/>
  <c r="M293" i="20"/>
  <c r="AO293" i="20" s="1"/>
  <c r="M161" i="20"/>
  <c r="G165" i="20"/>
  <c r="F122" i="20"/>
  <c r="G274" i="20"/>
  <c r="J140" i="20"/>
  <c r="I185" i="20"/>
  <c r="I206" i="20"/>
  <c r="I294" i="20"/>
  <c r="J73" i="20"/>
  <c r="C250" i="20"/>
  <c r="AJ309" i="20"/>
  <c r="M119" i="20"/>
  <c r="M163" i="20"/>
  <c r="K96" i="20"/>
  <c r="K98" i="20"/>
  <c r="B228" i="20"/>
  <c r="B140" i="20"/>
  <c r="H97" i="20"/>
  <c r="H290" i="20"/>
  <c r="B290" i="20"/>
  <c r="J290" i="20"/>
  <c r="M290" i="20"/>
  <c r="C290" i="20"/>
  <c r="I290" i="20"/>
  <c r="K290" i="20"/>
  <c r="B268" i="20"/>
  <c r="M268" i="20"/>
  <c r="H246" i="20"/>
  <c r="I246" i="20"/>
  <c r="M246" i="20"/>
  <c r="B224" i="20"/>
  <c r="C224" i="20"/>
  <c r="M224" i="20"/>
  <c r="C202" i="20"/>
  <c r="J202" i="20"/>
  <c r="H202" i="20"/>
  <c r="C180" i="20"/>
  <c r="M180" i="20"/>
  <c r="H180" i="20"/>
  <c r="K180" i="20"/>
  <c r="B180" i="20"/>
  <c r="K136" i="20"/>
  <c r="B136" i="20"/>
  <c r="C136" i="20"/>
  <c r="J136" i="20"/>
  <c r="I136" i="20"/>
  <c r="H114" i="20"/>
  <c r="C114" i="20"/>
  <c r="B114" i="20"/>
  <c r="J114" i="20"/>
  <c r="M92" i="20"/>
  <c r="C92" i="20"/>
  <c r="I92" i="20"/>
  <c r="K92" i="20"/>
  <c r="H70" i="20"/>
  <c r="K70" i="20"/>
  <c r="B70" i="20"/>
  <c r="I70" i="20"/>
  <c r="H48" i="20"/>
  <c r="B27" i="20"/>
  <c r="M27" i="20"/>
  <c r="C27" i="20"/>
  <c r="J27" i="20"/>
  <c r="F200" i="20"/>
  <c r="G200" i="20"/>
  <c r="G139" i="20"/>
  <c r="F139" i="20"/>
  <c r="F96" i="20"/>
  <c r="G96" i="20"/>
  <c r="G34" i="20"/>
  <c r="F34" i="20"/>
  <c r="K31" i="20"/>
  <c r="G257" i="20"/>
  <c r="F61" i="20"/>
  <c r="G288" i="20"/>
  <c r="I74" i="20"/>
  <c r="I140" i="20"/>
  <c r="I27" i="20"/>
  <c r="C206" i="20"/>
  <c r="C294" i="20"/>
  <c r="M202" i="20"/>
  <c r="K114" i="20"/>
  <c r="K74" i="20"/>
  <c r="K140" i="20"/>
  <c r="M228" i="20"/>
  <c r="B95" i="20"/>
  <c r="H140" i="20"/>
  <c r="H224" i="20"/>
  <c r="G143" i="20"/>
  <c r="G289" i="20"/>
  <c r="F201" i="20"/>
  <c r="I32" i="20"/>
  <c r="C140" i="20"/>
  <c r="I118" i="20"/>
  <c r="I184" i="20"/>
  <c r="M54" i="20"/>
  <c r="K186" i="20"/>
  <c r="B75" i="20"/>
  <c r="M95" i="20"/>
  <c r="H163" i="20"/>
  <c r="H142" i="20"/>
  <c r="AP16" i="20"/>
  <c r="G36" i="20"/>
  <c r="F181" i="20"/>
  <c r="J32" i="20"/>
  <c r="I30" i="20"/>
  <c r="C118" i="20"/>
  <c r="J184" i="20"/>
  <c r="J74" i="20"/>
  <c r="M70" i="20"/>
  <c r="AK203" i="20"/>
  <c r="K294" i="20"/>
  <c r="H162" i="20"/>
  <c r="AQ283" i="20"/>
  <c r="F77" i="20"/>
  <c r="C32" i="20"/>
  <c r="J76" i="20"/>
  <c r="I75" i="20"/>
  <c r="C184" i="20"/>
  <c r="K162" i="20"/>
  <c r="J294" i="20"/>
  <c r="K141" i="20"/>
  <c r="B48" i="20"/>
  <c r="H164" i="20"/>
  <c r="H158" i="20"/>
  <c r="AP283" i="20"/>
  <c r="C76" i="20"/>
  <c r="C75" i="20"/>
  <c r="I224" i="20"/>
  <c r="J97" i="20"/>
  <c r="I162" i="20"/>
  <c r="M183" i="20"/>
  <c r="S257" i="20" a="1"/>
  <c r="S257" i="20" s="1"/>
  <c r="K224" i="20"/>
  <c r="K142" i="20"/>
  <c r="K119" i="20"/>
  <c r="K48" i="20"/>
  <c r="M33" i="20"/>
  <c r="AO283" i="20"/>
  <c r="F275" i="20"/>
  <c r="I207" i="20"/>
  <c r="J224" i="20"/>
  <c r="C162" i="20"/>
  <c r="J274" i="20"/>
  <c r="J230" i="20"/>
  <c r="M272" i="20"/>
  <c r="M273" i="20"/>
  <c r="M250" i="20"/>
  <c r="AJ250" i="20" s="1"/>
  <c r="H27" i="20"/>
  <c r="AM283" i="20"/>
  <c r="G81" i="20"/>
  <c r="G183" i="20"/>
  <c r="I164" i="20"/>
  <c r="C207" i="20"/>
  <c r="I163" i="20"/>
  <c r="I202" i="20"/>
  <c r="J118" i="20"/>
  <c r="K296" i="20"/>
  <c r="B117" i="20"/>
  <c r="H161" i="20"/>
  <c r="H207" i="20"/>
  <c r="F203" i="20"/>
  <c r="I48" i="20"/>
  <c r="C164" i="20"/>
  <c r="I180" i="20"/>
  <c r="I54" i="20"/>
  <c r="J142" i="20"/>
  <c r="I230" i="20"/>
  <c r="J208" i="20"/>
  <c r="I296" i="20"/>
  <c r="M53" i="20"/>
  <c r="P53" i="20" s="1" a="1"/>
  <c r="P53" i="20" s="1"/>
  <c r="U283" i="20" a="1"/>
  <c r="U283" i="20" s="1"/>
  <c r="AN283" i="20"/>
  <c r="AD283" i="20"/>
  <c r="S283" i="20" a="1"/>
  <c r="S283" i="20" s="1"/>
  <c r="K272" i="20"/>
  <c r="H268" i="20"/>
  <c r="G69" i="20"/>
  <c r="X69" i="20" a="1"/>
  <c r="X69" i="20" s="1"/>
  <c r="K27" i="20"/>
  <c r="AH283" i="20"/>
  <c r="T283" i="20" a="1"/>
  <c r="T283" i="20" s="1"/>
  <c r="F140" i="20"/>
  <c r="G205" i="20"/>
  <c r="F222" i="20"/>
  <c r="G160" i="20"/>
  <c r="J48" i="20"/>
  <c r="J117" i="20"/>
  <c r="J54" i="20"/>
  <c r="I142" i="20"/>
  <c r="J183" i="20"/>
  <c r="C208" i="20"/>
  <c r="M158" i="20"/>
  <c r="AO158" i="20" s="1"/>
  <c r="M296" i="20"/>
  <c r="U296" i="20" s="1" a="1"/>
  <c r="U296" i="20" s="1"/>
  <c r="M274" i="20"/>
  <c r="AA274" i="20" s="1" a="1"/>
  <c r="AA274" i="20" s="1"/>
  <c r="K249" i="20"/>
  <c r="I33" i="20"/>
  <c r="B162" i="20"/>
  <c r="B251" i="20"/>
  <c r="B142" i="20"/>
  <c r="H185" i="20"/>
  <c r="H227" i="20"/>
  <c r="B303" i="20"/>
  <c r="M303" i="20"/>
  <c r="I303" i="20"/>
  <c r="J303" i="20"/>
  <c r="C303" i="20"/>
  <c r="M281" i="20"/>
  <c r="AE281" i="20" s="1"/>
  <c r="C281" i="20"/>
  <c r="I281" i="20"/>
  <c r="J281" i="20"/>
  <c r="I259" i="20"/>
  <c r="H259" i="20"/>
  <c r="C259" i="20"/>
  <c r="K237" i="20"/>
  <c r="M237" i="20"/>
  <c r="B237" i="20"/>
  <c r="H215" i="20"/>
  <c r="I215" i="20"/>
  <c r="K193" i="20"/>
  <c r="H193" i="20"/>
  <c r="M193" i="20"/>
  <c r="J193" i="20"/>
  <c r="I193" i="20"/>
  <c r="C193" i="20"/>
  <c r="K171" i="20"/>
  <c r="H171" i="20"/>
  <c r="M171" i="20"/>
  <c r="B171" i="20"/>
  <c r="H127" i="20"/>
  <c r="C127" i="20"/>
  <c r="I127" i="20"/>
  <c r="K127" i="20"/>
  <c r="B105" i="20"/>
  <c r="C105" i="20"/>
  <c r="J105" i="20"/>
  <c r="I105" i="20"/>
  <c r="M83" i="20"/>
  <c r="H83" i="20"/>
  <c r="K83" i="20"/>
  <c r="B61" i="20"/>
  <c r="H61" i="20"/>
  <c r="J18" i="20"/>
  <c r="B18" i="20"/>
  <c r="I18" i="20"/>
  <c r="K18" i="20"/>
  <c r="H18" i="20"/>
  <c r="F192" i="20"/>
  <c r="G192" i="20"/>
  <c r="G14" i="20"/>
  <c r="F16" i="20"/>
  <c r="AE283" i="20"/>
  <c r="AI215" i="20"/>
  <c r="G273" i="20"/>
  <c r="F99" i="20"/>
  <c r="C48" i="20"/>
  <c r="I117" i="20"/>
  <c r="J268" i="20"/>
  <c r="C54" i="20"/>
  <c r="C142" i="20"/>
  <c r="C296" i="20"/>
  <c r="C83" i="20"/>
  <c r="B158" i="20"/>
  <c r="B207" i="20"/>
  <c r="B185" i="20"/>
  <c r="H53" i="20"/>
  <c r="F309" i="20"/>
  <c r="G309" i="20"/>
  <c r="G108" i="20"/>
  <c r="F108" i="20"/>
  <c r="AF215" i="20"/>
  <c r="G186" i="20"/>
  <c r="C117" i="20"/>
  <c r="I268" i="20"/>
  <c r="J215" i="20"/>
  <c r="J163" i="20"/>
  <c r="I95" i="20"/>
  <c r="M48" i="20"/>
  <c r="K95" i="20"/>
  <c r="K117" i="20"/>
  <c r="K250" i="20"/>
  <c r="B141" i="20"/>
  <c r="H250" i="20"/>
  <c r="M301" i="20"/>
  <c r="H301" i="20"/>
  <c r="B301" i="20"/>
  <c r="K301" i="20"/>
  <c r="C279" i="20"/>
  <c r="M279" i="20"/>
  <c r="U279" i="20" s="1" a="1"/>
  <c r="U279" i="20" s="1"/>
  <c r="J279" i="20"/>
  <c r="B257" i="20"/>
  <c r="H257" i="20"/>
  <c r="B235" i="20"/>
  <c r="I213" i="20"/>
  <c r="J213" i="20"/>
  <c r="M213" i="20"/>
  <c r="K191" i="20"/>
  <c r="M191" i="20"/>
  <c r="AO191" i="20" s="1"/>
  <c r="H169" i="20"/>
  <c r="K169" i="20"/>
  <c r="B169" i="20"/>
  <c r="M169" i="20"/>
  <c r="J147" i="20"/>
  <c r="K147" i="20"/>
  <c r="C147" i="20"/>
  <c r="B147" i="20"/>
  <c r="B103" i="20"/>
  <c r="K103" i="20"/>
  <c r="H103" i="20"/>
  <c r="H81" i="20"/>
  <c r="K81" i="20"/>
  <c r="I59" i="20"/>
  <c r="H59" i="20"/>
  <c r="M59" i="20"/>
  <c r="AD59" i="20" s="1"/>
  <c r="I38" i="20"/>
  <c r="M38" i="20"/>
  <c r="X38" i="20" s="1" a="1"/>
  <c r="X38" i="20" s="1"/>
  <c r="H16" i="20"/>
  <c r="I16" i="20"/>
  <c r="G190" i="20"/>
  <c r="F190" i="20"/>
  <c r="F170" i="20"/>
  <c r="H38" i="20"/>
  <c r="G227" i="20"/>
  <c r="C18" i="20"/>
  <c r="I53" i="20"/>
  <c r="J125" i="20"/>
  <c r="C268" i="20"/>
  <c r="C246" i="20"/>
  <c r="J95" i="20"/>
  <c r="C215" i="20"/>
  <c r="C74" i="20"/>
  <c r="C163" i="20"/>
  <c r="J127" i="20"/>
  <c r="K149" i="20"/>
  <c r="B81" i="20"/>
  <c r="B250" i="20"/>
  <c r="H96" i="20"/>
  <c r="H251" i="20"/>
  <c r="B246" i="20"/>
  <c r="M278" i="20"/>
  <c r="I278" i="20"/>
  <c r="J278" i="20"/>
  <c r="C278" i="20"/>
  <c r="B256" i="20"/>
  <c r="I256" i="20"/>
  <c r="J256" i="20"/>
  <c r="M256" i="20"/>
  <c r="AM256" i="20" s="1"/>
  <c r="B234" i="20"/>
  <c r="M212" i="20"/>
  <c r="K212" i="20"/>
  <c r="K190" i="20"/>
  <c r="H190" i="20"/>
  <c r="C190" i="20"/>
  <c r="J190" i="20"/>
  <c r="M168" i="20"/>
  <c r="B168" i="20"/>
  <c r="H168" i="20"/>
  <c r="H146" i="20"/>
  <c r="M146" i="20"/>
  <c r="AP146" i="20" s="1"/>
  <c r="H102" i="20"/>
  <c r="I102" i="20"/>
  <c r="K102" i="20"/>
  <c r="C102" i="20"/>
  <c r="K80" i="20"/>
  <c r="B80" i="20"/>
  <c r="H80" i="20"/>
  <c r="H58" i="20"/>
  <c r="I58" i="20"/>
  <c r="K58" i="20"/>
  <c r="J58" i="20"/>
  <c r="C58" i="20"/>
  <c r="I37" i="20"/>
  <c r="B37" i="20"/>
  <c r="J37" i="20"/>
  <c r="C37" i="20"/>
  <c r="H37" i="20"/>
  <c r="F22" i="20"/>
  <c r="G117" i="20"/>
  <c r="F291" i="20"/>
  <c r="G247" i="20"/>
  <c r="C53" i="20"/>
  <c r="C125" i="20"/>
  <c r="C205" i="20"/>
  <c r="J207" i="20"/>
  <c r="C70" i="20"/>
  <c r="I158" i="20"/>
  <c r="J103" i="20"/>
  <c r="C249" i="20"/>
  <c r="J141" i="20"/>
  <c r="M125" i="20"/>
  <c r="M97" i="20"/>
  <c r="M98" i="20"/>
  <c r="Z98" i="20" s="1" a="1"/>
  <c r="Z98" i="20" s="1"/>
  <c r="K281" i="20"/>
  <c r="B274" i="20"/>
  <c r="B206" i="20"/>
  <c r="H208" i="20"/>
  <c r="B38" i="20"/>
  <c r="B215" i="20"/>
  <c r="I298" i="20"/>
  <c r="H298" i="20"/>
  <c r="C298" i="20"/>
  <c r="C276" i="20"/>
  <c r="H276" i="20"/>
  <c r="K276" i="20"/>
  <c r="J276" i="20"/>
  <c r="H254" i="20"/>
  <c r="J254" i="20"/>
  <c r="M254" i="20"/>
  <c r="I254" i="20"/>
  <c r="B254" i="20"/>
  <c r="C232" i="20"/>
  <c r="K232" i="20"/>
  <c r="M232" i="20"/>
  <c r="J232" i="20"/>
  <c r="I232" i="20"/>
  <c r="B210" i="20"/>
  <c r="K210" i="20"/>
  <c r="J210" i="20"/>
  <c r="H210" i="20"/>
  <c r="C210" i="20"/>
  <c r="B188" i="20"/>
  <c r="M188" i="20"/>
  <c r="T188" i="20" s="1" a="1"/>
  <c r="T188" i="20" s="1"/>
  <c r="I188" i="20"/>
  <c r="J188" i="20"/>
  <c r="C188" i="20"/>
  <c r="I166" i="20"/>
  <c r="M166" i="20"/>
  <c r="P166" i="20" s="1" a="1"/>
  <c r="P166" i="20" s="1"/>
  <c r="B166" i="20"/>
  <c r="K166" i="20"/>
  <c r="K144" i="20"/>
  <c r="H144" i="20"/>
  <c r="C144" i="20"/>
  <c r="I144" i="20"/>
  <c r="J144" i="20"/>
  <c r="B122" i="20"/>
  <c r="C122" i="20"/>
  <c r="J122" i="20"/>
  <c r="K122" i="20"/>
  <c r="H100" i="20"/>
  <c r="B100" i="20"/>
  <c r="K100" i="20"/>
  <c r="J100" i="20"/>
  <c r="C100" i="20"/>
  <c r="K78" i="20"/>
  <c r="J56" i="20"/>
  <c r="I56" i="20"/>
  <c r="C56" i="20"/>
  <c r="H35" i="20"/>
  <c r="B35" i="20"/>
  <c r="J35" i="20"/>
  <c r="C35" i="20"/>
  <c r="G147" i="20"/>
  <c r="F147" i="20"/>
  <c r="G51" i="20"/>
  <c r="K200" i="20"/>
  <c r="K305" i="20"/>
  <c r="C305" i="20"/>
  <c r="I305" i="20"/>
  <c r="B305" i="20"/>
  <c r="I283" i="20"/>
  <c r="H283" i="20"/>
  <c r="B283" i="20"/>
  <c r="B261" i="20"/>
  <c r="H261" i="20"/>
  <c r="M239" i="20"/>
  <c r="B239" i="20"/>
  <c r="I239" i="20"/>
  <c r="H239" i="20"/>
  <c r="C217" i="20"/>
  <c r="B217" i="20"/>
  <c r="J217" i="20"/>
  <c r="K217" i="20"/>
  <c r="I217" i="20"/>
  <c r="H217" i="20"/>
  <c r="B195" i="20"/>
  <c r="K195" i="20"/>
  <c r="M173" i="20"/>
  <c r="H173" i="20"/>
  <c r="J151" i="20"/>
  <c r="M151" i="20"/>
  <c r="U151" i="20" s="1" a="1"/>
  <c r="U151" i="20" s="1"/>
  <c r="I129" i="20"/>
  <c r="M129" i="20"/>
  <c r="R129" i="20" s="1" a="1"/>
  <c r="R129" i="20" s="1"/>
  <c r="B85" i="20"/>
  <c r="H85" i="20"/>
  <c r="H63" i="20"/>
  <c r="C63" i="20"/>
  <c r="K63" i="20"/>
  <c r="H20" i="20"/>
  <c r="B20" i="20"/>
  <c r="C244" i="20"/>
  <c r="K244" i="20"/>
  <c r="H244" i="20"/>
  <c r="J244" i="20"/>
  <c r="H222" i="20"/>
  <c r="J178" i="20"/>
  <c r="B178" i="20"/>
  <c r="M178" i="20"/>
  <c r="R178" i="20" s="1" a="1"/>
  <c r="R178" i="20" s="1"/>
  <c r="C156" i="20"/>
  <c r="I156" i="20"/>
  <c r="K156" i="20"/>
  <c r="M134" i="20"/>
  <c r="K112" i="20"/>
  <c r="M112" i="20"/>
  <c r="O112" i="20" s="1" a="1"/>
  <c r="O112" i="20" s="1"/>
  <c r="B112" i="20"/>
  <c r="C112" i="20"/>
  <c r="H112" i="20"/>
  <c r="J90" i="20"/>
  <c r="M90" i="20"/>
  <c r="AE90" i="20" s="1"/>
  <c r="H68" i="20"/>
  <c r="M68" i="20"/>
  <c r="AP68" i="20" s="1"/>
  <c r="B46" i="20"/>
  <c r="K46" i="20"/>
  <c r="H46" i="20"/>
  <c r="I288" i="20"/>
  <c r="I90" i="20"/>
  <c r="M222" i="20"/>
  <c r="AK222" i="20" s="1"/>
  <c r="B156" i="20"/>
  <c r="H156" i="20"/>
  <c r="J288" i="20"/>
  <c r="I25" i="20"/>
  <c r="C90" i="20"/>
  <c r="M156" i="20"/>
  <c r="H178" i="20"/>
  <c r="C288" i="20"/>
  <c r="J25" i="20"/>
  <c r="I244" i="20"/>
  <c r="B266" i="20"/>
  <c r="C25" i="20"/>
  <c r="AD270" i="20"/>
  <c r="AE115" i="20"/>
  <c r="B306" i="20"/>
  <c r="I284" i="20"/>
  <c r="K284" i="20"/>
  <c r="M262" i="20"/>
  <c r="U262" i="20" s="1" a="1"/>
  <c r="U262" i="20" s="1"/>
  <c r="H240" i="20"/>
  <c r="B240" i="20"/>
  <c r="M218" i="20"/>
  <c r="M196" i="20"/>
  <c r="B196" i="20"/>
  <c r="C174" i="20"/>
  <c r="K174" i="20"/>
  <c r="M152" i="20"/>
  <c r="K152" i="20"/>
  <c r="H130" i="20"/>
  <c r="C86" i="20"/>
  <c r="M42" i="20"/>
  <c r="AO42" i="20" s="1"/>
  <c r="B42" i="20"/>
  <c r="J42" i="20"/>
  <c r="G135" i="20"/>
  <c r="I64" i="20"/>
  <c r="AI264" i="20"/>
  <c r="K239" i="20"/>
  <c r="B90" i="20"/>
  <c r="H107" i="20"/>
  <c r="I308" i="20"/>
  <c r="H308" i="20"/>
  <c r="B286" i="20"/>
  <c r="H264" i="20"/>
  <c r="K264" i="20"/>
  <c r="K242" i="20"/>
  <c r="I242" i="20"/>
  <c r="J242" i="20"/>
  <c r="C220" i="20"/>
  <c r="B220" i="20"/>
  <c r="B198" i="20"/>
  <c r="K198" i="20"/>
  <c r="H176" i="20"/>
  <c r="I132" i="20"/>
  <c r="H110" i="20"/>
  <c r="M110" i="20"/>
  <c r="X110" i="20" s="1" a="1"/>
  <c r="X110" i="20" s="1"/>
  <c r="H88" i="20"/>
  <c r="H66" i="20"/>
  <c r="B44" i="20"/>
  <c r="F10" i="20"/>
  <c r="M265" i="20"/>
  <c r="B265" i="20"/>
  <c r="B155" i="20"/>
  <c r="C155" i="20"/>
  <c r="K133" i="20"/>
  <c r="M133" i="20"/>
  <c r="I133" i="20"/>
  <c r="M89" i="20"/>
  <c r="C89" i="20"/>
  <c r="I89" i="20"/>
  <c r="M67" i="20"/>
  <c r="B67" i="20"/>
  <c r="C67" i="20"/>
  <c r="H45" i="20"/>
  <c r="K45" i="20"/>
  <c r="V29" i="20" a="1"/>
  <c r="V29" i="20" s="1"/>
  <c r="I111" i="20"/>
  <c r="Y121" i="20" a="1"/>
  <c r="Y121" i="20" s="1"/>
  <c r="I287" i="20"/>
  <c r="J220" i="20"/>
  <c r="C110" i="20"/>
  <c r="J198" i="20"/>
  <c r="C264" i="20"/>
  <c r="J111" i="20"/>
  <c r="C88" i="20"/>
  <c r="K154" i="20"/>
  <c r="K285" i="20"/>
  <c r="B263" i="20"/>
  <c r="H197" i="20"/>
  <c r="C197" i="20"/>
  <c r="J153" i="20"/>
  <c r="H153" i="20"/>
  <c r="I153" i="20"/>
  <c r="I131" i="20"/>
  <c r="C131" i="20"/>
  <c r="B43" i="20"/>
  <c r="AF269" i="20"/>
  <c r="I297" i="20"/>
  <c r="H297" i="20"/>
  <c r="M275" i="20"/>
  <c r="AM275" i="20" s="1"/>
  <c r="I275" i="20"/>
  <c r="K165" i="20"/>
  <c r="J165" i="20"/>
  <c r="H165" i="20"/>
  <c r="M165" i="20"/>
  <c r="J99" i="20"/>
  <c r="H99" i="20"/>
  <c r="M99" i="20"/>
  <c r="AQ99" i="20" s="1"/>
  <c r="C99" i="20"/>
  <c r="K77" i="20"/>
  <c r="M77" i="20"/>
  <c r="H55" i="20"/>
  <c r="K55" i="20"/>
  <c r="H289" i="20"/>
  <c r="M26" i="20"/>
  <c r="I26" i="20"/>
  <c r="H223" i="20"/>
  <c r="M223" i="20"/>
  <c r="H157" i="20"/>
  <c r="J157" i="20"/>
  <c r="M135" i="20"/>
  <c r="P135" i="20" s="1" a="1"/>
  <c r="P135" i="20" s="1"/>
  <c r="C135" i="20"/>
  <c r="AF283" i="20"/>
  <c r="AL292" i="20"/>
  <c r="AL283" i="20"/>
  <c r="AK283" i="20"/>
  <c r="AI283" i="20"/>
  <c r="AG283" i="20"/>
  <c r="F11" i="20"/>
  <c r="K11" i="20" s="1"/>
  <c r="B11" i="20"/>
  <c r="I11" i="20"/>
  <c r="C11" i="20"/>
  <c r="AI88" i="20"/>
  <c r="AH152" i="20"/>
  <c r="AQ72" i="20"/>
  <c r="AI298" i="20"/>
  <c r="AE211" i="20"/>
  <c r="AD211" i="20"/>
  <c r="AJ127" i="20"/>
  <c r="AG190" i="20"/>
  <c r="Q90" i="20" a="1"/>
  <c r="Q90" i="20" s="1"/>
  <c r="AI203" i="20"/>
  <c r="AQ182" i="20"/>
  <c r="AA211" i="20" a="1"/>
  <c r="AA211" i="20" s="1"/>
  <c r="AL104" i="20"/>
  <c r="AK298" i="20"/>
  <c r="AF203" i="20"/>
  <c r="AN182" i="20"/>
  <c r="AH190" i="20"/>
  <c r="AJ298" i="20"/>
  <c r="AI182" i="20"/>
  <c r="AH276" i="20"/>
  <c r="AF211" i="20"/>
  <c r="AN297" i="20"/>
  <c r="AO210" i="20"/>
  <c r="AB234" i="20" a="1"/>
  <c r="AB234" i="20" s="1"/>
  <c r="AM297" i="20"/>
  <c r="AK210" i="20"/>
  <c r="AN203" i="20"/>
  <c r="V203" i="20" a="1"/>
  <c r="V203" i="20" s="1"/>
  <c r="AL297" i="20"/>
  <c r="AQ292" i="20"/>
  <c r="AJ210" i="20"/>
  <c r="AM203" i="20"/>
  <c r="S203" i="20" a="1"/>
  <c r="S203" i="20" s="1"/>
  <c r="S82" i="20" a="1"/>
  <c r="S82" i="20" s="1"/>
  <c r="AJ82" i="20"/>
  <c r="AK82" i="20"/>
  <c r="AL82" i="20"/>
  <c r="AM82" i="20"/>
  <c r="AO82" i="20"/>
  <c r="AQ82" i="20"/>
  <c r="AI82" i="20"/>
  <c r="AK297" i="20"/>
  <c r="AP292" i="20"/>
  <c r="AI210" i="20"/>
  <c r="AL203" i="20"/>
  <c r="AN88" i="20"/>
  <c r="R211" i="20" a="1"/>
  <c r="R211" i="20" s="1"/>
  <c r="AJ297" i="20"/>
  <c r="AH210" i="20"/>
  <c r="AI190" i="20"/>
  <c r="AJ88" i="20"/>
  <c r="AO297" i="20"/>
  <c r="Z210" i="20" a="1"/>
  <c r="Z210" i="20" s="1"/>
  <c r="AF210" i="20"/>
  <c r="AE210" i="20"/>
  <c r="V210" i="20" a="1"/>
  <c r="V210" i="20" s="1"/>
  <c r="AM210" i="20"/>
  <c r="W210" i="20" a="1"/>
  <c r="W210" i="20" s="1"/>
  <c r="AN210" i="20"/>
  <c r="AG63" i="20"/>
  <c r="AB63" i="20" a="1"/>
  <c r="AB63" i="20" s="1"/>
  <c r="AD63" i="20"/>
  <c r="AE63" i="20"/>
  <c r="AP210" i="20"/>
  <c r="AN282" i="20"/>
  <c r="Y292" i="20" a="1"/>
  <c r="Y292" i="20" s="1"/>
  <c r="AD292" i="20"/>
  <c r="AG292" i="20"/>
  <c r="AF292" i="20"/>
  <c r="AN292" i="20"/>
  <c r="AO292" i="20"/>
  <c r="AE292" i="20"/>
  <c r="AK292" i="20"/>
  <c r="AJ292" i="20"/>
  <c r="AK282" i="20"/>
  <c r="AL282" i="20"/>
  <c r="T297" i="20" a="1"/>
  <c r="T297" i="20" s="1"/>
  <c r="AQ297" i="20"/>
  <c r="W297" i="20" a="1"/>
  <c r="W297" i="20" s="1"/>
  <c r="AG297" i="20"/>
  <c r="AH297" i="20"/>
  <c r="AP297" i="20"/>
  <c r="AI243" i="20"/>
  <c r="AE243" i="20"/>
  <c r="AI297" i="20"/>
  <c r="AG210" i="20"/>
  <c r="U210" i="20" a="1"/>
  <c r="U210" i="20" s="1"/>
  <c r="AF88" i="20"/>
  <c r="R210" i="20" a="1"/>
  <c r="R210" i="20" s="1"/>
  <c r="AB203" i="20" a="1"/>
  <c r="AB203" i="20" s="1"/>
  <c r="AG203" i="20"/>
  <c r="AH203" i="20"/>
  <c r="O190" i="20" a="1"/>
  <c r="O190" i="20" s="1"/>
  <c r="R190" i="20" a="1"/>
  <c r="R190" i="20" s="1"/>
  <c r="AD190" i="20"/>
  <c r="S190" i="20" a="1"/>
  <c r="S190" i="20" s="1"/>
  <c r="AD282" i="20"/>
  <c r="AD203" i="20"/>
  <c r="AF190" i="20"/>
  <c r="AN63" i="20"/>
  <c r="T298" i="20" a="1"/>
  <c r="T298" i="20" s="1"/>
  <c r="AF298" i="20"/>
  <c r="O298" i="20" a="1"/>
  <c r="O298" i="20" s="1"/>
  <c r="AD298" i="20"/>
  <c r="AE298" i="20"/>
  <c r="AH298" i="20"/>
  <c r="AG298" i="20"/>
  <c r="AO298" i="20"/>
  <c r="AP298" i="20"/>
  <c r="O211" i="20" a="1"/>
  <c r="O211" i="20" s="1"/>
  <c r="X211" i="20" a="1"/>
  <c r="X211" i="20" s="1"/>
  <c r="AI211" i="20"/>
  <c r="AL211" i="20"/>
  <c r="Z211" i="20" a="1"/>
  <c r="Z211" i="20" s="1"/>
  <c r="AJ211" i="20"/>
  <c r="AK211" i="20"/>
  <c r="AM211" i="20"/>
  <c r="AN211" i="20"/>
  <c r="U211" i="20" a="1"/>
  <c r="U211" i="20" s="1"/>
  <c r="AH211" i="20"/>
  <c r="AD297" i="20"/>
  <c r="AI292" i="20"/>
  <c r="AE190" i="20"/>
  <c r="AK104" i="20"/>
  <c r="AM63" i="20"/>
  <c r="AF219" i="20"/>
  <c r="AI219" i="20"/>
  <c r="AH292" i="20"/>
  <c r="AO279" i="20"/>
  <c r="AL63" i="20"/>
  <c r="AN227" i="20"/>
  <c r="AN279" i="20"/>
  <c r="AB190" i="20" a="1"/>
  <c r="AB190" i="20" s="1"/>
  <c r="AQ276" i="20"/>
  <c r="AQ211" i="20"/>
  <c r="AG141" i="20"/>
  <c r="U292" i="20" a="1"/>
  <c r="U292" i="20" s="1"/>
  <c r="AQ298" i="20"/>
  <c r="AP211" i="20"/>
  <c r="AF141" i="20"/>
  <c r="AD289" i="20"/>
  <c r="AM289" i="20"/>
  <c r="AJ289" i="20"/>
  <c r="AE297" i="20"/>
  <c r="O210" i="20" a="1"/>
  <c r="O210" i="20" s="1"/>
  <c r="AB276" i="20" a="1"/>
  <c r="AB276" i="20" s="1"/>
  <c r="AG276" i="20"/>
  <c r="AN298" i="20"/>
  <c r="AO276" i="20"/>
  <c r="AO211" i="20"/>
  <c r="AM298" i="20"/>
  <c r="AI276" i="20"/>
  <c r="AF243" i="20"/>
  <c r="AG211" i="20"/>
  <c r="AL127" i="20"/>
  <c r="AJ182" i="20"/>
  <c r="AP182" i="20"/>
  <c r="AG152" i="20"/>
  <c r="AM182" i="20"/>
  <c r="AL182" i="20"/>
  <c r="AK182" i="20"/>
  <c r="AG243" i="20"/>
  <c r="AH141" i="20"/>
  <c r="AO234" i="20"/>
  <c r="AD82" i="20"/>
  <c r="AB243" i="20" a="1"/>
  <c r="AB243" i="20" s="1"/>
  <c r="AN143" i="20"/>
  <c r="AP143" i="20"/>
  <c r="Y72" i="20" a="1"/>
  <c r="Y72" i="20" s="1"/>
  <c r="W72" i="20" a="1"/>
  <c r="W72" i="20" s="1"/>
  <c r="AF72" i="20"/>
  <c r="Q72" i="20" a="1"/>
  <c r="Q72" i="20" s="1"/>
  <c r="AG72" i="20"/>
  <c r="T72" i="20" a="1"/>
  <c r="T72" i="20" s="1"/>
  <c r="AH72" i="20"/>
  <c r="AI72" i="20"/>
  <c r="AK72" i="20"/>
  <c r="AM72" i="20"/>
  <c r="AN72" i="20"/>
  <c r="AO72" i="20"/>
  <c r="AE72" i="20"/>
  <c r="AP234" i="20"/>
  <c r="AE82" i="20"/>
  <c r="R90" i="20" a="1"/>
  <c r="R90" i="20" s="1"/>
  <c r="AF90" i="20"/>
  <c r="AG90" i="20"/>
  <c r="AJ90" i="20"/>
  <c r="AN147" i="20"/>
  <c r="T164" i="20" a="1"/>
  <c r="T164" i="20" s="1"/>
  <c r="AE244" i="20"/>
  <c r="AK244" i="20"/>
  <c r="W88" i="20" a="1"/>
  <c r="W88" i="20" s="1"/>
  <c r="V88" i="20" a="1"/>
  <c r="V88" i="20" s="1"/>
  <c r="Y88" i="20" a="1"/>
  <c r="Y88" i="20" s="1"/>
  <c r="Q88" i="20" a="1"/>
  <c r="Q88" i="20" s="1"/>
  <c r="S88" i="20" a="1"/>
  <c r="S88" i="20" s="1"/>
  <c r="AK88" i="20"/>
  <c r="T282" i="20" a="1"/>
  <c r="T282" i="20" s="1"/>
  <c r="AP282" i="20"/>
  <c r="AQ282" i="20"/>
  <c r="S282" i="20" a="1"/>
  <c r="S282" i="20" s="1"/>
  <c r="V282" i="20" a="1"/>
  <c r="V282" i="20" s="1"/>
  <c r="AA282" i="20" a="1"/>
  <c r="AA282" i="20" s="1"/>
  <c r="P282" i="20" a="1"/>
  <c r="P282" i="20" s="1"/>
  <c r="AF282" i="20"/>
  <c r="AO282" i="20"/>
  <c r="AQ141" i="20"/>
  <c r="AP141" i="20"/>
  <c r="AJ146" i="20"/>
  <c r="AA234" i="20" a="1"/>
  <c r="AA234" i="20" s="1"/>
  <c r="AE234" i="20"/>
  <c r="AF234" i="20"/>
  <c r="AH234" i="20"/>
  <c r="AG234" i="20"/>
  <c r="AI234" i="20"/>
  <c r="AJ234" i="20"/>
  <c r="AK234" i="20"/>
  <c r="Z234" i="20" a="1"/>
  <c r="Z234" i="20" s="1"/>
  <c r="AQ234" i="20"/>
  <c r="AD234" i="20"/>
  <c r="AF164" i="20"/>
  <c r="AG164" i="20"/>
  <c r="AD145" i="20"/>
  <c r="AQ145" i="20"/>
  <c r="V145" i="20" a="1"/>
  <c r="V145" i="20" s="1"/>
  <c r="AP145" i="20"/>
  <c r="AH240" i="20"/>
  <c r="AD153" i="20"/>
  <c r="AF153" i="20"/>
  <c r="AM153" i="20"/>
  <c r="AQ147" i="20"/>
  <c r="AF147" i="20"/>
  <c r="AP147" i="20"/>
  <c r="I10" i="20"/>
  <c r="J10" i="20"/>
  <c r="B10" i="20"/>
  <c r="AA243" i="20" a="1"/>
  <c r="AA243" i="20" s="1"/>
  <c r="V82" i="20" a="1"/>
  <c r="V82" i="20" s="1"/>
  <c r="AG82" i="20"/>
  <c r="C10" i="20"/>
  <c r="AI252" i="20"/>
  <c r="AK153" i="20"/>
  <c r="AO141" i="20"/>
  <c r="AB82" i="20" a="1"/>
  <c r="AB82" i="20" s="1"/>
  <c r="AJ282" i="20"/>
  <c r="AN141" i="20"/>
  <c r="R82" i="20" a="1"/>
  <c r="R82" i="20" s="1"/>
  <c r="AE145" i="20"/>
  <c r="AL234" i="20"/>
  <c r="AK243" i="20"/>
  <c r="AM141" i="20"/>
  <c r="AH282" i="20"/>
  <c r="AJ243" i="20"/>
  <c r="AH169" i="20"/>
  <c r="AO146" i="20"/>
  <c r="AL141" i="20"/>
  <c r="O82" i="20" a="1"/>
  <c r="O82" i="20" s="1"/>
  <c r="AI282" i="20"/>
  <c r="Q82" i="20" a="1"/>
  <c r="Q82" i="20" s="1"/>
  <c r="AG282" i="20"/>
  <c r="W243" i="20" a="1"/>
  <c r="W243" i="20" s="1"/>
  <c r="AM243" i="20"/>
  <c r="AO243" i="20"/>
  <c r="AP243" i="20"/>
  <c r="AN243" i="20"/>
  <c r="AQ243" i="20"/>
  <c r="AL243" i="20"/>
  <c r="AD243" i="20"/>
  <c r="V141" i="20" a="1"/>
  <c r="V141" i="20" s="1"/>
  <c r="AD141" i="20"/>
  <c r="AE141" i="20"/>
  <c r="AK141" i="20"/>
  <c r="AM234" i="20"/>
  <c r="AO153" i="20"/>
  <c r="AE282" i="20"/>
  <c r="AH243" i="20"/>
  <c r="AI141" i="20"/>
  <c r="AO203" i="20"/>
  <c r="AJ190" i="20"/>
  <c r="AN152" i="20"/>
  <c r="AE203" i="20"/>
  <c r="AO182" i="20"/>
  <c r="AQ144" i="20"/>
  <c r="Z203" i="20" a="1"/>
  <c r="Z203" i="20" s="1"/>
  <c r="AQ190" i="20"/>
  <c r="T190" i="20" a="1"/>
  <c r="T190" i="20" s="1"/>
  <c r="AP190" i="20"/>
  <c r="AH182" i="20"/>
  <c r="Y190" i="20" a="1"/>
  <c r="Y190" i="20" s="1"/>
  <c r="AO190" i="20"/>
  <c r="AG182" i="20"/>
  <c r="AN190" i="20"/>
  <c r="AF182" i="20"/>
  <c r="S182" i="20" a="1"/>
  <c r="S182" i="20" s="1"/>
  <c r="AM190" i="20"/>
  <c r="AE182" i="20"/>
  <c r="Z182" i="20" a="1"/>
  <c r="Z182" i="20" s="1"/>
  <c r="AQ203" i="20"/>
  <c r="AL190" i="20"/>
  <c r="AD182" i="20"/>
  <c r="X182" i="20" a="1"/>
  <c r="X182" i="20" s="1"/>
  <c r="AP203" i="20"/>
  <c r="AK190" i="20"/>
  <c r="AP127" i="20"/>
  <c r="U182" i="20" a="1"/>
  <c r="U182" i="20" s="1"/>
  <c r="AA145" i="20" a="1"/>
  <c r="AA145" i="20" s="1"/>
  <c r="Y243" i="20" a="1"/>
  <c r="Y243" i="20" s="1"/>
  <c r="R141" i="20" a="1"/>
  <c r="R141" i="20" s="1"/>
  <c r="P141" i="20" a="1"/>
  <c r="P141" i="20" s="1"/>
  <c r="X141" i="20" a="1"/>
  <c r="X141" i="20" s="1"/>
  <c r="U141" i="20" a="1"/>
  <c r="U141" i="20" s="1"/>
  <c r="AM88" i="20"/>
  <c r="AE88" i="20"/>
  <c r="T211" i="20" a="1"/>
  <c r="T211" i="20" s="1"/>
  <c r="AA88" i="20" a="1"/>
  <c r="AA88" i="20" s="1"/>
  <c r="U88" i="20" a="1"/>
  <c r="U88" i="20" s="1"/>
  <c r="Z282" i="20" a="1"/>
  <c r="Z282" i="20" s="1"/>
  <c r="T152" i="20" a="1"/>
  <c r="T152" i="20" s="1"/>
  <c r="Y152" i="20" a="1"/>
  <c r="Y152" i="20" s="1"/>
  <c r="AA141" i="20" a="1"/>
  <c r="AA141" i="20" s="1"/>
  <c r="T141" i="20" a="1"/>
  <c r="T141" i="20" s="1"/>
  <c r="AL88" i="20"/>
  <c r="AD88" i="20"/>
  <c r="S211" i="20" a="1"/>
  <c r="S211" i="20" s="1"/>
  <c r="P88" i="20" a="1"/>
  <c r="P88" i="20" s="1"/>
  <c r="T88" i="20" a="1"/>
  <c r="T88" i="20" s="1"/>
  <c r="Y282" i="20" a="1"/>
  <c r="Y282" i="20" s="1"/>
  <c r="Z141" i="20" a="1"/>
  <c r="Z141" i="20" s="1"/>
  <c r="S141" i="20" a="1"/>
  <c r="S141" i="20" s="1"/>
  <c r="S292" i="20" a="1"/>
  <c r="S292" i="20" s="1"/>
  <c r="O243" i="20" a="1"/>
  <c r="O243" i="20" s="1"/>
  <c r="O292" i="20" a="1"/>
  <c r="O292" i="20" s="1"/>
  <c r="Z88" i="20" a="1"/>
  <c r="Z88" i="20" s="1"/>
  <c r="R282" i="20" a="1"/>
  <c r="R282" i="20" s="1"/>
  <c r="X282" i="20" a="1"/>
  <c r="X282" i="20" s="1"/>
  <c r="O141" i="20" a="1"/>
  <c r="O141" i="20" s="1"/>
  <c r="X243" i="20" a="1"/>
  <c r="X243" i="20" s="1"/>
  <c r="V164" i="20" a="1"/>
  <c r="V164" i="20" s="1"/>
  <c r="X292" i="20" a="1"/>
  <c r="X292" i="20" s="1"/>
  <c r="Y211" i="20" a="1"/>
  <c r="Y211" i="20" s="1"/>
  <c r="Q211" i="20" a="1"/>
  <c r="Q211" i="20" s="1"/>
  <c r="O88" i="20" a="1"/>
  <c r="O88" i="20" s="1"/>
  <c r="Q282" i="20" a="1"/>
  <c r="Q282" i="20" s="1"/>
  <c r="W282" i="20" a="1"/>
  <c r="W282" i="20" s="1"/>
  <c r="R152" i="20" a="1"/>
  <c r="R152" i="20" s="1"/>
  <c r="Y141" i="20" a="1"/>
  <c r="Y141" i="20" s="1"/>
  <c r="AP88" i="20"/>
  <c r="AH88" i="20"/>
  <c r="W211" i="20" a="1"/>
  <c r="W211" i="20" s="1"/>
  <c r="AB211" i="20" a="1"/>
  <c r="AB211" i="20" s="1"/>
  <c r="R88" i="20" a="1"/>
  <c r="R88" i="20" s="1"/>
  <c r="X88" i="20" a="1"/>
  <c r="X88" i="20" s="1"/>
  <c r="O282" i="20" a="1"/>
  <c r="O282" i="20" s="1"/>
  <c r="U282" i="20" a="1"/>
  <c r="U282" i="20" s="1"/>
  <c r="Z153" i="20" a="1"/>
  <c r="Z153" i="20" s="1"/>
  <c r="T153" i="20" a="1"/>
  <c r="T153" i="20" s="1"/>
  <c r="Q152" i="20" a="1"/>
  <c r="Q152" i="20" s="1"/>
  <c r="U152" i="20" a="1"/>
  <c r="U152" i="20" s="1"/>
  <c r="AB141" i="20" a="1"/>
  <c r="AB141" i="20" s="1"/>
  <c r="W141" i="20" a="1"/>
  <c r="W141" i="20" s="1"/>
  <c r="T243" i="20" a="1"/>
  <c r="T243" i="20" s="1"/>
  <c r="AO88" i="20"/>
  <c r="AG88" i="20"/>
  <c r="V211" i="20" a="1"/>
  <c r="V211" i="20" s="1"/>
  <c r="AB88" i="20" a="1"/>
  <c r="AB88" i="20" s="1"/>
  <c r="AB282" i="20" a="1"/>
  <c r="AB282" i="20" s="1"/>
  <c r="Q141" i="20" a="1"/>
  <c r="Q141" i="20" s="1"/>
  <c r="AB257" i="20" a="1"/>
  <c r="AB257" i="20" s="1"/>
  <c r="AJ107" i="20"/>
  <c r="Z264" i="20" a="1"/>
  <c r="Z264" i="20" s="1"/>
  <c r="P206" i="20" a="1"/>
  <c r="P206" i="20" s="1"/>
  <c r="AJ286" i="20"/>
  <c r="AQ279" i="20"/>
  <c r="AL210" i="20"/>
  <c r="AD210" i="20"/>
  <c r="AJ203" i="20"/>
  <c r="AO127" i="20"/>
  <c r="AG127" i="20"/>
  <c r="AP82" i="20"/>
  <c r="AH82" i="20"/>
  <c r="AL72" i="20"/>
  <c r="AD72" i="20"/>
  <c r="AJ69" i="20"/>
  <c r="R203" i="20" a="1"/>
  <c r="R203" i="20" s="1"/>
  <c r="AB210" i="20" a="1"/>
  <c r="AB210" i="20" s="1"/>
  <c r="AB72" i="20" a="1"/>
  <c r="AB72" i="20" s="1"/>
  <c r="AA283" i="20" a="1"/>
  <c r="AA283" i="20" s="1"/>
  <c r="P271" i="20" a="1"/>
  <c r="P271" i="20" s="1"/>
  <c r="AQ264" i="20"/>
  <c r="AH258" i="20"/>
  <c r="AI286" i="20"/>
  <c r="AI174" i="20"/>
  <c r="AA204" i="20" a="1"/>
  <c r="AA204" i="20" s="1"/>
  <c r="Q203" i="20" a="1"/>
  <c r="Q203" i="20" s="1"/>
  <c r="AA210" i="20" a="1"/>
  <c r="AA210" i="20" s="1"/>
  <c r="AA72" i="20" a="1"/>
  <c r="AA72" i="20" s="1"/>
  <c r="W283" i="20" a="1"/>
  <c r="W283" i="20" s="1"/>
  <c r="AG174" i="20"/>
  <c r="AE133" i="20"/>
  <c r="AN82" i="20"/>
  <c r="AF82" i="20"/>
  <c r="AJ72" i="20"/>
  <c r="Z190" i="20" a="1"/>
  <c r="Z190" i="20" s="1"/>
  <c r="P190" i="20" a="1"/>
  <c r="P190" i="20" s="1"/>
  <c r="O271" i="20" a="1"/>
  <c r="O271" i="20" s="1"/>
  <c r="U271" i="20" a="1"/>
  <c r="U271" i="20" s="1"/>
  <c r="AF276" i="20"/>
  <c r="AK63" i="20"/>
  <c r="AH237" i="20"/>
  <c r="AO142" i="20"/>
  <c r="AG142" i="20"/>
  <c r="AH104" i="20"/>
  <c r="AJ63" i="20"/>
  <c r="Y104" i="20" a="1"/>
  <c r="Y104" i="20" s="1"/>
  <c r="T223" i="20" a="1"/>
  <c r="T223" i="20" s="1"/>
  <c r="AN276" i="20"/>
  <c r="AM276" i="20"/>
  <c r="AE276" i="20"/>
  <c r="AN142" i="20"/>
  <c r="AF142" i="20"/>
  <c r="AI63" i="20"/>
  <c r="AK276" i="20"/>
  <c r="AE142" i="20"/>
  <c r="AO117" i="20"/>
  <c r="AQ63" i="20"/>
  <c r="AH63" i="20"/>
  <c r="AO41" i="20"/>
  <c r="R182" i="20" a="1"/>
  <c r="R182" i="20" s="1"/>
  <c r="R257" i="20" a="1"/>
  <c r="R257" i="20" s="1"/>
  <c r="O223" i="20" a="1"/>
  <c r="O223" i="20" s="1"/>
  <c r="AK223" i="20"/>
  <c r="AJ223" i="20"/>
  <c r="AL276" i="20"/>
  <c r="AD276" i="20"/>
  <c r="AJ276" i="20"/>
  <c r="AP204" i="20"/>
  <c r="AL117" i="20"/>
  <c r="AP63" i="20"/>
  <c r="AF63" i="20"/>
  <c r="AA182" i="20" a="1"/>
  <c r="AA182" i="20" s="1"/>
  <c r="Q257" i="20" a="1"/>
  <c r="Q257" i="20" s="1"/>
  <c r="Y117" i="20" a="1"/>
  <c r="Y117" i="20" s="1"/>
  <c r="R234" i="20" a="1"/>
  <c r="R234" i="20" s="1"/>
  <c r="W63" i="20" a="1"/>
  <c r="W63" i="20" s="1"/>
  <c r="T142" i="20" a="1"/>
  <c r="T142" i="20" s="1"/>
  <c r="W298" i="20" a="1"/>
  <c r="W298" i="20" s="1"/>
  <c r="S298" i="20" a="1"/>
  <c r="S298" i="20" s="1"/>
  <c r="R104" i="20" a="1"/>
  <c r="R104" i="20" s="1"/>
  <c r="AO264" i="20"/>
  <c r="AF220" i="20"/>
  <c r="AG204" i="20"/>
  <c r="AO80" i="20"/>
  <c r="AG264" i="20"/>
  <c r="AJ257" i="20"/>
  <c r="AF204" i="20"/>
  <c r="AF264" i="20"/>
  <c r="AQ261" i="20"/>
  <c r="AH257" i="20"/>
  <c r="AE204" i="20"/>
  <c r="O174" i="20" a="1"/>
  <c r="O174" i="20" s="1"/>
  <c r="AE264" i="20"/>
  <c r="AH261" i="20"/>
  <c r="AG257" i="20"/>
  <c r="AQ60" i="20"/>
  <c r="W174" i="20" a="1"/>
  <c r="W174" i="20" s="1"/>
  <c r="Q261" i="20" a="1"/>
  <c r="Q261" i="20" s="1"/>
  <c r="AJ267" i="20"/>
  <c r="AE261" i="20"/>
  <c r="AL174" i="20"/>
  <c r="AP117" i="20"/>
  <c r="O264" i="20" a="1"/>
  <c r="O264" i="20" s="1"/>
  <c r="V174" i="20" a="1"/>
  <c r="V174" i="20" s="1"/>
  <c r="O261" i="20" a="1"/>
  <c r="O261" i="20" s="1"/>
  <c r="P297" i="20" a="1"/>
  <c r="P297" i="20" s="1"/>
  <c r="O276" i="20" a="1"/>
  <c r="O276" i="20" s="1"/>
  <c r="Y237" i="20" a="1"/>
  <c r="Y237" i="20" s="1"/>
  <c r="AE79" i="20"/>
  <c r="AN264" i="20"/>
  <c r="AO286" i="20"/>
  <c r="AM264" i="20"/>
  <c r="AM261" i="20"/>
  <c r="AP258" i="20"/>
  <c r="AP257" i="20"/>
  <c r="AE257" i="20"/>
  <c r="AG238" i="20"/>
  <c r="AN204" i="20"/>
  <c r="AQ174" i="20"/>
  <c r="AE174" i="20"/>
  <c r="AI117" i="20"/>
  <c r="X258" i="20" a="1"/>
  <c r="X258" i="20" s="1"/>
  <c r="Y257" i="20" a="1"/>
  <c r="Y257" i="20" s="1"/>
  <c r="W264" i="20" a="1"/>
  <c r="W264" i="20" s="1"/>
  <c r="S174" i="20" a="1"/>
  <c r="S174" i="20" s="1"/>
  <c r="AB261" i="20" a="1"/>
  <c r="AB261" i="20" s="1"/>
  <c r="W117" i="20" a="1"/>
  <c r="W117" i="20" s="1"/>
  <c r="AD258" i="20"/>
  <c r="AG107" i="20"/>
  <c r="Z257" i="20" a="1"/>
  <c r="Z257" i="20" s="1"/>
  <c r="Y264" i="20" a="1"/>
  <c r="Y264" i="20" s="1"/>
  <c r="AP308" i="20"/>
  <c r="AL300" i="20"/>
  <c r="AL264" i="20"/>
  <c r="AK261" i="20"/>
  <c r="AO258" i="20"/>
  <c r="AO257" i="20"/>
  <c r="AM204" i="20"/>
  <c r="AO174" i="20"/>
  <c r="AD174" i="20"/>
  <c r="AI128" i="20"/>
  <c r="AH117" i="20"/>
  <c r="X257" i="20" a="1"/>
  <c r="X257" i="20" s="1"/>
  <c r="V264" i="20" a="1"/>
  <c r="V264" i="20" s="1"/>
  <c r="AA261" i="20" a="1"/>
  <c r="AA261" i="20" s="1"/>
  <c r="V117" i="20" a="1"/>
  <c r="V117" i="20" s="1"/>
  <c r="AF257" i="20"/>
  <c r="AO204" i="20"/>
  <c r="X117" i="20" a="1"/>
  <c r="X117" i="20" s="1"/>
  <c r="AH308" i="20"/>
  <c r="AJ264" i="20"/>
  <c r="AJ261" i="20"/>
  <c r="AL258" i="20"/>
  <c r="AN257" i="20"/>
  <c r="AJ204" i="20"/>
  <c r="AN174" i="20"/>
  <c r="AG128" i="20"/>
  <c r="AG117" i="20"/>
  <c r="T257" i="20" a="1"/>
  <c r="T257" i="20" s="1"/>
  <c r="W257" i="20" a="1"/>
  <c r="W257" i="20" s="1"/>
  <c r="W128" i="20" a="1"/>
  <c r="W128" i="20" s="1"/>
  <c r="Q174" i="20" a="1"/>
  <c r="Q174" i="20" s="1"/>
  <c r="S261" i="20" a="1"/>
  <c r="S261" i="20" s="1"/>
  <c r="Q204" i="20" a="1"/>
  <c r="Q204" i="20" s="1"/>
  <c r="AD264" i="20"/>
  <c r="AP261" i="20"/>
  <c r="AF174" i="20"/>
  <c r="AJ117" i="20"/>
  <c r="T174" i="20" a="1"/>
  <c r="T174" i="20" s="1"/>
  <c r="AL286" i="20"/>
  <c r="AI261" i="20"/>
  <c r="AJ258" i="20"/>
  <c r="AM257" i="20"/>
  <c r="AH204" i="20"/>
  <c r="AM174" i="20"/>
  <c r="AQ117" i="20"/>
  <c r="O104" i="20" a="1"/>
  <c r="O104" i="20" s="1"/>
  <c r="Y63" i="20" a="1"/>
  <c r="Y63" i="20" s="1"/>
  <c r="Q169" i="20" a="1"/>
  <c r="Q169" i="20" s="1"/>
  <c r="Z227" i="20" a="1"/>
  <c r="Z227" i="20" s="1"/>
  <c r="X63" i="20" a="1"/>
  <c r="X63" i="20" s="1"/>
  <c r="Q298" i="20" a="1"/>
  <c r="Q298" i="20" s="1"/>
  <c r="P182" i="20" a="1"/>
  <c r="P182" i="20" s="1"/>
  <c r="V234" i="20" a="1"/>
  <c r="V234" i="20" s="1"/>
  <c r="P298" i="20" a="1"/>
  <c r="P298" i="20" s="1"/>
  <c r="S279" i="20" a="1"/>
  <c r="S279" i="20" s="1"/>
  <c r="X72" i="20" a="1"/>
  <c r="X72" i="20" s="1"/>
  <c r="R72" i="20" a="1"/>
  <c r="R72" i="20" s="1"/>
  <c r="O72" i="20" a="1"/>
  <c r="O72" i="20" s="1"/>
  <c r="S72" i="20" a="1"/>
  <c r="S72" i="20" s="1"/>
  <c r="Z72" i="20" a="1"/>
  <c r="Z72" i="20" s="1"/>
  <c r="U72" i="20" a="1"/>
  <c r="U72" i="20" s="1"/>
  <c r="P72" i="20" a="1"/>
  <c r="P72" i="20" s="1"/>
  <c r="V72" i="20" a="1"/>
  <c r="V72" i="20" s="1"/>
  <c r="Y82" i="20" a="1"/>
  <c r="Y82" i="20" s="1"/>
  <c r="T82" i="20" a="1"/>
  <c r="T82" i="20" s="1"/>
  <c r="P82" i="20" a="1"/>
  <c r="P82" i="20" s="1"/>
  <c r="U82" i="20" a="1"/>
  <c r="U82" i="20" s="1"/>
  <c r="Z82" i="20" a="1"/>
  <c r="Z82" i="20" s="1"/>
  <c r="W82" i="20" a="1"/>
  <c r="W82" i="20" s="1"/>
  <c r="AA82" i="20" a="1"/>
  <c r="AA82" i="20" s="1"/>
  <c r="X82" i="20" a="1"/>
  <c r="X82" i="20" s="1"/>
  <c r="P210" i="20" a="1"/>
  <c r="P210" i="20" s="1"/>
  <c r="X210" i="20" a="1"/>
  <c r="X210" i="20" s="1"/>
  <c r="Q210" i="20" a="1"/>
  <c r="Q210" i="20" s="1"/>
  <c r="Y210" i="20" a="1"/>
  <c r="Y210" i="20" s="1"/>
  <c r="S210" i="20" a="1"/>
  <c r="S210" i="20" s="1"/>
  <c r="T210" i="20" a="1"/>
  <c r="T210" i="20" s="1"/>
  <c r="S274" i="20" a="1"/>
  <c r="S274" i="20" s="1"/>
  <c r="T203" i="20" a="1"/>
  <c r="T203" i="20" s="1"/>
  <c r="AA203" i="20" a="1"/>
  <c r="AA203" i="20" s="1"/>
  <c r="U203" i="20" a="1"/>
  <c r="U203" i="20" s="1"/>
  <c r="O203" i="20" a="1"/>
  <c r="O203" i="20" s="1"/>
  <c r="W203" i="20" a="1"/>
  <c r="W203" i="20" s="1"/>
  <c r="P203" i="20" a="1"/>
  <c r="P203" i="20" s="1"/>
  <c r="X203" i="20" a="1"/>
  <c r="X203" i="20" s="1"/>
  <c r="V283" i="20" a="1"/>
  <c r="V283" i="20" s="1"/>
  <c r="Y283" i="20" a="1"/>
  <c r="Y283" i="20" s="1"/>
  <c r="Z283" i="20" a="1"/>
  <c r="Z283" i="20" s="1"/>
  <c r="AB283" i="20" a="1"/>
  <c r="AB283" i="20" s="1"/>
  <c r="P283" i="20" a="1"/>
  <c r="P283" i="20" s="1"/>
  <c r="Q283" i="20" a="1"/>
  <c r="Q283" i="20" s="1"/>
  <c r="AA69" i="20" a="1"/>
  <c r="AA69" i="20" s="1"/>
  <c r="R69" i="20" a="1"/>
  <c r="R69" i="20" s="1"/>
  <c r="P69" i="20" a="1"/>
  <c r="P69" i="20" s="1"/>
  <c r="Q127" i="20" a="1"/>
  <c r="Q127" i="20" s="1"/>
  <c r="AA127" i="20" a="1"/>
  <c r="AA127" i="20" s="1"/>
  <c r="U276" i="20" a="1"/>
  <c r="U276" i="20" s="1"/>
  <c r="AO63" i="20"/>
  <c r="V276" i="20" a="1"/>
  <c r="V276" i="20" s="1"/>
  <c r="P276" i="20" a="1"/>
  <c r="P276" i="20" s="1"/>
  <c r="T276" i="20" a="1"/>
  <c r="T276" i="20" s="1"/>
  <c r="Q237" i="20" a="1"/>
  <c r="Q237" i="20" s="1"/>
  <c r="R142" i="20" a="1"/>
  <c r="R142" i="20" s="1"/>
  <c r="O63" i="20" a="1"/>
  <c r="O63" i="20" s="1"/>
  <c r="AA63" i="20" a="1"/>
  <c r="AA63" i="20" s="1"/>
  <c r="Q63" i="20" a="1"/>
  <c r="Q63" i="20" s="1"/>
  <c r="R63" i="20" a="1"/>
  <c r="R63" i="20" s="1"/>
  <c r="S63" i="20" a="1"/>
  <c r="S63" i="20" s="1"/>
  <c r="AB223" i="20" a="1"/>
  <c r="AB223" i="20" s="1"/>
  <c r="P223" i="20" a="1"/>
  <c r="P223" i="20" s="1"/>
  <c r="U223" i="20" a="1"/>
  <c r="U223" i="20" s="1"/>
  <c r="V223" i="20" a="1"/>
  <c r="V223" i="20" s="1"/>
  <c r="Q104" i="20" a="1"/>
  <c r="Q104" i="20" s="1"/>
  <c r="P104" i="20" a="1"/>
  <c r="P104" i="20" s="1"/>
  <c r="Z104" i="20" a="1"/>
  <c r="Z104" i="20" s="1"/>
  <c r="X169" i="20" a="1"/>
  <c r="X169" i="20" s="1"/>
  <c r="Z297" i="20" a="1"/>
  <c r="Z297" i="20" s="1"/>
  <c r="U297" i="20" a="1"/>
  <c r="U297" i="20" s="1"/>
  <c r="V297" i="20" a="1"/>
  <c r="V297" i="20" s="1"/>
  <c r="Y297" i="20" a="1"/>
  <c r="Y297" i="20" s="1"/>
  <c r="O297" i="20" a="1"/>
  <c r="O297" i="20" s="1"/>
  <c r="W234" i="20" a="1"/>
  <c r="W234" i="20" s="1"/>
  <c r="O234" i="20" a="1"/>
  <c r="O234" i="20" s="1"/>
  <c r="P234" i="20" a="1"/>
  <c r="P234" i="20" s="1"/>
  <c r="T234" i="20" a="1"/>
  <c r="T234" i="20" s="1"/>
  <c r="X234" i="20" a="1"/>
  <c r="X234" i="20" s="1"/>
  <c r="U234" i="20" a="1"/>
  <c r="U234" i="20" s="1"/>
  <c r="X298" i="20" a="1"/>
  <c r="X298" i="20" s="1"/>
  <c r="U298" i="20" a="1"/>
  <c r="U298" i="20" s="1"/>
  <c r="V298" i="20" a="1"/>
  <c r="V298" i="20" s="1"/>
  <c r="AA298" i="20" a="1"/>
  <c r="AA298" i="20" s="1"/>
  <c r="AB298" i="20" a="1"/>
  <c r="AB298" i="20" s="1"/>
  <c r="S147" i="20" a="1"/>
  <c r="S147" i="20" s="1"/>
  <c r="W147" i="20" a="1"/>
  <c r="W147" i="20" s="1"/>
  <c r="Y147" i="20" a="1"/>
  <c r="Y147" i="20" s="1"/>
  <c r="O227" i="20" a="1"/>
  <c r="O227" i="20" s="1"/>
  <c r="O182" i="20" a="1"/>
  <c r="O182" i="20" s="1"/>
  <c r="T182" i="20" a="1"/>
  <c r="T182" i="20" s="1"/>
  <c r="V182" i="20" a="1"/>
  <c r="V182" i="20" s="1"/>
  <c r="AB182" i="20" a="1"/>
  <c r="AB182" i="20" s="1"/>
  <c r="W182" i="20" a="1"/>
  <c r="W182" i="20" s="1"/>
  <c r="Q182" i="20" a="1"/>
  <c r="Q182" i="20" s="1"/>
  <c r="AF308" i="20"/>
  <c r="AI103" i="20"/>
  <c r="AK308" i="20"/>
  <c r="AE277" i="20"/>
  <c r="AN269" i="20"/>
  <c r="AO125" i="20"/>
  <c r="AB138" i="20" a="1"/>
  <c r="AB138" i="20" s="1"/>
  <c r="AQ277" i="20"/>
  <c r="AD308" i="20"/>
  <c r="AJ308" i="20"/>
  <c r="AJ269" i="20"/>
  <c r="AI138" i="20"/>
  <c r="AL308" i="20"/>
  <c r="AQ308" i="20"/>
  <c r="AI308" i="20"/>
  <c r="AO308" i="20"/>
  <c r="AG308" i="20"/>
  <c r="AI115" i="20"/>
  <c r="AN308" i="20"/>
  <c r="AE308" i="20"/>
  <c r="AM277" i="20"/>
  <c r="AI277" i="20"/>
  <c r="AQ115" i="20"/>
  <c r="AE103" i="20"/>
  <c r="AJ51" i="20"/>
  <c r="T138" i="20" a="1"/>
  <c r="T138" i="20" s="1"/>
  <c r="AH206" i="20"/>
  <c r="AH200" i="20"/>
  <c r="AM115" i="20"/>
  <c r="U201" i="20" a="1"/>
  <c r="U201" i="20" s="1"/>
  <c r="AI28" i="20"/>
  <c r="AQ74" i="20"/>
  <c r="V277" i="20" a="1"/>
  <c r="V277" i="20" s="1"/>
  <c r="AQ103" i="20"/>
  <c r="AM74" i="20"/>
  <c r="AA74" i="20" a="1"/>
  <c r="AA74" i="20" s="1"/>
  <c r="AJ284" i="20"/>
  <c r="AI74" i="20"/>
  <c r="AP270" i="20"/>
  <c r="AN270" i="20"/>
  <c r="S231" i="20" a="1"/>
  <c r="S231" i="20" s="1"/>
  <c r="S234" i="20" a="1"/>
  <c r="S234" i="20" s="1"/>
  <c r="Y234" i="20" a="1"/>
  <c r="Y234" i="20" s="1"/>
  <c r="T240" i="20" a="1"/>
  <c r="T240" i="20" s="1"/>
  <c r="AB104" i="20" a="1"/>
  <c r="AB104" i="20" s="1"/>
  <c r="W104" i="20" a="1"/>
  <c r="W104" i="20" s="1"/>
  <c r="V63" i="20" a="1"/>
  <c r="V63" i="20" s="1"/>
  <c r="P63" i="20" a="1"/>
  <c r="P63" i="20" s="1"/>
  <c r="Z298" i="20" a="1"/>
  <c r="Z298" i="20" s="1"/>
  <c r="AB297" i="20" a="1"/>
  <c r="AB297" i="20" s="1"/>
  <c r="S297" i="20" a="1"/>
  <c r="S297" i="20" s="1"/>
  <c r="Z169" i="20" a="1"/>
  <c r="Z169" i="20" s="1"/>
  <c r="AA276" i="20" a="1"/>
  <c r="AA276" i="20" s="1"/>
  <c r="AP231" i="20"/>
  <c r="Y231" i="20" a="1"/>
  <c r="Y231" i="20" s="1"/>
  <c r="U63" i="20" a="1"/>
  <c r="U63" i="20" s="1"/>
  <c r="Z63" i="20" a="1"/>
  <c r="Z63" i="20" s="1"/>
  <c r="Y298" i="20" a="1"/>
  <c r="Y298" i="20" s="1"/>
  <c r="AA297" i="20" a="1"/>
  <c r="AA297" i="20" s="1"/>
  <c r="Q297" i="20" a="1"/>
  <c r="Q297" i="20" s="1"/>
  <c r="W276" i="20" a="1"/>
  <c r="W276" i="20" s="1"/>
  <c r="S302" i="20" a="1"/>
  <c r="S302" i="20" s="1"/>
  <c r="AN231" i="20"/>
  <c r="AG71" i="20"/>
  <c r="Q234" i="20" a="1"/>
  <c r="Q234" i="20" s="1"/>
  <c r="T63" i="20" a="1"/>
  <c r="T63" i="20" s="1"/>
  <c r="R298" i="20" a="1"/>
  <c r="R298" i="20" s="1"/>
  <c r="Z248" i="20" a="1"/>
  <c r="Z248" i="20" s="1"/>
  <c r="AJ248" i="20"/>
  <c r="AO248" i="20"/>
  <c r="S20" i="20" a="1"/>
  <c r="S20" i="20" s="1"/>
  <c r="R204" i="20" a="1"/>
  <c r="R204" i="20" s="1"/>
  <c r="AI204" i="20"/>
  <c r="AQ204" i="20"/>
  <c r="U204" i="20" a="1"/>
  <c r="U204" i="20" s="1"/>
  <c r="W204" i="20" a="1"/>
  <c r="W204" i="20" s="1"/>
  <c r="AK204" i="20"/>
  <c r="Y204" i="20" a="1"/>
  <c r="Y204" i="20" s="1"/>
  <c r="AD204" i="20"/>
  <c r="AL204" i="20"/>
  <c r="AB117" i="20" a="1"/>
  <c r="AB117" i="20" s="1"/>
  <c r="Z117" i="20" a="1"/>
  <c r="Z117" i="20" s="1"/>
  <c r="AK117" i="20"/>
  <c r="Q117" i="20" a="1"/>
  <c r="Q117" i="20" s="1"/>
  <c r="R117" i="20" a="1"/>
  <c r="R117" i="20" s="1"/>
  <c r="AE117" i="20"/>
  <c r="AM117" i="20"/>
  <c r="S117" i="20" a="1"/>
  <c r="S117" i="20" s="1"/>
  <c r="AF117" i="20"/>
  <c r="AN117" i="20"/>
  <c r="T261" i="20" a="1"/>
  <c r="T261" i="20" s="1"/>
  <c r="V261" i="20" a="1"/>
  <c r="V261" i="20" s="1"/>
  <c r="AD261" i="20"/>
  <c r="AL261" i="20"/>
  <c r="W261" i="20" a="1"/>
  <c r="W261" i="20" s="1"/>
  <c r="Y261" i="20" a="1"/>
  <c r="Y261" i="20" s="1"/>
  <c r="AF261" i="20"/>
  <c r="AN261" i="20"/>
  <c r="Z261" i="20" a="1"/>
  <c r="Z261" i="20" s="1"/>
  <c r="AG261" i="20"/>
  <c r="AO261" i="20"/>
  <c r="Y174" i="20" a="1"/>
  <c r="Y174" i="20" s="1"/>
  <c r="AH174" i="20"/>
  <c r="AP174" i="20"/>
  <c r="Z174" i="20" a="1"/>
  <c r="Z174" i="20" s="1"/>
  <c r="AJ174" i="20"/>
  <c r="R174" i="20" a="1"/>
  <c r="R174" i="20" s="1"/>
  <c r="P174" i="20" a="1"/>
  <c r="P174" i="20" s="1"/>
  <c r="AK174" i="20"/>
  <c r="AF56" i="20"/>
  <c r="AB264" i="20" a="1"/>
  <c r="AB264" i="20" s="1"/>
  <c r="AH264" i="20"/>
  <c r="AP264" i="20"/>
  <c r="T264" i="20" a="1"/>
  <c r="T264" i="20" s="1"/>
  <c r="P264" i="20" a="1"/>
  <c r="P264" i="20" s="1"/>
  <c r="U264" i="20" a="1"/>
  <c r="U264" i="20" s="1"/>
  <c r="Q264" i="20" a="1"/>
  <c r="Q264" i="20" s="1"/>
  <c r="AK264" i="20"/>
  <c r="AA257" i="20" a="1"/>
  <c r="AA257" i="20" s="1"/>
  <c r="AI257" i="20"/>
  <c r="AQ257" i="20"/>
  <c r="U257" i="20" a="1"/>
  <c r="U257" i="20" s="1"/>
  <c r="O257" i="20" a="1"/>
  <c r="O257" i="20" s="1"/>
  <c r="AK257" i="20"/>
  <c r="V257" i="20" a="1"/>
  <c r="V257" i="20" s="1"/>
  <c r="P257" i="20" a="1"/>
  <c r="P257" i="20" s="1"/>
  <c r="AD257" i="20"/>
  <c r="AL257" i="20"/>
  <c r="Y258" i="20" a="1"/>
  <c r="Y258" i="20" s="1"/>
  <c r="S258" i="20" a="1"/>
  <c r="S258" i="20" s="1"/>
  <c r="AM258" i="20"/>
  <c r="AB258" i="20" a="1"/>
  <c r="AB258" i="20" s="1"/>
  <c r="AF258" i="20"/>
  <c r="AN258" i="20"/>
  <c r="X267" i="20" a="1"/>
  <c r="X267" i="20" s="1"/>
  <c r="AL80" i="20"/>
  <c r="AE80" i="20"/>
  <c r="P35" i="20" a="1"/>
  <c r="P35" i="20" s="1"/>
  <c r="AD20" i="20"/>
  <c r="AM17" i="20"/>
  <c r="AA15" i="20" a="1"/>
  <c r="AA15" i="20" s="1"/>
  <c r="AG44" i="20"/>
  <c r="AO44" i="20"/>
  <c r="AH44" i="20"/>
  <c r="AP44" i="20"/>
  <c r="AI44" i="20"/>
  <c r="AQ44" i="20"/>
  <c r="AJ44" i="20"/>
  <c r="AD44" i="20"/>
  <c r="AL44" i="20"/>
  <c r="AE44" i="20"/>
  <c r="AM44" i="20"/>
  <c r="Q44" i="20" a="1"/>
  <c r="Q44" i="20" s="1"/>
  <c r="AF44" i="20"/>
  <c r="AN44" i="20"/>
  <c r="P212" i="20" a="1"/>
  <c r="P212" i="20" s="1"/>
  <c r="AA212" i="20" a="1"/>
  <c r="AA212" i="20" s="1"/>
  <c r="U212" i="20" a="1"/>
  <c r="U212" i="20" s="1"/>
  <c r="AN212" i="20"/>
  <c r="AB212" i="20" a="1"/>
  <c r="AB212" i="20" s="1"/>
  <c r="V212" i="20" a="1"/>
  <c r="V212" i="20" s="1"/>
  <c r="U53" i="20" a="1"/>
  <c r="U53" i="20" s="1"/>
  <c r="AK53" i="20"/>
  <c r="AB53" i="20" a="1"/>
  <c r="AB53" i="20" s="1"/>
  <c r="AL53" i="20"/>
  <c r="AE53" i="20"/>
  <c r="AB125" i="20" a="1"/>
  <c r="AB125" i="20" s="1"/>
  <c r="W277" i="20" a="1"/>
  <c r="W277" i="20" s="1"/>
  <c r="AJ277" i="20"/>
  <c r="P277" i="20" a="1"/>
  <c r="P277" i="20" s="1"/>
  <c r="X277" i="20" a="1"/>
  <c r="X277" i="20" s="1"/>
  <c r="AK277" i="20"/>
  <c r="Q277" i="20" a="1"/>
  <c r="Q277" i="20" s="1"/>
  <c r="Y277" i="20" a="1"/>
  <c r="Y277" i="20" s="1"/>
  <c r="AD277" i="20"/>
  <c r="AL277" i="20"/>
  <c r="AN206" i="20"/>
  <c r="O206" i="20" a="1"/>
  <c r="O206" i="20" s="1"/>
  <c r="W206" i="20" a="1"/>
  <c r="W206" i="20" s="1"/>
  <c r="AG206" i="20"/>
  <c r="AA103" i="20" a="1"/>
  <c r="AA103" i="20" s="1"/>
  <c r="AF103" i="20"/>
  <c r="AN103" i="20"/>
  <c r="AG103" i="20"/>
  <c r="AO103" i="20"/>
  <c r="AH103" i="20"/>
  <c r="AP103" i="20"/>
  <c r="AJ103" i="20"/>
  <c r="AK103" i="20"/>
  <c r="AD103" i="20"/>
  <c r="AL103" i="20"/>
  <c r="AM64" i="20"/>
  <c r="AF64" i="20"/>
  <c r="AP272" i="20"/>
  <c r="O137" i="20" a="1"/>
  <c r="O137" i="20" s="1"/>
  <c r="AE137" i="20"/>
  <c r="AK201" i="20"/>
  <c r="Y74" i="20" a="1"/>
  <c r="Y74" i="20" s="1"/>
  <c r="AE74" i="20"/>
  <c r="R74" i="20" a="1"/>
  <c r="R74" i="20" s="1"/>
  <c r="O74" i="20" a="1"/>
  <c r="O74" i="20" s="1"/>
  <c r="AF74" i="20"/>
  <c r="AN74" i="20"/>
  <c r="S74" i="20" a="1"/>
  <c r="S74" i="20" s="1"/>
  <c r="Z74" i="20" a="1"/>
  <c r="Z74" i="20" s="1"/>
  <c r="AG74" i="20"/>
  <c r="AO74" i="20"/>
  <c r="T74" i="20" a="1"/>
  <c r="T74" i="20" s="1"/>
  <c r="P74" i="20" a="1"/>
  <c r="P74" i="20" s="1"/>
  <c r="AH74" i="20"/>
  <c r="AP74" i="20"/>
  <c r="V74" i="20" a="1"/>
  <c r="V74" i="20" s="1"/>
  <c r="Q74" i="20" a="1"/>
  <c r="Q74" i="20" s="1"/>
  <c r="AJ74" i="20"/>
  <c r="W74" i="20" a="1"/>
  <c r="W74" i="20" s="1"/>
  <c r="AB74" i="20" a="1"/>
  <c r="AB74" i="20" s="1"/>
  <c r="AK74" i="20"/>
  <c r="X74" i="20" a="1"/>
  <c r="X74" i="20" s="1"/>
  <c r="AD74" i="20"/>
  <c r="AL74" i="20"/>
  <c r="Y138" i="20" a="1"/>
  <c r="Y138" i="20" s="1"/>
  <c r="AJ138" i="20"/>
  <c r="Z138" i="20" a="1"/>
  <c r="Z138" i="20" s="1"/>
  <c r="AD138" i="20"/>
  <c r="U138" i="20" a="1"/>
  <c r="U138" i="20" s="1"/>
  <c r="R138" i="20" a="1"/>
  <c r="R138" i="20" s="1"/>
  <c r="AN138" i="20"/>
  <c r="W138" i="20" a="1"/>
  <c r="W138" i="20" s="1"/>
  <c r="S138" i="20" a="1"/>
  <c r="S138" i="20" s="1"/>
  <c r="AF51" i="20"/>
  <c r="AN51" i="20"/>
  <c r="AG51" i="20"/>
  <c r="AO51" i="20"/>
  <c r="AH51" i="20"/>
  <c r="AP51" i="20"/>
  <c r="Q51" i="20" a="1"/>
  <c r="Q51" i="20" s="1"/>
  <c r="AI51" i="20"/>
  <c r="AQ51" i="20"/>
  <c r="Z51" i="20" a="1"/>
  <c r="Z51" i="20" s="1"/>
  <c r="AK51" i="20"/>
  <c r="AA51" i="20" a="1"/>
  <c r="AA51" i="20" s="1"/>
  <c r="AD51" i="20"/>
  <c r="AL51" i="20"/>
  <c r="AE51" i="20"/>
  <c r="AM51" i="20"/>
  <c r="O115" i="20" a="1"/>
  <c r="O115" i="20" s="1"/>
  <c r="AF115" i="20"/>
  <c r="AN115" i="20"/>
  <c r="AG115" i="20"/>
  <c r="AO115" i="20"/>
  <c r="AH115" i="20"/>
  <c r="AP115" i="20"/>
  <c r="AJ115" i="20"/>
  <c r="AA115" i="20" a="1"/>
  <c r="AA115" i="20" s="1"/>
  <c r="AK115" i="20"/>
  <c r="S115" i="20" a="1"/>
  <c r="S115" i="20" s="1"/>
  <c r="AD115" i="20"/>
  <c r="AL115" i="20"/>
  <c r="AK140" i="20"/>
  <c r="AL140" i="20"/>
  <c r="AE140" i="20"/>
  <c r="AH140" i="20"/>
  <c r="AP140" i="20"/>
  <c r="U269" i="20" a="1"/>
  <c r="U269" i="20" s="1"/>
  <c r="W269" i="20" a="1"/>
  <c r="W269" i="20" s="1"/>
  <c r="P269" i="20" a="1"/>
  <c r="P269" i="20" s="1"/>
  <c r="Q269" i="20" a="1"/>
  <c r="Q269" i="20" s="1"/>
  <c r="AK269" i="20"/>
  <c r="T269" i="20" a="1"/>
  <c r="T269" i="20" s="1"/>
  <c r="V269" i="20" a="1"/>
  <c r="V269" i="20" s="1"/>
  <c r="AD269" i="20"/>
  <c r="AL269" i="20"/>
  <c r="O269" i="20" a="1"/>
  <c r="O269" i="20" s="1"/>
  <c r="AE269" i="20"/>
  <c r="AM269" i="20"/>
  <c r="AA269" i="20" a="1"/>
  <c r="AA269" i="20" s="1"/>
  <c r="AG269" i="20"/>
  <c r="AO269" i="20"/>
  <c r="S269" i="20" a="1"/>
  <c r="S269" i="20" s="1"/>
  <c r="AH269" i="20"/>
  <c r="AP269" i="20"/>
  <c r="Z269" i="20" a="1"/>
  <c r="Z269" i="20" s="1"/>
  <c r="X269" i="20" a="1"/>
  <c r="X269" i="20" s="1"/>
  <c r="R269" i="20" a="1"/>
  <c r="R269" i="20" s="1"/>
  <c r="AI269" i="20"/>
  <c r="AQ269" i="20"/>
  <c r="AQ35" i="20"/>
  <c r="AM15" i="20"/>
  <c r="AA35" i="20" a="1"/>
  <c r="AA35" i="20" s="1"/>
  <c r="W20" i="20" a="1"/>
  <c r="W20" i="20" s="1"/>
  <c r="AL35" i="20"/>
  <c r="T35" i="20" a="1"/>
  <c r="T35" i="20" s="1"/>
  <c r="Q35" i="20" a="1"/>
  <c r="Q35" i="20" s="1"/>
  <c r="X150" i="20" a="1"/>
  <c r="X150" i="20" s="1"/>
  <c r="AB150" i="20" a="1"/>
  <c r="AB150" i="20" s="1"/>
  <c r="AJ270" i="20"/>
  <c r="AK270" i="20"/>
  <c r="Z270" i="20" a="1"/>
  <c r="Z270" i="20" s="1"/>
  <c r="AE270" i="20"/>
  <c r="AM270" i="20"/>
  <c r="R71" i="20" a="1"/>
  <c r="R71" i="20" s="1"/>
  <c r="O71" i="20" a="1"/>
  <c r="O71" i="20" s="1"/>
  <c r="AJ71" i="20"/>
  <c r="S71" i="20" a="1"/>
  <c r="S71" i="20" s="1"/>
  <c r="Z71" i="20" a="1"/>
  <c r="Z71" i="20" s="1"/>
  <c r="AK71" i="20"/>
  <c r="T71" i="20" a="1"/>
  <c r="T71" i="20" s="1"/>
  <c r="AA71" i="20" a="1"/>
  <c r="AA71" i="20" s="1"/>
  <c r="U71" i="20" a="1"/>
  <c r="U71" i="20" s="1"/>
  <c r="AE71" i="20"/>
  <c r="AM71" i="20"/>
  <c r="V71" i="20" a="1"/>
  <c r="V71" i="20" s="1"/>
  <c r="AF71" i="20"/>
  <c r="AN71" i="20"/>
  <c r="P71" i="20" a="1"/>
  <c r="P71" i="20" s="1"/>
  <c r="W71" i="20" a="1"/>
  <c r="W71" i="20" s="1"/>
  <c r="AA231" i="20" a="1"/>
  <c r="AA231" i="20" s="1"/>
  <c r="U231" i="20" a="1"/>
  <c r="U231" i="20" s="1"/>
  <c r="AI231" i="20"/>
  <c r="AQ231" i="20"/>
  <c r="AB231" i="20" a="1"/>
  <c r="AB231" i="20" s="1"/>
  <c r="AJ231" i="20"/>
  <c r="O231" i="20" a="1"/>
  <c r="O231" i="20" s="1"/>
  <c r="V231" i="20" a="1"/>
  <c r="V231" i="20" s="1"/>
  <c r="P231" i="20" a="1"/>
  <c r="P231" i="20" s="1"/>
  <c r="AD231" i="20"/>
  <c r="AL231" i="20"/>
  <c r="W231" i="20" a="1"/>
  <c r="W231" i="20" s="1"/>
  <c r="Q231" i="20" a="1"/>
  <c r="Q231" i="20" s="1"/>
  <c r="X231" i="20" a="1"/>
  <c r="X231" i="20" s="1"/>
  <c r="R231" i="20" a="1"/>
  <c r="R231" i="20" s="1"/>
  <c r="T248" i="20" a="1"/>
  <c r="T248" i="20" s="1"/>
  <c r="AB248" i="20" a="1"/>
  <c r="AB248" i="20" s="1"/>
  <c r="AK248" i="20"/>
  <c r="U248" i="20" a="1"/>
  <c r="U248" i="20" s="1"/>
  <c r="O248" i="20" a="1"/>
  <c r="O248" i="20" s="1"/>
  <c r="AD248" i="20"/>
  <c r="AL248" i="20"/>
  <c r="V248" i="20" a="1"/>
  <c r="V248" i="20" s="1"/>
  <c r="P248" i="20" a="1"/>
  <c r="P248" i="20" s="1"/>
  <c r="W248" i="20" a="1"/>
  <c r="W248" i="20" s="1"/>
  <c r="Q248" i="20" a="1"/>
  <c r="Q248" i="20" s="1"/>
  <c r="AF248" i="20"/>
  <c r="AN248" i="20"/>
  <c r="X248" i="20" a="1"/>
  <c r="X248" i="20" s="1"/>
  <c r="R248" i="20" a="1"/>
  <c r="R248" i="20" s="1"/>
  <c r="Y248" i="20" a="1"/>
  <c r="Y248" i="20" s="1"/>
  <c r="AK49" i="20"/>
  <c r="P241" i="20" a="1"/>
  <c r="P241" i="20" s="1"/>
  <c r="AJ241" i="20"/>
  <c r="Q241" i="20" a="1"/>
  <c r="Q241" i="20" s="1"/>
  <c r="X241" i="20" a="1"/>
  <c r="X241" i="20" s="1"/>
  <c r="Z242" i="20" a="1"/>
  <c r="Z242" i="20" s="1"/>
  <c r="T242" i="20" a="1"/>
  <c r="T242" i="20" s="1"/>
  <c r="AK242" i="20"/>
  <c r="AA242" i="20" a="1"/>
  <c r="AA242" i="20" s="1"/>
  <c r="U242" i="20" a="1"/>
  <c r="U242" i="20" s="1"/>
  <c r="AD242" i="20"/>
  <c r="AL242" i="20"/>
  <c r="AB242" i="20" a="1"/>
  <c r="AB242" i="20" s="1"/>
  <c r="V242" i="20" a="1"/>
  <c r="V242" i="20" s="1"/>
  <c r="O242" i="20" a="1"/>
  <c r="O242" i="20" s="1"/>
  <c r="W242" i="20" a="1"/>
  <c r="W242" i="20" s="1"/>
  <c r="AF242" i="20"/>
  <c r="AH251" i="20"/>
  <c r="Z251" i="20" a="1"/>
  <c r="Z251" i="20" s="1"/>
  <c r="AA251" i="20" a="1"/>
  <c r="AA251" i="20" s="1"/>
  <c r="AO179" i="20"/>
  <c r="Q179" i="20" a="1"/>
  <c r="Q179" i="20" s="1"/>
  <c r="AH179" i="20"/>
  <c r="AB179" i="20" a="1"/>
  <c r="AB179" i="20" s="1"/>
  <c r="AE20" i="20"/>
  <c r="Y20" i="20" a="1"/>
  <c r="Y20" i="20" s="1"/>
  <c r="AG20" i="20"/>
  <c r="Z15" i="20" a="1"/>
  <c r="Z15" i="20" s="1"/>
  <c r="AO305" i="20"/>
  <c r="AO270" i="20"/>
  <c r="AM248" i="20"/>
  <c r="AO231" i="20"/>
  <c r="AD71" i="20"/>
  <c r="V241" i="20" a="1"/>
  <c r="V241" i="20" s="1"/>
  <c r="AA248" i="20" a="1"/>
  <c r="AA248" i="20" s="1"/>
  <c r="Z231" i="20" a="1"/>
  <c r="Z231" i="20" s="1"/>
  <c r="AL270" i="20"/>
  <c r="AI248" i="20"/>
  <c r="AG242" i="20"/>
  <c r="AM231" i="20"/>
  <c r="AP71" i="20"/>
  <c r="AN54" i="20"/>
  <c r="W251" i="20" a="1"/>
  <c r="W251" i="20" s="1"/>
  <c r="S248" i="20" a="1"/>
  <c r="S248" i="20" s="1"/>
  <c r="Y71" i="20" a="1"/>
  <c r="Y71" i="20" s="1"/>
  <c r="S150" i="20" a="1"/>
  <c r="S150" i="20" s="1"/>
  <c r="Z177" i="20" a="1"/>
  <c r="Z177" i="20" s="1"/>
  <c r="AJ305" i="20"/>
  <c r="AI270" i="20"/>
  <c r="AQ242" i="20"/>
  <c r="AO71" i="20"/>
  <c r="R242" i="20" a="1"/>
  <c r="R242" i="20" s="1"/>
  <c r="X71" i="20" a="1"/>
  <c r="X71" i="20" s="1"/>
  <c r="V20" i="20" a="1"/>
  <c r="V20" i="20" s="1"/>
  <c r="AG248" i="20"/>
  <c r="AP241" i="20"/>
  <c r="AH231" i="20"/>
  <c r="AQ150" i="20"/>
  <c r="AL71" i="20"/>
  <c r="Y242" i="20" a="1"/>
  <c r="Y242" i="20" s="1"/>
  <c r="Q71" i="20" a="1"/>
  <c r="Q71" i="20" s="1"/>
  <c r="AE242" i="20"/>
  <c r="AF241" i="20"/>
  <c r="AK231" i="20"/>
  <c r="AP20" i="20"/>
  <c r="AP242" i="20"/>
  <c r="AH15" i="20"/>
  <c r="AQ248" i="20"/>
  <c r="AE248" i="20"/>
  <c r="AG231" i="20"/>
  <c r="AI71" i="20"/>
  <c r="AF49" i="20"/>
  <c r="AB71" i="20" a="1"/>
  <c r="AB71" i="20" s="1"/>
  <c r="U49" i="20" a="1"/>
  <c r="U49" i="20" s="1"/>
  <c r="AH248" i="20"/>
  <c r="AH270" i="20"/>
  <c r="AG270" i="20"/>
  <c r="AO242" i="20"/>
  <c r="AO241" i="20"/>
  <c r="AO20" i="20"/>
  <c r="AH20" i="20"/>
  <c r="AM35" i="20"/>
  <c r="S15" i="20" a="1"/>
  <c r="S15" i="20" s="1"/>
  <c r="AQ305" i="20"/>
  <c r="AQ270" i="20"/>
  <c r="AF270" i="20"/>
  <c r="AP248" i="20"/>
  <c r="AM242" i="20"/>
  <c r="AF231" i="20"/>
  <c r="AH71" i="20"/>
  <c r="AE54" i="20"/>
  <c r="T231" i="20" a="1"/>
  <c r="T231" i="20" s="1"/>
  <c r="AD300" i="20"/>
  <c r="AQ188" i="20"/>
  <c r="AL32" i="20"/>
  <c r="AB17" i="20" a="1"/>
  <c r="AB17" i="20" s="1"/>
  <c r="AI300" i="20"/>
  <c r="AF291" i="20"/>
  <c r="AJ249" i="20"/>
  <c r="AM230" i="20"/>
  <c r="AI184" i="20"/>
  <c r="AQ300" i="20"/>
  <c r="P188" i="20" a="1"/>
  <c r="P188" i="20" s="1"/>
  <c r="Q79" i="20" a="1"/>
  <c r="Q79" i="20" s="1"/>
  <c r="X79" i="20" a="1"/>
  <c r="X79" i="20" s="1"/>
  <c r="AF79" i="20"/>
  <c r="AN79" i="20"/>
  <c r="AB79" i="20" a="1"/>
  <c r="AB79" i="20" s="1"/>
  <c r="AG79" i="20"/>
  <c r="AO79" i="20"/>
  <c r="R79" i="20" a="1"/>
  <c r="R79" i="20" s="1"/>
  <c r="AH79" i="20"/>
  <c r="AP79" i="20"/>
  <c r="Y79" i="20" a="1"/>
  <c r="Y79" i="20" s="1"/>
  <c r="S79" i="20" a="1"/>
  <c r="S79" i="20" s="1"/>
  <c r="AI79" i="20"/>
  <c r="AQ79" i="20"/>
  <c r="O79" i="20" a="1"/>
  <c r="O79" i="20" s="1"/>
  <c r="T79" i="20" a="1"/>
  <c r="T79" i="20" s="1"/>
  <c r="AJ79" i="20"/>
  <c r="Z79" i="20" a="1"/>
  <c r="Z79" i="20" s="1"/>
  <c r="U79" i="20" a="1"/>
  <c r="U79" i="20" s="1"/>
  <c r="AK79" i="20"/>
  <c r="P79" i="20" a="1"/>
  <c r="P79" i="20" s="1"/>
  <c r="V79" i="20" a="1"/>
  <c r="V79" i="20" s="1"/>
  <c r="AD79" i="20"/>
  <c r="AL79" i="20"/>
  <c r="P256" i="20" a="1"/>
  <c r="P256" i="20" s="1"/>
  <c r="W256" i="20" a="1"/>
  <c r="W256" i="20" s="1"/>
  <c r="X256" i="20" a="1"/>
  <c r="X256" i="20" s="1"/>
  <c r="T121" i="20" a="1"/>
  <c r="T121" i="20" s="1"/>
  <c r="Z121" i="20" a="1"/>
  <c r="Z121" i="20" s="1"/>
  <c r="AE121" i="20"/>
  <c r="AM121" i="20"/>
  <c r="U121" i="20" a="1"/>
  <c r="U121" i="20" s="1"/>
  <c r="AF121" i="20"/>
  <c r="AN121" i="20"/>
  <c r="V121" i="20" a="1"/>
  <c r="V121" i="20" s="1"/>
  <c r="AG121" i="20"/>
  <c r="AO121" i="20"/>
  <c r="Q121" i="20" a="1"/>
  <c r="Q121" i="20" s="1"/>
  <c r="W121" i="20" a="1"/>
  <c r="W121" i="20" s="1"/>
  <c r="AH121" i="20"/>
  <c r="AP121" i="20"/>
  <c r="AA121" i="20" a="1"/>
  <c r="AA121" i="20" s="1"/>
  <c r="O121" i="20" a="1"/>
  <c r="O121" i="20" s="1"/>
  <c r="AI121" i="20"/>
  <c r="AQ121" i="20"/>
  <c r="R121" i="20" a="1"/>
  <c r="R121" i="20" s="1"/>
  <c r="X121" i="20" a="1"/>
  <c r="X121" i="20" s="1"/>
  <c r="AB121" i="20" a="1"/>
  <c r="AB121" i="20" s="1"/>
  <c r="P121" i="20" a="1"/>
  <c r="P121" i="20" s="1"/>
  <c r="O249" i="20" a="1"/>
  <c r="O249" i="20" s="1"/>
  <c r="R249" i="20" a="1"/>
  <c r="R249" i="20" s="1"/>
  <c r="Y230" i="20" a="1"/>
  <c r="Y230" i="20" s="1"/>
  <c r="S230" i="20" a="1"/>
  <c r="S230" i="20" s="1"/>
  <c r="AB230" i="20" a="1"/>
  <c r="AB230" i="20" s="1"/>
  <c r="AA230" i="20" a="1"/>
  <c r="AA230" i="20" s="1"/>
  <c r="O230" i="20" a="1"/>
  <c r="O230" i="20" s="1"/>
  <c r="P230" i="20" a="1"/>
  <c r="P230" i="20" s="1"/>
  <c r="Q230" i="20" a="1"/>
  <c r="Q230" i="20" s="1"/>
  <c r="V230" i="20" a="1"/>
  <c r="V230" i="20" s="1"/>
  <c r="R230" i="20" a="1"/>
  <c r="R230" i="20" s="1"/>
  <c r="W230" i="20" a="1"/>
  <c r="W230" i="20" s="1"/>
  <c r="T230" i="20" a="1"/>
  <c r="T230" i="20" s="1"/>
  <c r="X230" i="20" a="1"/>
  <c r="X230" i="20" s="1"/>
  <c r="U230" i="20" a="1"/>
  <c r="U230" i="20" s="1"/>
  <c r="Q50" i="20" a="1"/>
  <c r="Q50" i="20" s="1"/>
  <c r="X50" i="20" a="1"/>
  <c r="X50" i="20" s="1"/>
  <c r="R50" i="20" a="1"/>
  <c r="R50" i="20" s="1"/>
  <c r="AI50" i="20"/>
  <c r="AQ50" i="20"/>
  <c r="AJ50" i="20"/>
  <c r="AK50" i="20"/>
  <c r="AD50" i="20"/>
  <c r="AL50" i="20"/>
  <c r="AE50" i="20"/>
  <c r="AM50" i="20"/>
  <c r="AF50" i="20"/>
  <c r="AN50" i="20"/>
  <c r="AG50" i="20"/>
  <c r="AO50" i="20"/>
  <c r="AL256" i="20"/>
  <c r="AL230" i="20"/>
  <c r="AD230" i="20"/>
  <c r="AP196" i="20"/>
  <c r="AH196" i="20"/>
  <c r="S121" i="20" a="1"/>
  <c r="S121" i="20" s="1"/>
  <c r="Z230" i="20" a="1"/>
  <c r="Z230" i="20" s="1"/>
  <c r="R300" i="20" a="1"/>
  <c r="R300" i="20" s="1"/>
  <c r="W300" i="20" a="1"/>
  <c r="W300" i="20" s="1"/>
  <c r="S300" i="20" a="1"/>
  <c r="S300" i="20" s="1"/>
  <c r="X300" i="20" a="1"/>
  <c r="X300" i="20" s="1"/>
  <c r="T300" i="20" a="1"/>
  <c r="T300" i="20" s="1"/>
  <c r="Y300" i="20" a="1"/>
  <c r="Y300" i="20" s="1"/>
  <c r="U300" i="20" a="1"/>
  <c r="U300" i="20" s="1"/>
  <c r="Z300" i="20" a="1"/>
  <c r="Z300" i="20" s="1"/>
  <c r="V300" i="20" a="1"/>
  <c r="V300" i="20" s="1"/>
  <c r="AA300" i="20" a="1"/>
  <c r="AA300" i="20" s="1"/>
  <c r="AB300" i="20" a="1"/>
  <c r="AB300" i="20" s="1"/>
  <c r="Q300" i="20" a="1"/>
  <c r="Q300" i="20" s="1"/>
  <c r="AO70" i="20"/>
  <c r="AP70" i="20"/>
  <c r="W184" i="20" a="1"/>
  <c r="W184" i="20" s="1"/>
  <c r="Q184" i="20" a="1"/>
  <c r="Q184" i="20" s="1"/>
  <c r="R184" i="20" a="1"/>
  <c r="R184" i="20" s="1"/>
  <c r="Q185" i="20" a="1"/>
  <c r="Q185" i="20" s="1"/>
  <c r="Y185" i="20" a="1"/>
  <c r="Y185" i="20" s="1"/>
  <c r="R185" i="20" a="1"/>
  <c r="R185" i="20" s="1"/>
  <c r="S185" i="20" a="1"/>
  <c r="S185" i="20" s="1"/>
  <c r="AB185" i="20" a="1"/>
  <c r="AB185" i="20" s="1"/>
  <c r="P185" i="20" a="1"/>
  <c r="P185" i="20" s="1"/>
  <c r="AH134" i="20"/>
  <c r="AP134" i="20"/>
  <c r="AJ300" i="20"/>
  <c r="AK230" i="20"/>
  <c r="AO188" i="20"/>
  <c r="AG184" i="20"/>
  <c r="AP50" i="20"/>
  <c r="AH50" i="20"/>
  <c r="AQ230" i="20"/>
  <c r="AI230" i="20"/>
  <c r="AM196" i="20"/>
  <c r="AG181" i="20"/>
  <c r="AL121" i="20"/>
  <c r="AP300" i="20"/>
  <c r="AH300" i="20"/>
  <c r="AO300" i="20"/>
  <c r="AG300" i="20"/>
  <c r="AP230" i="20"/>
  <c r="AH230" i="20"/>
  <c r="AF185" i="20"/>
  <c r="AM158" i="20"/>
  <c r="AK121" i="20"/>
  <c r="AJ230" i="20"/>
  <c r="Z36" i="20" a="1"/>
  <c r="Z36" i="20" s="1"/>
  <c r="AN300" i="20"/>
  <c r="AF300" i="20"/>
  <c r="AO249" i="20"/>
  <c r="AO230" i="20"/>
  <c r="AG230" i="20"/>
  <c r="AJ121" i="20"/>
  <c r="Y28" i="20" a="1"/>
  <c r="Y28" i="20" s="1"/>
  <c r="AM300" i="20"/>
  <c r="AE300" i="20"/>
  <c r="AN230" i="20"/>
  <c r="AF230" i="20"/>
  <c r="AJ184" i="20"/>
  <c r="AD121" i="20"/>
  <c r="AM79" i="20"/>
  <c r="W79" i="20" a="1"/>
  <c r="W79" i="20" s="1"/>
  <c r="O204" i="20" a="1"/>
  <c r="O204" i="20" s="1"/>
  <c r="Z204" i="20" a="1"/>
  <c r="Z204" i="20" s="1"/>
  <c r="T204" i="20" a="1"/>
  <c r="T204" i="20" s="1"/>
  <c r="S44" i="20" a="1"/>
  <c r="S44" i="20" s="1"/>
  <c r="AA44" i="20" a="1"/>
  <c r="AA44" i="20" s="1"/>
  <c r="T44" i="20" a="1"/>
  <c r="T44" i="20" s="1"/>
  <c r="AB44" i="20" a="1"/>
  <c r="AB44" i="20" s="1"/>
  <c r="U44" i="20" a="1"/>
  <c r="U44" i="20" s="1"/>
  <c r="O44" i="20" a="1"/>
  <c r="O44" i="20" s="1"/>
  <c r="V44" i="20" a="1"/>
  <c r="V44" i="20" s="1"/>
  <c r="P44" i="20" a="1"/>
  <c r="P44" i="20" s="1"/>
  <c r="W44" i="20" a="1"/>
  <c r="W44" i="20" s="1"/>
  <c r="Q53" i="20" a="1"/>
  <c r="Q53" i="20" s="1"/>
  <c r="S103" i="20" a="1"/>
  <c r="S103" i="20" s="1"/>
  <c r="W103" i="20" a="1"/>
  <c r="W103" i="20" s="1"/>
  <c r="X103" i="20" a="1"/>
  <c r="X103" i="20" s="1"/>
  <c r="Y103" i="20" a="1"/>
  <c r="Y103" i="20" s="1"/>
  <c r="Q103" i="20" a="1"/>
  <c r="Q103" i="20" s="1"/>
  <c r="O103" i="20" a="1"/>
  <c r="O103" i="20" s="1"/>
  <c r="AB103" i="20" a="1"/>
  <c r="AB103" i="20" s="1"/>
  <c r="P103" i="20" a="1"/>
  <c r="P103" i="20" s="1"/>
  <c r="W64" i="20" a="1"/>
  <c r="W64" i="20" s="1"/>
  <c r="R64" i="20" a="1"/>
  <c r="R64" i="20" s="1"/>
  <c r="V138" i="20" a="1"/>
  <c r="V138" i="20" s="1"/>
  <c r="AA138" i="20" a="1"/>
  <c r="AA138" i="20" s="1"/>
  <c r="T51" i="20" a="1"/>
  <c r="T51" i="20" s="1"/>
  <c r="AB51" i="20" a="1"/>
  <c r="AB51" i="20" s="1"/>
  <c r="U51" i="20" a="1"/>
  <c r="U51" i="20" s="1"/>
  <c r="V51" i="20" a="1"/>
  <c r="V51" i="20" s="1"/>
  <c r="O51" i="20" a="1"/>
  <c r="O51" i="20" s="1"/>
  <c r="W51" i="20" a="1"/>
  <c r="W51" i="20" s="1"/>
  <c r="P51" i="20" a="1"/>
  <c r="P51" i="20" s="1"/>
  <c r="X51" i="20" a="1"/>
  <c r="X51" i="20" s="1"/>
  <c r="U115" i="20" a="1"/>
  <c r="U115" i="20" s="1"/>
  <c r="AB115" i="20" a="1"/>
  <c r="AB115" i="20" s="1"/>
  <c r="Q115" i="20" a="1"/>
  <c r="Q115" i="20" s="1"/>
  <c r="T115" i="20" a="1"/>
  <c r="T115" i="20" s="1"/>
  <c r="V115" i="20" a="1"/>
  <c r="V115" i="20" s="1"/>
  <c r="W115" i="20" a="1"/>
  <c r="W115" i="20" s="1"/>
  <c r="O308" i="20" a="1"/>
  <c r="O308" i="20" s="1"/>
  <c r="Y308" i="20" a="1"/>
  <c r="Y308" i="20" s="1"/>
  <c r="P308" i="20" a="1"/>
  <c r="P308" i="20" s="1"/>
  <c r="S220" i="20" a="1"/>
  <c r="S220" i="20" s="1"/>
  <c r="W220" i="20" a="1"/>
  <c r="W220" i="20" s="1"/>
  <c r="Y51" i="20" a="1"/>
  <c r="Y51" i="20" s="1"/>
  <c r="U103" i="20" a="1"/>
  <c r="U103" i="20" s="1"/>
  <c r="S51" i="20" a="1"/>
  <c r="S51" i="20" s="1"/>
  <c r="Z44" i="20" a="1"/>
  <c r="Z44" i="20" s="1"/>
  <c r="T103" i="20" a="1"/>
  <c r="T103" i="20" s="1"/>
  <c r="Y44" i="20" a="1"/>
  <c r="Y44" i="20" s="1"/>
  <c r="R103" i="20" a="1"/>
  <c r="R103" i="20" s="1"/>
  <c r="X44" i="20" a="1"/>
  <c r="X44" i="20" s="1"/>
  <c r="P115" i="20" a="1"/>
  <c r="P115" i="20" s="1"/>
  <c r="P117" i="20" a="1"/>
  <c r="P117" i="20" s="1"/>
  <c r="V204" i="20" a="1"/>
  <c r="V204" i="20" s="1"/>
  <c r="R44" i="20" a="1"/>
  <c r="R44" i="20" s="1"/>
  <c r="P137" i="20" a="1"/>
  <c r="P137" i="20" s="1"/>
  <c r="Y115" i="20" a="1"/>
  <c r="Y115" i="20" s="1"/>
  <c r="AK28" i="20"/>
  <c r="AA16" i="20" a="1"/>
  <c r="AA16" i="20" s="1"/>
  <c r="P204" i="20" a="1"/>
  <c r="P204" i="20" s="1"/>
  <c r="X204" i="20" a="1"/>
  <c r="X204" i="20" s="1"/>
  <c r="S204" i="20" a="1"/>
  <c r="S204" i="20" s="1"/>
  <c r="O117" i="20" a="1"/>
  <c r="O117" i="20" s="1"/>
  <c r="T117" i="20" a="1"/>
  <c r="T117" i="20" s="1"/>
  <c r="U117" i="20" a="1"/>
  <c r="U117" i="20" s="1"/>
  <c r="AA117" i="20" a="1"/>
  <c r="AA117" i="20" s="1"/>
  <c r="U261" i="20" a="1"/>
  <c r="U261" i="20" s="1"/>
  <c r="P261" i="20" a="1"/>
  <c r="P261" i="20" s="1"/>
  <c r="X261" i="20" a="1"/>
  <c r="X261" i="20" s="1"/>
  <c r="U174" i="20" a="1"/>
  <c r="U174" i="20" s="1"/>
  <c r="AA174" i="20" a="1"/>
  <c r="AA174" i="20" s="1"/>
  <c r="X174" i="20" a="1"/>
  <c r="X174" i="20" s="1"/>
  <c r="U286" i="20" a="1"/>
  <c r="U286" i="20" s="1"/>
  <c r="W286" i="20" a="1"/>
  <c r="W286" i="20" s="1"/>
  <c r="Z128" i="20" a="1"/>
  <c r="Z128" i="20" s="1"/>
  <c r="X264" i="20" a="1"/>
  <c r="X264" i="20" s="1"/>
  <c r="R264" i="20" a="1"/>
  <c r="R264" i="20" s="1"/>
  <c r="S264" i="20" a="1"/>
  <c r="S264" i="20" s="1"/>
  <c r="AA264" i="20" a="1"/>
  <c r="AA264" i="20" s="1"/>
  <c r="AN17" i="20"/>
  <c r="AB30" i="20" a="1"/>
  <c r="AB30" i="20" s="1"/>
  <c r="AG30" i="20"/>
  <c r="O30" i="20" a="1"/>
  <c r="O30" i="20" s="1"/>
  <c r="AO30" i="20"/>
  <c r="AQ28" i="20"/>
  <c r="AJ28" i="20"/>
  <c r="V16" i="20" a="1"/>
  <c r="V16" i="20" s="1"/>
  <c r="Q14" i="20" a="1"/>
  <c r="Q14" i="20" s="1"/>
  <c r="AP28" i="20"/>
  <c r="AN28" i="20"/>
  <c r="AF16" i="20"/>
  <c r="AL33" i="20"/>
  <c r="V103" i="20" a="1"/>
  <c r="V103" i="20" s="1"/>
  <c r="R283" i="20" a="1"/>
  <c r="R283" i="20" s="1"/>
  <c r="X283" i="20" a="1"/>
  <c r="X283" i="20" s="1"/>
  <c r="X115" i="20" a="1"/>
  <c r="X115" i="20" s="1"/>
  <c r="R115" i="20" a="1"/>
  <c r="R115" i="20" s="1"/>
  <c r="Y269" i="20" a="1"/>
  <c r="Y269" i="20" s="1"/>
  <c r="AB285" i="20" a="1"/>
  <c r="AB285" i="20" s="1"/>
  <c r="Y235" i="20" a="1"/>
  <c r="Y235" i="20" s="1"/>
  <c r="Z103" i="20" a="1"/>
  <c r="Z103" i="20" s="1"/>
  <c r="O283" i="20" a="1"/>
  <c r="O283" i="20" s="1"/>
  <c r="Z115" i="20" a="1"/>
  <c r="Z115" i="20" s="1"/>
  <c r="AB269" i="20" a="1"/>
  <c r="AB269" i="20" s="1"/>
  <c r="AM28" i="20"/>
  <c r="AL17" i="20"/>
  <c r="AE17" i="20"/>
  <c r="AI16" i="20"/>
  <c r="AE16" i="20"/>
  <c r="AN16" i="20"/>
  <c r="AI35" i="20"/>
  <c r="Y15" i="20" a="1"/>
  <c r="Y15" i="20" s="1"/>
  <c r="S17" i="20" a="1"/>
  <c r="S17" i="20" s="1"/>
  <c r="AD33" i="20"/>
  <c r="R28" i="20" a="1"/>
  <c r="R28" i="20" s="1"/>
  <c r="AA37" i="20" a="1"/>
  <c r="AA37" i="20" s="1"/>
  <c r="P286" i="20" a="1"/>
  <c r="P286" i="20" s="1"/>
  <c r="AM16" i="20"/>
  <c r="P16" i="20" a="1"/>
  <c r="P16" i="20" s="1"/>
  <c r="U16" i="20" a="1"/>
  <c r="U16" i="20" s="1"/>
  <c r="AO16" i="20"/>
  <c r="T16" i="20" a="1"/>
  <c r="T16" i="20" s="1"/>
  <c r="Y16" i="20" a="1"/>
  <c r="Y16" i="20" s="1"/>
  <c r="AO29" i="20"/>
  <c r="Z17" i="20" a="1"/>
  <c r="Z17" i="20" s="1"/>
  <c r="R29" i="20" a="1"/>
  <c r="R29" i="20" s="1"/>
  <c r="X16" i="20" a="1"/>
  <c r="X16" i="20" s="1"/>
  <c r="AH16" i="20"/>
  <c r="O16" i="20" a="1"/>
  <c r="O16" i="20" s="1"/>
  <c r="AA33" i="20" a="1"/>
  <c r="AA33" i="20" s="1"/>
  <c r="AA29" i="20" a="1"/>
  <c r="AA29" i="20" s="1"/>
  <c r="AN30" i="20"/>
  <c r="AE29" i="20"/>
  <c r="AL16" i="20"/>
  <c r="S16" i="20" a="1"/>
  <c r="S16" i="20" s="1"/>
  <c r="AQ16" i="20"/>
  <c r="AJ15" i="20"/>
  <c r="V30" i="20" a="1"/>
  <c r="V30" i="20" s="1"/>
  <c r="U29" i="20" a="1"/>
  <c r="U29" i="20" s="1"/>
  <c r="Q16" i="20" a="1"/>
  <c r="Q16" i="20" s="1"/>
  <c r="AG29" i="20"/>
  <c r="AK29" i="20"/>
  <c r="W16" i="20" a="1"/>
  <c r="W16" i="20" s="1"/>
  <c r="AB16" i="20" a="1"/>
  <c r="AB16" i="20" s="1"/>
  <c r="AK16" i="20"/>
  <c r="R16" i="20" a="1"/>
  <c r="R16" i="20" s="1"/>
  <c r="AN33" i="20"/>
  <c r="AA270" i="20" a="1"/>
  <c r="AA270" i="20" s="1"/>
  <c r="W270" i="20" a="1"/>
  <c r="W270" i="20" s="1"/>
  <c r="O270" i="20" a="1"/>
  <c r="O270" i="20" s="1"/>
  <c r="AB270" i="20" a="1"/>
  <c r="AB270" i="20" s="1"/>
  <c r="AA50" i="20" a="1"/>
  <c r="AA50" i="20" s="1"/>
  <c r="S50" i="20" a="1"/>
  <c r="S50" i="20" s="1"/>
  <c r="Z50" i="20" a="1"/>
  <c r="Z50" i="20" s="1"/>
  <c r="AB50" i="20" a="1"/>
  <c r="AB50" i="20" s="1"/>
  <c r="U50" i="20" a="1"/>
  <c r="U50" i="20" s="1"/>
  <c r="P50" i="20" a="1"/>
  <c r="P50" i="20" s="1"/>
  <c r="W50" i="20" a="1"/>
  <c r="W50" i="20" s="1"/>
  <c r="O50" i="20" a="1"/>
  <c r="O50" i="20" s="1"/>
  <c r="Y50" i="20" a="1"/>
  <c r="Y50" i="20" s="1"/>
  <c r="V50" i="20" a="1"/>
  <c r="V50" i="20" s="1"/>
  <c r="T50" i="20" a="1"/>
  <c r="T50" i="20" s="1"/>
  <c r="V243" i="20" a="1"/>
  <c r="V243" i="20" s="1"/>
  <c r="AB292" i="20" a="1"/>
  <c r="AB292" i="20" s="1"/>
  <c r="T28" i="20" a="1"/>
  <c r="T28" i="20" s="1"/>
  <c r="Z28" i="20" a="1"/>
  <c r="Z28" i="20" s="1"/>
  <c r="AD28" i="20"/>
  <c r="P28" i="20" a="1"/>
  <c r="P28" i="20" s="1"/>
  <c r="U28" i="20" a="1"/>
  <c r="U28" i="20" s="1"/>
  <c r="AA28" i="20" a="1"/>
  <c r="AA28" i="20" s="1"/>
  <c r="AO28" i="20"/>
  <c r="V28" i="20" a="1"/>
  <c r="V28" i="20" s="1"/>
  <c r="X28" i="20" a="1"/>
  <c r="X28" i="20" s="1"/>
  <c r="Y19" i="20" a="1"/>
  <c r="Y19" i="20" s="1"/>
  <c r="AD35" i="20"/>
  <c r="AF35" i="20"/>
  <c r="U35" i="20" a="1"/>
  <c r="U35" i="20" s="1"/>
  <c r="AN35" i="20"/>
  <c r="O35" i="20" a="1"/>
  <c r="O35" i="20" s="1"/>
  <c r="S35" i="20" a="1"/>
  <c r="S35" i="20" s="1"/>
  <c r="AO35" i="20"/>
  <c r="R35" i="20" a="1"/>
  <c r="R35" i="20" s="1"/>
  <c r="V35" i="20" a="1"/>
  <c r="V35" i="20" s="1"/>
  <c r="Z35" i="20" a="1"/>
  <c r="Z35" i="20" s="1"/>
  <c r="AK35" i="20"/>
  <c r="W35" i="20" a="1"/>
  <c r="W35" i="20" s="1"/>
  <c r="AG35" i="20"/>
  <c r="AH35" i="20"/>
  <c r="X35" i="20" a="1"/>
  <c r="X35" i="20" s="1"/>
  <c r="AB35" i="20" a="1"/>
  <c r="AB35" i="20" s="1"/>
  <c r="Z14" i="20" a="1"/>
  <c r="Z14" i="20" s="1"/>
  <c r="P14" i="20" a="1"/>
  <c r="P14" i="20" s="1"/>
  <c r="AA252" i="20" a="1"/>
  <c r="AA252" i="20" s="1"/>
  <c r="Z252" i="20" a="1"/>
  <c r="Z252" i="20" s="1"/>
  <c r="Q252" i="20" a="1"/>
  <c r="Q252" i="20" s="1"/>
  <c r="Y252" i="20" a="1"/>
  <c r="Y252" i="20" s="1"/>
  <c r="AM252" i="20"/>
  <c r="X252" i="20" a="1"/>
  <c r="X252" i="20" s="1"/>
  <c r="AF252" i="20"/>
  <c r="AN252" i="20"/>
  <c r="AG252" i="20"/>
  <c r="AB252" i="20" a="1"/>
  <c r="AB252" i="20" s="1"/>
  <c r="AJ252" i="20"/>
  <c r="AK252" i="20"/>
  <c r="Q28" i="20" a="1"/>
  <c r="Q28" i="20" s="1"/>
  <c r="U25" i="20" a="1"/>
  <c r="U25" i="20" s="1"/>
  <c r="Y25" i="20" a="1"/>
  <c r="Y25" i="20" s="1"/>
  <c r="AP25" i="20"/>
  <c r="AJ25" i="20"/>
  <c r="S52" i="20" a="1"/>
  <c r="S52" i="20" s="1"/>
  <c r="T196" i="20" a="1"/>
  <c r="T196" i="20" s="1"/>
  <c r="X196" i="20" a="1"/>
  <c r="X196" i="20" s="1"/>
  <c r="Q196" i="20" a="1"/>
  <c r="Q196" i="20" s="1"/>
  <c r="U15" i="20" a="1"/>
  <c r="U15" i="20" s="1"/>
  <c r="AM33" i="20"/>
  <c r="R243" i="20" a="1"/>
  <c r="R243" i="20" s="1"/>
  <c r="Q243" i="20" a="1"/>
  <c r="Q243" i="20" s="1"/>
  <c r="U243" i="20" a="1"/>
  <c r="U243" i="20" s="1"/>
  <c r="Z243" i="20" a="1"/>
  <c r="Z243" i="20" s="1"/>
  <c r="S243" i="20" a="1"/>
  <c r="S243" i="20" s="1"/>
  <c r="P243" i="20" a="1"/>
  <c r="P243" i="20" s="1"/>
  <c r="Q276" i="20" a="1"/>
  <c r="Q276" i="20" s="1"/>
  <c r="X276" i="20" a="1"/>
  <c r="X276" i="20" s="1"/>
  <c r="Y276" i="20" a="1"/>
  <c r="Y276" i="20" s="1"/>
  <c r="R276" i="20" a="1"/>
  <c r="R276" i="20" s="1"/>
  <c r="Z276" i="20" a="1"/>
  <c r="Z276" i="20" s="1"/>
  <c r="S276" i="20" a="1"/>
  <c r="S276" i="20" s="1"/>
  <c r="T46" i="20" a="1"/>
  <c r="T46" i="20" s="1"/>
  <c r="AA169" i="20" a="1"/>
  <c r="AA169" i="20" s="1"/>
  <c r="R297" i="20" a="1"/>
  <c r="R297" i="20" s="1"/>
  <c r="X297" i="20" a="1"/>
  <c r="X297" i="20" s="1"/>
  <c r="U190" i="20" a="1"/>
  <c r="U190" i="20" s="1"/>
  <c r="Q190" i="20" a="1"/>
  <c r="Q190" i="20" s="1"/>
  <c r="V190" i="20" a="1"/>
  <c r="V190" i="20" s="1"/>
  <c r="AA190" i="20" a="1"/>
  <c r="AA190" i="20" s="1"/>
  <c r="Y127" i="20" a="1"/>
  <c r="Y127" i="20" s="1"/>
  <c r="V54" i="20" a="1"/>
  <c r="V54" i="20" s="1"/>
  <c r="X270" i="20" a="1"/>
  <c r="X270" i="20" s="1"/>
  <c r="R270" i="20" a="1"/>
  <c r="R270" i="20" s="1"/>
  <c r="Y270" i="20" a="1"/>
  <c r="Y270" i="20" s="1"/>
  <c r="S270" i="20" a="1"/>
  <c r="S270" i="20" s="1"/>
  <c r="T292" i="20" a="1"/>
  <c r="T292" i="20" s="1"/>
  <c r="Q292" i="20" a="1"/>
  <c r="Q292" i="20" s="1"/>
  <c r="Z292" i="20" a="1"/>
  <c r="Z292" i="20" s="1"/>
  <c r="W292" i="20" a="1"/>
  <c r="W292" i="20" s="1"/>
  <c r="AH29" i="20"/>
  <c r="X177" i="20" a="1"/>
  <c r="X177" i="20" s="1"/>
  <c r="Q177" i="20" a="1"/>
  <c r="Q177" i="20" s="1"/>
  <c r="V270" i="20" a="1"/>
  <c r="V270" i="20" s="1"/>
  <c r="Z54" i="20" a="1"/>
  <c r="Z54" i="20" s="1"/>
  <c r="Q69" i="20" a="1"/>
  <c r="Q69" i="20" s="1"/>
  <c r="V292" i="20" a="1"/>
  <c r="V292" i="20" s="1"/>
  <c r="R292" i="20" a="1"/>
  <c r="R292" i="20" s="1"/>
  <c r="O300" i="20" a="1"/>
  <c r="O300" i="20" s="1"/>
  <c r="P300" i="20" a="1"/>
  <c r="P300" i="20" s="1"/>
  <c r="AB164" i="20" a="1"/>
  <c r="AB164" i="20" s="1"/>
  <c r="U164" i="20" a="1"/>
  <c r="U164" i="20" s="1"/>
  <c r="AN29" i="20"/>
  <c r="AQ29" i="20"/>
  <c r="AI29" i="20"/>
  <c r="AJ29" i="20"/>
  <c r="AE15" i="20"/>
  <c r="AD29" i="20"/>
  <c r="P15" i="20" a="1"/>
  <c r="P15" i="20" s="1"/>
  <c r="W29" i="20" a="1"/>
  <c r="W29" i="20" s="1"/>
  <c r="P49" i="20" a="1"/>
  <c r="P49" i="20" s="1"/>
  <c r="Q270" i="20" a="1"/>
  <c r="Q270" i="20" s="1"/>
  <c r="U270" i="20" a="1"/>
  <c r="U270" i="20" s="1"/>
  <c r="V284" i="20" a="1"/>
  <c r="V284" i="20" s="1"/>
  <c r="Z284" i="20" a="1"/>
  <c r="Z284" i="20" s="1"/>
  <c r="AA292" i="20" a="1"/>
  <c r="AA292" i="20" s="1"/>
  <c r="P292" i="20" a="1"/>
  <c r="P292" i="20" s="1"/>
  <c r="R52" i="20" a="1"/>
  <c r="R52" i="20" s="1"/>
  <c r="Z29" i="20" a="1"/>
  <c r="Z29" i="20" s="1"/>
  <c r="AP29" i="20"/>
  <c r="T22" i="20" a="1"/>
  <c r="T22" i="20" s="1"/>
  <c r="AQ15" i="20"/>
  <c r="P270" i="20" a="1"/>
  <c r="P270" i="20" s="1"/>
  <c r="T270" i="20" a="1"/>
  <c r="T270" i="20" s="1"/>
  <c r="X190" i="20" a="1"/>
  <c r="X190" i="20" s="1"/>
  <c r="S55" i="20" a="1"/>
  <c r="S55" i="20" s="1"/>
  <c r="U55" i="20" a="1"/>
  <c r="U55" i="20" s="1"/>
  <c r="O55" i="20" a="1"/>
  <c r="O55" i="20" s="1"/>
  <c r="P55" i="20" a="1"/>
  <c r="P55" i="20" s="1"/>
  <c r="W55" i="20" a="1"/>
  <c r="W55" i="20" s="1"/>
  <c r="Q55" i="20" a="1"/>
  <c r="Q55" i="20" s="1"/>
  <c r="AI55" i="20"/>
  <c r="AQ55" i="20"/>
  <c r="Z55" i="20" a="1"/>
  <c r="Z55" i="20" s="1"/>
  <c r="R55" i="20" a="1"/>
  <c r="R55" i="20" s="1"/>
  <c r="AD55" i="20"/>
  <c r="Q161" i="20" a="1"/>
  <c r="Q161" i="20" s="1"/>
  <c r="AB161" i="20" a="1"/>
  <c r="AB161" i="20" s="1"/>
  <c r="V161" i="20" a="1"/>
  <c r="V161" i="20" s="1"/>
  <c r="W161" i="20" a="1"/>
  <c r="W161" i="20" s="1"/>
  <c r="AF161" i="20"/>
  <c r="AN161" i="20"/>
  <c r="O219" i="20" a="1"/>
  <c r="O219" i="20" s="1"/>
  <c r="V219" i="20" a="1"/>
  <c r="V219" i="20" s="1"/>
  <c r="W219" i="20" a="1"/>
  <c r="W219" i="20" s="1"/>
  <c r="P219" i="20" a="1"/>
  <c r="P219" i="20" s="1"/>
  <c r="X219" i="20" a="1"/>
  <c r="X219" i="20" s="1"/>
  <c r="Q219" i="20" a="1"/>
  <c r="Q219" i="20" s="1"/>
  <c r="Y219" i="20" a="1"/>
  <c r="Y219" i="20" s="1"/>
  <c r="R219" i="20" a="1"/>
  <c r="R219" i="20" s="1"/>
  <c r="S219" i="20" a="1"/>
  <c r="S219" i="20" s="1"/>
  <c r="Z219" i="20" a="1"/>
  <c r="Z219" i="20" s="1"/>
  <c r="AB219" i="20" a="1"/>
  <c r="AB219" i="20" s="1"/>
  <c r="T219" i="20" a="1"/>
  <c r="T219" i="20" s="1"/>
  <c r="AJ219" i="20"/>
  <c r="U219" i="20" a="1"/>
  <c r="U219" i="20" s="1"/>
  <c r="AK219" i="20"/>
  <c r="AA219" i="20" a="1"/>
  <c r="AA219" i="20" s="1"/>
  <c r="AD219" i="20"/>
  <c r="AL219" i="20"/>
  <c r="AE219" i="20"/>
  <c r="AM219" i="20"/>
  <c r="AG219" i="20"/>
  <c r="AO219" i="20"/>
  <c r="Q15" i="20" a="1"/>
  <c r="Q15" i="20" s="1"/>
  <c r="X29" i="20" a="1"/>
  <c r="X29" i="20" s="1"/>
  <c r="O29" i="20" a="1"/>
  <c r="O29" i="20" s="1"/>
  <c r="P29" i="20" a="1"/>
  <c r="P29" i="20" s="1"/>
  <c r="AL29" i="20"/>
  <c r="Q29" i="20" a="1"/>
  <c r="Q29" i="20" s="1"/>
  <c r="S29" i="20" a="1"/>
  <c r="S29" i="20" s="1"/>
  <c r="Y29" i="20" a="1"/>
  <c r="Y29" i="20" s="1"/>
  <c r="T29" i="20" a="1"/>
  <c r="T29" i="20" s="1"/>
  <c r="AF29" i="20"/>
  <c r="AM309" i="20"/>
  <c r="AE289" i="20"/>
  <c r="Y84" i="20" a="1"/>
  <c r="Y84" i="20" s="1"/>
  <c r="R84" i="20" a="1"/>
  <c r="R84" i="20" s="1"/>
  <c r="Z84" i="20" a="1"/>
  <c r="Z84" i="20" s="1"/>
  <c r="AB84" i="20" a="1"/>
  <c r="AB84" i="20" s="1"/>
  <c r="U84" i="20" a="1"/>
  <c r="U84" i="20" s="1"/>
  <c r="O84" i="20" a="1"/>
  <c r="O84" i="20" s="1"/>
  <c r="S84" i="20" a="1"/>
  <c r="S84" i="20" s="1"/>
  <c r="V84" i="20" a="1"/>
  <c r="V84" i="20" s="1"/>
  <c r="P84" i="20" a="1"/>
  <c r="P84" i="20" s="1"/>
  <c r="T84" i="20" a="1"/>
  <c r="T84" i="20" s="1"/>
  <c r="AA84" i="20" a="1"/>
  <c r="AA84" i="20" s="1"/>
  <c r="W84" i="20" a="1"/>
  <c r="W84" i="20" s="1"/>
  <c r="AK84" i="20"/>
  <c r="X84" i="20" a="1"/>
  <c r="X84" i="20" s="1"/>
  <c r="AD84" i="20"/>
  <c r="AL84" i="20"/>
  <c r="AE84" i="20"/>
  <c r="AM84" i="20"/>
  <c r="Q84" i="20" a="1"/>
  <c r="Q84" i="20" s="1"/>
  <c r="AF84" i="20"/>
  <c r="AN84" i="20"/>
  <c r="AG84" i="20"/>
  <c r="AO84" i="20"/>
  <c r="AH84" i="20"/>
  <c r="AP84" i="20"/>
  <c r="AI84" i="20"/>
  <c r="AQ84" i="20"/>
  <c r="Z143" i="20" a="1"/>
  <c r="Z143" i="20" s="1"/>
  <c r="V143" i="20" a="1"/>
  <c r="V143" i="20" s="1"/>
  <c r="AA143" i="20" a="1"/>
  <c r="AA143" i="20" s="1"/>
  <c r="W143" i="20" a="1"/>
  <c r="W143" i="20" s="1"/>
  <c r="Q143" i="20" a="1"/>
  <c r="Q143" i="20" s="1"/>
  <c r="AB143" i="20" a="1"/>
  <c r="AB143" i="20" s="1"/>
  <c r="X143" i="20" a="1"/>
  <c r="X143" i="20" s="1"/>
  <c r="R143" i="20" a="1"/>
  <c r="R143" i="20" s="1"/>
  <c r="O143" i="20" a="1"/>
  <c r="O143" i="20" s="1"/>
  <c r="Y143" i="20" a="1"/>
  <c r="Y143" i="20" s="1"/>
  <c r="P143" i="20" a="1"/>
  <c r="P143" i="20" s="1"/>
  <c r="S143" i="20" a="1"/>
  <c r="S143" i="20" s="1"/>
  <c r="T143" i="20" a="1"/>
  <c r="T143" i="20" s="1"/>
  <c r="U143" i="20" a="1"/>
  <c r="U143" i="20" s="1"/>
  <c r="AJ143" i="20"/>
  <c r="AK143" i="20"/>
  <c r="AD143" i="20"/>
  <c r="AL143" i="20"/>
  <c r="AE143" i="20"/>
  <c r="AM143" i="20"/>
  <c r="AG143" i="20"/>
  <c r="AO143" i="20"/>
  <c r="W160" i="20" a="1"/>
  <c r="W160" i="20" s="1"/>
  <c r="Q160" i="20" a="1"/>
  <c r="Q160" i="20" s="1"/>
  <c r="X160" i="20" a="1"/>
  <c r="X160" i="20" s="1"/>
  <c r="R160" i="20" a="1"/>
  <c r="R160" i="20" s="1"/>
  <c r="Y160" i="20" a="1"/>
  <c r="Y160" i="20" s="1"/>
  <c r="S160" i="20" a="1"/>
  <c r="S160" i="20" s="1"/>
  <c r="Z160" i="20" a="1"/>
  <c r="Z160" i="20" s="1"/>
  <c r="T160" i="20" a="1"/>
  <c r="T160" i="20" s="1"/>
  <c r="O160" i="20" a="1"/>
  <c r="O160" i="20" s="1"/>
  <c r="U160" i="20" a="1"/>
  <c r="U160" i="20" s="1"/>
  <c r="AA160" i="20" a="1"/>
  <c r="AA160" i="20" s="1"/>
  <c r="P160" i="20" a="1"/>
  <c r="P160" i="20" s="1"/>
  <c r="V160" i="20" a="1"/>
  <c r="V160" i="20" s="1"/>
  <c r="AD160" i="20"/>
  <c r="AL160" i="20"/>
  <c r="AE160" i="20"/>
  <c r="AM160" i="20"/>
  <c r="AF160" i="20"/>
  <c r="AN160" i="20"/>
  <c r="AG160" i="20"/>
  <c r="AO160" i="20"/>
  <c r="AI160" i="20"/>
  <c r="AQ160" i="20"/>
  <c r="AA226" i="20" a="1"/>
  <c r="AA226" i="20" s="1"/>
  <c r="S226" i="20" a="1"/>
  <c r="S226" i="20" s="1"/>
  <c r="O226" i="20" a="1"/>
  <c r="O226" i="20" s="1"/>
  <c r="T226" i="20" a="1"/>
  <c r="T226" i="20" s="1"/>
  <c r="AB226" i="20" a="1"/>
  <c r="AB226" i="20" s="1"/>
  <c r="P226" i="20" a="1"/>
  <c r="P226" i="20" s="1"/>
  <c r="U226" i="20" a="1"/>
  <c r="U226" i="20" s="1"/>
  <c r="W226" i="20" a="1"/>
  <c r="W226" i="20" s="1"/>
  <c r="V226" i="20" a="1"/>
  <c r="V226" i="20" s="1"/>
  <c r="X226" i="20" a="1"/>
  <c r="X226" i="20" s="1"/>
  <c r="Q226" i="20" a="1"/>
  <c r="Q226" i="20" s="1"/>
  <c r="Z226" i="20" a="1"/>
  <c r="Z226" i="20" s="1"/>
  <c r="R226" i="20" a="1"/>
  <c r="R226" i="20" s="1"/>
  <c r="AH226" i="20"/>
  <c r="AP226" i="20"/>
  <c r="AI226" i="20"/>
  <c r="AQ226" i="20"/>
  <c r="AJ226" i="20"/>
  <c r="AK226" i="20"/>
  <c r="AE226" i="20"/>
  <c r="AM226" i="20"/>
  <c r="AL15" i="20"/>
  <c r="W15" i="20" a="1"/>
  <c r="W15" i="20" s="1"/>
  <c r="AP15" i="20"/>
  <c r="V15" i="20" a="1"/>
  <c r="V15" i="20" s="1"/>
  <c r="AG15" i="20"/>
  <c r="AK15" i="20"/>
  <c r="AB15" i="20" a="1"/>
  <c r="AB15" i="20" s="1"/>
  <c r="AL309" i="20"/>
  <c r="AO226" i="20"/>
  <c r="AI143" i="20"/>
  <c r="O246" i="20" a="1"/>
  <c r="O246" i="20" s="1"/>
  <c r="Q246" i="20" a="1"/>
  <c r="Q246" i="20" s="1"/>
  <c r="W246" i="20" a="1"/>
  <c r="W246" i="20" s="1"/>
  <c r="X246" i="20" a="1"/>
  <c r="X246" i="20" s="1"/>
  <c r="T246" i="20" a="1"/>
  <c r="T246" i="20" s="1"/>
  <c r="Y246" i="20" a="1"/>
  <c r="Y246" i="20" s="1"/>
  <c r="Z246" i="20" a="1"/>
  <c r="Z246" i="20" s="1"/>
  <c r="AA246" i="20" a="1"/>
  <c r="AA246" i="20" s="1"/>
  <c r="AE246" i="20"/>
  <c r="AM246" i="20"/>
  <c r="W96" i="20" a="1"/>
  <c r="W96" i="20" s="1"/>
  <c r="Q96" i="20" a="1"/>
  <c r="Q96" i="20" s="1"/>
  <c r="AB96" i="20" a="1"/>
  <c r="AB96" i="20" s="1"/>
  <c r="X96" i="20" a="1"/>
  <c r="X96" i="20" s="1"/>
  <c r="R96" i="20" a="1"/>
  <c r="R96" i="20" s="1"/>
  <c r="O96" i="20" a="1"/>
  <c r="O96" i="20" s="1"/>
  <c r="S96" i="20" a="1"/>
  <c r="S96" i="20" s="1"/>
  <c r="T96" i="20" a="1"/>
  <c r="T96" i="20" s="1"/>
  <c r="Y96" i="20" a="1"/>
  <c r="Y96" i="20" s="1"/>
  <c r="U96" i="20" a="1"/>
  <c r="U96" i="20" s="1"/>
  <c r="Z96" i="20" a="1"/>
  <c r="Z96" i="20" s="1"/>
  <c r="AK96" i="20"/>
  <c r="AD96" i="20"/>
  <c r="AL96" i="20"/>
  <c r="V96" i="20" a="1"/>
  <c r="V96" i="20" s="1"/>
  <c r="AE96" i="20"/>
  <c r="AM96" i="20"/>
  <c r="P96" i="20" a="1"/>
  <c r="P96" i="20" s="1"/>
  <c r="AF96" i="20"/>
  <c r="AN96" i="20"/>
  <c r="AA96" i="20" a="1"/>
  <c r="AA96" i="20" s="1"/>
  <c r="AG96" i="20"/>
  <c r="AO96" i="20"/>
  <c r="AH96" i="20"/>
  <c r="AP96" i="20"/>
  <c r="AI96" i="20"/>
  <c r="AQ96" i="20"/>
  <c r="T97" i="20" a="1"/>
  <c r="T97" i="20" s="1"/>
  <c r="AP97" i="20"/>
  <c r="AN226" i="20"/>
  <c r="AQ219" i="20"/>
  <c r="AH143" i="20"/>
  <c r="AP55" i="20"/>
  <c r="AA110" i="20" a="1"/>
  <c r="AA110" i="20" s="1"/>
  <c r="U110" i="20" a="1"/>
  <c r="U110" i="20" s="1"/>
  <c r="V110" i="20" a="1"/>
  <c r="V110" i="20" s="1"/>
  <c r="Q110" i="20" a="1"/>
  <c r="Q110" i="20" s="1"/>
  <c r="W110" i="20" a="1"/>
  <c r="W110" i="20" s="1"/>
  <c r="Y110" i="20" a="1"/>
  <c r="Y110" i="20" s="1"/>
  <c r="AO110" i="20"/>
  <c r="AH289" i="20"/>
  <c r="AP219" i="20"/>
  <c r="AP160" i="20"/>
  <c r="AF143" i="20"/>
  <c r="AF139" i="20"/>
  <c r="Y226" i="20" a="1"/>
  <c r="Y226" i="20" s="1"/>
  <c r="P309" i="20" a="1"/>
  <c r="P309" i="20" s="1"/>
  <c r="U309" i="20" a="1"/>
  <c r="U309" i="20" s="1"/>
  <c r="Y309" i="20" a="1"/>
  <c r="Y309" i="20" s="1"/>
  <c r="V309" i="20" a="1"/>
  <c r="V309" i="20" s="1"/>
  <c r="Q309" i="20" a="1"/>
  <c r="Q309" i="20" s="1"/>
  <c r="W309" i="20" a="1"/>
  <c r="W309" i="20" s="1"/>
  <c r="Z309" i="20" a="1"/>
  <c r="Z309" i="20" s="1"/>
  <c r="R309" i="20" a="1"/>
  <c r="R309" i="20" s="1"/>
  <c r="X309" i="20" a="1"/>
  <c r="X309" i="20" s="1"/>
  <c r="AA309" i="20" a="1"/>
  <c r="AA309" i="20" s="1"/>
  <c r="AB309" i="20" a="1"/>
  <c r="AB309" i="20" s="1"/>
  <c r="O309" i="20" a="1"/>
  <c r="O309" i="20" s="1"/>
  <c r="S309" i="20" a="1"/>
  <c r="S309" i="20" s="1"/>
  <c r="T309" i="20" a="1"/>
  <c r="T309" i="20" s="1"/>
  <c r="AF309" i="20"/>
  <c r="AN309" i="20"/>
  <c r="AG309" i="20"/>
  <c r="AO309" i="20"/>
  <c r="AH309" i="20"/>
  <c r="AP309" i="20"/>
  <c r="AI309" i="20"/>
  <c r="AQ309" i="20"/>
  <c r="AK309" i="20"/>
  <c r="R215" i="20" a="1"/>
  <c r="R215" i="20" s="1"/>
  <c r="S215" i="20" a="1"/>
  <c r="S215" i="20" s="1"/>
  <c r="Z215" i="20" a="1"/>
  <c r="Z215" i="20" s="1"/>
  <c r="T215" i="20" a="1"/>
  <c r="T215" i="20" s="1"/>
  <c r="AA215" i="20" a="1"/>
  <c r="AA215" i="20" s="1"/>
  <c r="AB215" i="20" a="1"/>
  <c r="AB215" i="20" s="1"/>
  <c r="U215" i="20" a="1"/>
  <c r="U215" i="20" s="1"/>
  <c r="O215" i="20" a="1"/>
  <c r="O215" i="20" s="1"/>
  <c r="V215" i="20" a="1"/>
  <c r="V215" i="20" s="1"/>
  <c r="W215" i="20" a="1"/>
  <c r="W215" i="20" s="1"/>
  <c r="Y215" i="20" a="1"/>
  <c r="Y215" i="20" s="1"/>
  <c r="AJ215" i="20"/>
  <c r="AK215" i="20"/>
  <c r="AD215" i="20"/>
  <c r="AL215" i="20"/>
  <c r="AE215" i="20"/>
  <c r="AM215" i="20"/>
  <c r="P215" i="20" a="1"/>
  <c r="P215" i="20" s="1"/>
  <c r="Q215" i="20" a="1"/>
  <c r="Q215" i="20" s="1"/>
  <c r="AG215" i="20"/>
  <c r="AO215" i="20"/>
  <c r="S98" i="20" a="1"/>
  <c r="S98" i="20" s="1"/>
  <c r="AH34" i="20"/>
  <c r="AE309" i="20"/>
  <c r="AL226" i="20"/>
  <c r="AP215" i="20"/>
  <c r="AM29" i="20"/>
  <c r="T15" i="20" a="1"/>
  <c r="T15" i="20" s="1"/>
  <c r="AD15" i="20"/>
  <c r="AB29" i="20" a="1"/>
  <c r="AB29" i="20" s="1"/>
  <c r="Z16" i="20" a="1"/>
  <c r="Z16" i="20" s="1"/>
  <c r="AD16" i="20"/>
  <c r="AG16" i="20"/>
  <c r="AJ16" i="20"/>
  <c r="AD309" i="20"/>
  <c r="AO246" i="20"/>
  <c r="AG226" i="20"/>
  <c r="AN219" i="20"/>
  <c r="AN215" i="20"/>
  <c r="AK160" i="20"/>
  <c r="AJ160" i="20"/>
  <c r="AJ84" i="20"/>
  <c r="R34" i="20" a="1"/>
  <c r="R34" i="20" s="1"/>
  <c r="AL246" i="20"/>
  <c r="AD226" i="20"/>
  <c r="AH219" i="20"/>
  <c r="AH215" i="20"/>
  <c r="AH160" i="20"/>
  <c r="AQ143" i="20"/>
  <c r="AQ139" i="20"/>
  <c r="AJ96" i="20"/>
  <c r="X215" i="20" a="1"/>
  <c r="X215" i="20" s="1"/>
  <c r="AB160" i="20" a="1"/>
  <c r="AB160" i="20" s="1"/>
  <c r="AD17" i="20"/>
  <c r="AP35" i="20"/>
  <c r="Y35" i="20" a="1"/>
  <c r="Y35" i="20" s="1"/>
  <c r="AJ35" i="20"/>
  <c r="V140" i="20" a="1"/>
  <c r="V140" i="20" s="1"/>
  <c r="AB308" i="20" a="1"/>
  <c r="AB308" i="20" s="1"/>
  <c r="AA308" i="20" a="1"/>
  <c r="AA308" i="20" s="1"/>
  <c r="Z308" i="20" a="1"/>
  <c r="Z308" i="20" s="1"/>
  <c r="T308" i="20" a="1"/>
  <c r="T308" i="20" s="1"/>
  <c r="R308" i="20" a="1"/>
  <c r="R308" i="20" s="1"/>
  <c r="X308" i="20" a="1"/>
  <c r="X308" i="20" s="1"/>
  <c r="V308" i="20" a="1"/>
  <c r="V308" i="20" s="1"/>
  <c r="Q308" i="20" a="1"/>
  <c r="Q308" i="20" s="1"/>
  <c r="U308" i="20" a="1"/>
  <c r="U308" i="20" s="1"/>
  <c r="S308" i="20" a="1"/>
  <c r="S308" i="20" s="1"/>
  <c r="W308" i="20" a="1"/>
  <c r="W308" i="20" s="1"/>
  <c r="AH22" i="20"/>
  <c r="Q22" i="20" a="1"/>
  <c r="Q22" i="20" s="1"/>
  <c r="AB22" i="20" a="1"/>
  <c r="AB22" i="20" s="1"/>
  <c r="V40" i="20" a="1"/>
  <c r="V40" i="20" s="1"/>
  <c r="S40" i="20" a="1"/>
  <c r="S40" i="20" s="1"/>
  <c r="Y22" i="20" a="1"/>
  <c r="Y22" i="20" s="1"/>
  <c r="AJ22" i="20"/>
  <c r="T33" i="20" a="1"/>
  <c r="T33" i="20" s="1"/>
  <c r="U37" i="20" a="1"/>
  <c r="U37" i="20" s="1"/>
  <c r="AK37" i="20"/>
  <c r="S28" i="20" a="1"/>
  <c r="S28" i="20" s="1"/>
  <c r="W28" i="20" a="1"/>
  <c r="W28" i="20" s="1"/>
  <c r="AA22" i="20" a="1"/>
  <c r="AA22" i="20" s="1"/>
  <c r="Y33" i="20" a="1"/>
  <c r="Y33" i="20" s="1"/>
  <c r="AH33" i="20"/>
  <c r="AL13" i="20"/>
  <c r="O28" i="20" a="1"/>
  <c r="O28" i="20" s="1"/>
  <c r="AE40" i="20"/>
  <c r="AO40" i="20"/>
  <c r="X40" i="20" a="1"/>
  <c r="X40" i="20" s="1"/>
  <c r="U40" i="20" a="1"/>
  <c r="U40" i="20" s="1"/>
  <c r="AP22" i="20"/>
  <c r="X22" i="20" a="1"/>
  <c r="X22" i="20" s="1"/>
  <c r="AE22" i="20"/>
  <c r="T40" i="20" a="1"/>
  <c r="T40" i="20" s="1"/>
  <c r="AM25" i="20"/>
  <c r="AG28" i="20"/>
  <c r="AJ17" i="20"/>
  <c r="AG17" i="20"/>
  <c r="O20" i="20" a="1"/>
  <c r="O20" i="20" s="1"/>
  <c r="O22" i="20" a="1"/>
  <c r="O22" i="20" s="1"/>
  <c r="AI15" i="20"/>
  <c r="R15" i="20" a="1"/>
  <c r="R15" i="20" s="1"/>
  <c r="AO15" i="20"/>
  <c r="X15" i="20" a="1"/>
  <c r="X15" i="20" s="1"/>
  <c r="AJ33" i="20"/>
  <c r="AN13" i="20"/>
  <c r="AB28" i="20" a="1"/>
  <c r="AB28" i="20" s="1"/>
  <c r="AL28" i="20"/>
  <c r="AO22" i="20"/>
  <c r="AD25" i="20"/>
  <c r="AH28" i="20"/>
  <c r="AE28" i="20"/>
  <c r="AF22" i="20"/>
  <c r="AQ22" i="20"/>
  <c r="Z22" i="20" a="1"/>
  <c r="Z22" i="20" s="1"/>
  <c r="AF15" i="20"/>
  <c r="O15" i="20" a="1"/>
  <c r="O15" i="20" s="1"/>
  <c r="T17" i="20" a="1"/>
  <c r="T17" i="20" s="1"/>
  <c r="AO33" i="20"/>
  <c r="X33" i="20" a="1"/>
  <c r="X33" i="20" s="1"/>
  <c r="AG33" i="20"/>
  <c r="AQ40" i="20"/>
  <c r="AN40" i="20"/>
  <c r="T291" i="20" a="1"/>
  <c r="T291" i="20" s="1"/>
  <c r="O291" i="20" a="1"/>
  <c r="O291" i="20" s="1"/>
  <c r="O159" i="20" l="1" a="1"/>
  <c r="O159" i="20" s="1"/>
  <c r="S159" i="20" a="1"/>
  <c r="S159" i="20" s="1"/>
  <c r="AO159" i="20"/>
  <c r="AB159" i="20" a="1"/>
  <c r="AB159" i="20" s="1"/>
  <c r="AL159" i="20"/>
  <c r="AM159" i="20"/>
  <c r="AD159" i="20"/>
  <c r="R159" i="20" a="1"/>
  <c r="R159" i="20" s="1"/>
  <c r="AI159" i="20"/>
  <c r="AE159" i="20"/>
  <c r="AK159" i="20"/>
  <c r="W159" i="20" a="1"/>
  <c r="W159" i="20" s="1"/>
  <c r="Y159" i="20" a="1"/>
  <c r="Y159" i="20" s="1"/>
  <c r="AG159" i="20"/>
  <c r="AJ159" i="20"/>
  <c r="U159" i="20" a="1"/>
  <c r="U159" i="20" s="1"/>
  <c r="AA159" i="20" a="1"/>
  <c r="AA159" i="20" s="1"/>
  <c r="P159" i="20" a="1"/>
  <c r="P159" i="20" s="1"/>
  <c r="Z159" i="20" a="1"/>
  <c r="Z159" i="20" s="1"/>
  <c r="AF159" i="20"/>
  <c r="AQ159" i="20"/>
  <c r="AN159" i="20"/>
  <c r="AP159" i="20"/>
  <c r="AN95" i="20"/>
  <c r="T95" i="20" a="1"/>
  <c r="T95" i="20" s="1"/>
  <c r="O95" i="20" a="1"/>
  <c r="O95" i="20" s="1"/>
  <c r="X224" i="20" a="1"/>
  <c r="X224" i="20" s="1"/>
  <c r="AG224" i="20"/>
  <c r="U224" i="20" a="1"/>
  <c r="U224" i="20" s="1"/>
  <c r="R224" i="20" a="1"/>
  <c r="R224" i="20" s="1"/>
  <c r="AN224" i="20"/>
  <c r="W224" i="20" a="1"/>
  <c r="W224" i="20" s="1"/>
  <c r="Q227" i="20" a="1"/>
  <c r="Q227" i="20" s="1"/>
  <c r="AG227" i="20"/>
  <c r="S227" i="20" a="1"/>
  <c r="S227" i="20" s="1"/>
  <c r="P227" i="20" a="1"/>
  <c r="P227" i="20" s="1"/>
  <c r="AM227" i="20"/>
  <c r="AP227" i="20"/>
  <c r="V227" i="20" a="1"/>
  <c r="V227" i="20" s="1"/>
  <c r="W227" i="20" a="1"/>
  <c r="W227" i="20" s="1"/>
  <c r="V60" i="20" a="1"/>
  <c r="V60" i="20" s="1"/>
  <c r="S60" i="20" a="1"/>
  <c r="S60" i="20" s="1"/>
  <c r="U60" i="20" a="1"/>
  <c r="U60" i="20" s="1"/>
  <c r="AP60" i="20"/>
  <c r="Y60" i="20" a="1"/>
  <c r="Y60" i="20" s="1"/>
  <c r="X60" i="20" a="1"/>
  <c r="X60" i="20" s="1"/>
  <c r="AA60" i="20" a="1"/>
  <c r="AA60" i="20" s="1"/>
  <c r="AH60" i="20"/>
  <c r="AB60" i="20" a="1"/>
  <c r="AB60" i="20" s="1"/>
  <c r="P60" i="20" a="1"/>
  <c r="P60" i="20" s="1"/>
  <c r="AO60" i="20"/>
  <c r="T60" i="20" a="1"/>
  <c r="T60" i="20" s="1"/>
  <c r="T159" i="20" a="1"/>
  <c r="T159" i="20" s="1"/>
  <c r="AB225" i="20" a="1"/>
  <c r="AB225" i="20" s="1"/>
  <c r="Q159" i="20" a="1"/>
  <c r="Q159" i="20" s="1"/>
  <c r="Q60" i="20" a="1"/>
  <c r="Q60" i="20" s="1"/>
  <c r="AH225" i="20"/>
  <c r="AP225" i="20"/>
  <c r="X225" i="20" a="1"/>
  <c r="X225" i="20" s="1"/>
  <c r="Y225" i="20" a="1"/>
  <c r="Y225" i="20" s="1"/>
  <c r="AI225" i="20"/>
  <c r="AQ225" i="20"/>
  <c r="AK225" i="20"/>
  <c r="P225" i="20" a="1"/>
  <c r="P225" i="20" s="1"/>
  <c r="Q225" i="20" a="1"/>
  <c r="Q225" i="20" s="1"/>
  <c r="V225" i="20" a="1"/>
  <c r="V225" i="20" s="1"/>
  <c r="R225" i="20" a="1"/>
  <c r="R225" i="20" s="1"/>
  <c r="AJ225" i="20"/>
  <c r="AE225" i="20"/>
  <c r="AD225" i="20"/>
  <c r="W225" i="20" a="1"/>
  <c r="W225" i="20" s="1"/>
  <c r="Z225" i="20" a="1"/>
  <c r="Z225" i="20" s="1"/>
  <c r="S225" i="20" a="1"/>
  <c r="S225" i="20" s="1"/>
  <c r="O225" i="20" a="1"/>
  <c r="O225" i="20" s="1"/>
  <c r="T225" i="20" a="1"/>
  <c r="T225" i="20" s="1"/>
  <c r="AF225" i="20"/>
  <c r="AL225" i="20"/>
  <c r="AA225" i="20" a="1"/>
  <c r="AA225" i="20" s="1"/>
  <c r="AN225" i="20"/>
  <c r="AO225" i="20"/>
  <c r="O180" i="20" a="1"/>
  <c r="O180" i="20" s="1"/>
  <c r="S180" i="20" a="1"/>
  <c r="S180" i="20" s="1"/>
  <c r="AK18" i="20"/>
  <c r="AI18" i="20"/>
  <c r="AF173" i="20"/>
  <c r="AM173" i="20"/>
  <c r="AD173" i="20"/>
  <c r="AG173" i="20"/>
  <c r="V173" i="20" a="1"/>
  <c r="V173" i="20" s="1"/>
  <c r="Q273" i="20" a="1"/>
  <c r="Q273" i="20" s="1"/>
  <c r="R273" i="20" a="1"/>
  <c r="R273" i="20" s="1"/>
  <c r="AG207" i="20"/>
  <c r="T207" i="20" a="1"/>
  <c r="T207" i="20" s="1"/>
  <c r="W81" i="20" a="1"/>
  <c r="W81" i="20" s="1"/>
  <c r="AB81" i="20" a="1"/>
  <c r="AB81" i="20" s="1"/>
  <c r="X81" i="20" a="1"/>
  <c r="X81" i="20" s="1"/>
  <c r="R81" i="20" a="1"/>
  <c r="R81" i="20" s="1"/>
  <c r="Y81" i="20" a="1"/>
  <c r="Y81" i="20" s="1"/>
  <c r="AI81" i="20"/>
  <c r="V280" i="20" a="1"/>
  <c r="V280" i="20" s="1"/>
  <c r="W280" i="20" a="1"/>
  <c r="W280" i="20" s="1"/>
  <c r="X280" i="20" a="1"/>
  <c r="X280" i="20" s="1"/>
  <c r="AF280" i="20"/>
  <c r="T280" i="20" a="1"/>
  <c r="T280" i="20" s="1"/>
  <c r="Q280" i="20" a="1"/>
  <c r="Q280" i="20" s="1"/>
  <c r="AO280" i="20"/>
  <c r="AE280" i="20"/>
  <c r="S280" i="20" a="1"/>
  <c r="S280" i="20" s="1"/>
  <c r="AE266" i="20"/>
  <c r="S266" i="20" a="1"/>
  <c r="S266" i="20" s="1"/>
  <c r="T266" i="20" a="1"/>
  <c r="T266" i="20" s="1"/>
  <c r="AD266" i="20"/>
  <c r="W266" i="20" a="1"/>
  <c r="W266" i="20" s="1"/>
  <c r="AM266" i="20"/>
  <c r="Z266" i="20" a="1"/>
  <c r="Z266" i="20" s="1"/>
  <c r="Y266" i="20" a="1"/>
  <c r="Y266" i="20" s="1"/>
  <c r="Q266" i="20" a="1"/>
  <c r="Q266" i="20" s="1"/>
  <c r="AH194" i="20"/>
  <c r="AD194" i="20"/>
  <c r="AO194" i="20"/>
  <c r="AA194" i="20" a="1"/>
  <c r="AA194" i="20" s="1"/>
  <c r="X194" i="20" a="1"/>
  <c r="X194" i="20" s="1"/>
  <c r="W194" i="20" a="1"/>
  <c r="W194" i="20" s="1"/>
  <c r="V194" i="20" a="1"/>
  <c r="V194" i="20" s="1"/>
  <c r="AI194" i="20"/>
  <c r="AK194" i="20"/>
  <c r="AL194" i="20"/>
  <c r="Y194" i="20" a="1"/>
  <c r="Y194" i="20" s="1"/>
  <c r="P194" i="20" a="1"/>
  <c r="P194" i="20" s="1"/>
  <c r="Q194" i="20" a="1"/>
  <c r="Q194" i="20" s="1"/>
  <c r="S194" i="20" a="1"/>
  <c r="S194" i="20" s="1"/>
  <c r="AQ280" i="20"/>
  <c r="AK272" i="20"/>
  <c r="AO272" i="20"/>
  <c r="AE272" i="20"/>
  <c r="AF272" i="20"/>
  <c r="AH272" i="20"/>
  <c r="AN272" i="20"/>
  <c r="AL263" i="20"/>
  <c r="AF263" i="20"/>
  <c r="X263" i="20" a="1"/>
  <c r="X263" i="20" s="1"/>
  <c r="AF194" i="20"/>
  <c r="AE194" i="20"/>
  <c r="V178" i="20" a="1"/>
  <c r="V178" i="20" s="1"/>
  <c r="O178" i="20" a="1"/>
  <c r="O178" i="20" s="1"/>
  <c r="AA178" i="20" a="1"/>
  <c r="AA178" i="20" s="1"/>
  <c r="AM178" i="20"/>
  <c r="AN178" i="20"/>
  <c r="V163" i="20" a="1"/>
  <c r="V163" i="20" s="1"/>
  <c r="AP163" i="20"/>
  <c r="AG163" i="20"/>
  <c r="AH163" i="20"/>
  <c r="AE163" i="20"/>
  <c r="AB163" i="20" a="1"/>
  <c r="AB163" i="20" s="1"/>
  <c r="AJ163" i="20"/>
  <c r="AK163" i="20"/>
  <c r="AP167" i="20"/>
  <c r="R167" i="20" a="1"/>
  <c r="R167" i="20" s="1"/>
  <c r="O21" i="20" a="1"/>
  <c r="O21" i="20" s="1"/>
  <c r="V21" i="20" a="1"/>
  <c r="V21" i="20" s="1"/>
  <c r="AG21" i="20"/>
  <c r="R21" i="20" a="1"/>
  <c r="R21" i="20" s="1"/>
  <c r="AF197" i="20"/>
  <c r="Y197" i="20" a="1"/>
  <c r="Y197" i="20" s="1"/>
  <c r="AH197" i="20"/>
  <c r="AA197" i="20" a="1"/>
  <c r="AA197" i="20" s="1"/>
  <c r="AP197" i="20"/>
  <c r="AI197" i="20"/>
  <c r="AJ197" i="20"/>
  <c r="R197" i="20" a="1"/>
  <c r="R197" i="20" s="1"/>
  <c r="T197" i="20" a="1"/>
  <c r="T197" i="20" s="1"/>
  <c r="Y178" i="20" a="1"/>
  <c r="Y178" i="20" s="1"/>
  <c r="AM119" i="20"/>
  <c r="AL119" i="20"/>
  <c r="AE238" i="20"/>
  <c r="AB238" i="20" a="1"/>
  <c r="AB238" i="20" s="1"/>
  <c r="T238" i="20" a="1"/>
  <c r="T238" i="20" s="1"/>
  <c r="O238" i="20" a="1"/>
  <c r="O238" i="20" s="1"/>
  <c r="AN238" i="20"/>
  <c r="Q154" i="20" a="1"/>
  <c r="Q154" i="20" s="1"/>
  <c r="AA154" i="20" a="1"/>
  <c r="AA154" i="20" s="1"/>
  <c r="S154" i="20" a="1"/>
  <c r="S154" i="20" s="1"/>
  <c r="Y154" i="20" a="1"/>
  <c r="Y154" i="20" s="1"/>
  <c r="P221" i="20" a="1"/>
  <c r="P221" i="20" s="1"/>
  <c r="Y221" i="20" a="1"/>
  <c r="Y221" i="20" s="1"/>
  <c r="AI221" i="20"/>
  <c r="U221" i="20" a="1"/>
  <c r="U221" i="20" s="1"/>
  <c r="AE221" i="20"/>
  <c r="AL221" i="20"/>
  <c r="R221" i="20" a="1"/>
  <c r="R221" i="20" s="1"/>
  <c r="U195" i="20" a="1"/>
  <c r="U195" i="20" s="1"/>
  <c r="T195" i="20" a="1"/>
  <c r="T195" i="20" s="1"/>
  <c r="Y85" i="20" a="1"/>
  <c r="Y85" i="20" s="1"/>
  <c r="AI85" i="20"/>
  <c r="V85" i="20" a="1"/>
  <c r="V85" i="20" s="1"/>
  <c r="W253" i="20" a="1"/>
  <c r="W253" i="20" s="1"/>
  <c r="X133" i="20" a="1"/>
  <c r="X133" i="20" s="1"/>
  <c r="AI133" i="20"/>
  <c r="AF133" i="20"/>
  <c r="AM133" i="20"/>
  <c r="P171" i="20" a="1"/>
  <c r="P171" i="20" s="1"/>
  <c r="W171" i="20" a="1"/>
  <c r="W171" i="20" s="1"/>
  <c r="Q171" i="20" a="1"/>
  <c r="Q171" i="20" s="1"/>
  <c r="U171" i="20" a="1"/>
  <c r="U171" i="20" s="1"/>
  <c r="R171" i="20" a="1"/>
  <c r="R171" i="20" s="1"/>
  <c r="AA171" i="20" a="1"/>
  <c r="AA171" i="20" s="1"/>
  <c r="AB171" i="20" a="1"/>
  <c r="AB171" i="20" s="1"/>
  <c r="AM171" i="20"/>
  <c r="AL23" i="20"/>
  <c r="AH23" i="20"/>
  <c r="AM23" i="20"/>
  <c r="AA23" i="20" a="1"/>
  <c r="AA23" i="20" s="1"/>
  <c r="AI23" i="20"/>
  <c r="W23" i="20" a="1"/>
  <c r="W23" i="20" s="1"/>
  <c r="R23" i="20" a="1"/>
  <c r="R23" i="20" s="1"/>
  <c r="X159" i="20" a="1"/>
  <c r="X159" i="20" s="1"/>
  <c r="AH159" i="20"/>
  <c r="AG225" i="20"/>
  <c r="AA173" i="20" a="1"/>
  <c r="AA173" i="20" s="1"/>
  <c r="U225" i="20" a="1"/>
  <c r="U225" i="20" s="1"/>
  <c r="R280" i="20" a="1"/>
  <c r="R280" i="20" s="1"/>
  <c r="AH171" i="20"/>
  <c r="W167" i="20" a="1"/>
  <c r="W167" i="20" s="1"/>
  <c r="V159" i="20" a="1"/>
  <c r="V159" i="20" s="1"/>
  <c r="AF178" i="20"/>
  <c r="AE60" i="20"/>
  <c r="S221" i="20" a="1"/>
  <c r="S221" i="20" s="1"/>
  <c r="AA221" i="20" a="1"/>
  <c r="AA221" i="20" s="1"/>
  <c r="V23" i="20" a="1"/>
  <c r="V23" i="20" s="1"/>
  <c r="AO18" i="20"/>
  <c r="AB280" i="20" a="1"/>
  <c r="AB280" i="20" s="1"/>
  <c r="AQ196" i="20"/>
  <c r="O196" i="20" a="1"/>
  <c r="O196" i="20" s="1"/>
  <c r="U278" i="20" a="1"/>
  <c r="U278" i="20" s="1"/>
  <c r="AK278" i="20"/>
  <c r="AI278" i="20"/>
  <c r="AQ278" i="20"/>
  <c r="R149" i="20" a="1"/>
  <c r="R149" i="20" s="1"/>
  <c r="AM149" i="20"/>
  <c r="AF179" i="20"/>
  <c r="AJ179" i="20"/>
  <c r="Z179" i="20" a="1"/>
  <c r="Z179" i="20" s="1"/>
  <c r="AE179" i="20"/>
  <c r="AI179" i="20"/>
  <c r="AN179" i="20"/>
  <c r="W179" i="20" a="1"/>
  <c r="W179" i="20" s="1"/>
  <c r="AK179" i="20"/>
  <c r="S179" i="20" a="1"/>
  <c r="S179" i="20" s="1"/>
  <c r="T179" i="20" a="1"/>
  <c r="T179" i="20" s="1"/>
  <c r="P179" i="20" a="1"/>
  <c r="P179" i="20" s="1"/>
  <c r="AD179" i="20"/>
  <c r="AM179" i="20"/>
  <c r="Y179" i="20" a="1"/>
  <c r="Y179" i="20" s="1"/>
  <c r="R179" i="20" a="1"/>
  <c r="R179" i="20" s="1"/>
  <c r="R177" i="20" a="1"/>
  <c r="R177" i="20" s="1"/>
  <c r="V177" i="20" a="1"/>
  <c r="V177" i="20" s="1"/>
  <c r="AD177" i="20"/>
  <c r="AB177" i="20" a="1"/>
  <c r="AB177" i="20" s="1"/>
  <c r="W177" i="20" a="1"/>
  <c r="W177" i="20" s="1"/>
  <c r="AI177" i="20"/>
  <c r="AE177" i="20"/>
  <c r="O177" i="20" a="1"/>
  <c r="O177" i="20" s="1"/>
  <c r="AK177" i="20"/>
  <c r="AL177" i="20"/>
  <c r="Y177" i="20" a="1"/>
  <c r="Y177" i="20" s="1"/>
  <c r="AF177" i="20"/>
  <c r="AQ177" i="20"/>
  <c r="U177" i="20" a="1"/>
  <c r="U177" i="20" s="1"/>
  <c r="P177" i="20" a="1"/>
  <c r="P177" i="20" s="1"/>
  <c r="AA177" i="20" a="1"/>
  <c r="AA177" i="20" s="1"/>
  <c r="AP177" i="20"/>
  <c r="U108" i="20" a="1"/>
  <c r="U108" i="20" s="1"/>
  <c r="W108" i="20" a="1"/>
  <c r="W108" i="20" s="1"/>
  <c r="AD116" i="20"/>
  <c r="AP179" i="20"/>
  <c r="AF150" i="20"/>
  <c r="AQ218" i="20"/>
  <c r="AG218" i="20"/>
  <c r="T218" i="20" a="1"/>
  <c r="T218" i="20" s="1"/>
  <c r="S251" i="20" a="1"/>
  <c r="S251" i="20" s="1"/>
  <c r="T251" i="20" a="1"/>
  <c r="T251" i="20" s="1"/>
  <c r="AG104" i="20"/>
  <c r="T104" i="20" a="1"/>
  <c r="T104" i="20" s="1"/>
  <c r="AF104" i="20"/>
  <c r="AJ104" i="20"/>
  <c r="AO104" i="20"/>
  <c r="AQ104" i="20"/>
  <c r="AN104" i="20"/>
  <c r="AA150" i="20" a="1"/>
  <c r="AA150" i="20" s="1"/>
  <c r="P149" i="20" a="1"/>
  <c r="P149" i="20" s="1"/>
  <c r="AA179" i="20" a="1"/>
  <c r="AA179" i="20" s="1"/>
  <c r="AL116" i="20"/>
  <c r="AP251" i="20"/>
  <c r="AP104" i="20"/>
  <c r="AN93" i="20"/>
  <c r="U93" i="20" a="1"/>
  <c r="U93" i="20" s="1"/>
  <c r="V92" i="20" a="1"/>
  <c r="V92" i="20" s="1"/>
  <c r="U92" i="20" a="1"/>
  <c r="U92" i="20" s="1"/>
  <c r="Q92" i="20" a="1"/>
  <c r="Q92" i="20" s="1"/>
  <c r="AD201" i="20"/>
  <c r="X201" i="20" a="1"/>
  <c r="X201" i="20" s="1"/>
  <c r="AJ201" i="20"/>
  <c r="Y201" i="20" a="1"/>
  <c r="Y201" i="20" s="1"/>
  <c r="AI201" i="20"/>
  <c r="AL201" i="20"/>
  <c r="AM201" i="20"/>
  <c r="AN201" i="20"/>
  <c r="AE201" i="20"/>
  <c r="P201" i="20" a="1"/>
  <c r="P201" i="20" s="1"/>
  <c r="V201" i="20" a="1"/>
  <c r="V201" i="20" s="1"/>
  <c r="Q201" i="20" a="1"/>
  <c r="Q201" i="20" s="1"/>
  <c r="AG201" i="20"/>
  <c r="AA201" i="20" a="1"/>
  <c r="AA201" i="20" s="1"/>
  <c r="AO201" i="20"/>
  <c r="Z201" i="20" a="1"/>
  <c r="Z201" i="20" s="1"/>
  <c r="AH201" i="20"/>
  <c r="S201" i="20" a="1"/>
  <c r="S201" i="20" s="1"/>
  <c r="AP201" i="20"/>
  <c r="T201" i="20" a="1"/>
  <c r="T201" i="20" s="1"/>
  <c r="AQ201" i="20"/>
  <c r="O259" i="20" a="1"/>
  <c r="O259" i="20" s="1"/>
  <c r="V259" i="20" a="1"/>
  <c r="V259" i="20" s="1"/>
  <c r="X259" i="20" a="1"/>
  <c r="X259" i="20" s="1"/>
  <c r="Q147" i="20" a="1"/>
  <c r="Q147" i="20" s="1"/>
  <c r="AA147" i="20" a="1"/>
  <c r="AA147" i="20" s="1"/>
  <c r="AM147" i="20"/>
  <c r="AL147" i="20"/>
  <c r="AJ147" i="20"/>
  <c r="O150" i="20" a="1"/>
  <c r="O150" i="20" s="1"/>
  <c r="AG150" i="20"/>
  <c r="AJ150" i="20"/>
  <c r="AO150" i="20"/>
  <c r="P150" i="20" a="1"/>
  <c r="P150" i="20" s="1"/>
  <c r="AP150" i="20"/>
  <c r="T150" i="20" a="1"/>
  <c r="T150" i="20" s="1"/>
  <c r="AN150" i="20"/>
  <c r="AK150" i="20"/>
  <c r="Z150" i="20" a="1"/>
  <c r="Z150" i="20" s="1"/>
  <c r="AD150" i="20"/>
  <c r="AP200" i="20"/>
  <c r="V200" i="20" a="1"/>
  <c r="V200" i="20" s="1"/>
  <c r="AN114" i="20"/>
  <c r="AK114" i="20"/>
  <c r="Q114" i="20" a="1"/>
  <c r="Q114" i="20" s="1"/>
  <c r="AL114" i="20"/>
  <c r="R150" i="20" a="1"/>
  <c r="R150" i="20" s="1"/>
  <c r="P33" i="20" a="1"/>
  <c r="P33" i="20" s="1"/>
  <c r="Q33" i="20" a="1"/>
  <c r="Q33" i="20" s="1"/>
  <c r="Z33" i="20" a="1"/>
  <c r="Z33" i="20" s="1"/>
  <c r="R33" i="20" a="1"/>
  <c r="R33" i="20" s="1"/>
  <c r="U33" i="20" a="1"/>
  <c r="U33" i="20" s="1"/>
  <c r="AK33" i="20"/>
  <c r="AE128" i="20"/>
  <c r="AJ128" i="20"/>
  <c r="AA128" i="20" a="1"/>
  <c r="AA128" i="20" s="1"/>
  <c r="AM128" i="20"/>
  <c r="R128" i="20" a="1"/>
  <c r="R128" i="20" s="1"/>
  <c r="AP259" i="20"/>
  <c r="AG179" i="20"/>
  <c r="AD114" i="20"/>
  <c r="W150" i="20" a="1"/>
  <c r="W150" i="20" s="1"/>
  <c r="AE147" i="20"/>
  <c r="X179" i="20" a="1"/>
  <c r="X179" i="20" s="1"/>
  <c r="V114" i="20" a="1"/>
  <c r="V114" i="20" s="1"/>
  <c r="AM150" i="20"/>
  <c r="AA114" i="20" a="1"/>
  <c r="AA114" i="20" s="1"/>
  <c r="AE150" i="20"/>
  <c r="AB200" i="20" a="1"/>
  <c r="AB200" i="20" s="1"/>
  <c r="O179" i="20" a="1"/>
  <c r="O179" i="20" s="1"/>
  <c r="Z149" i="20" a="1"/>
  <c r="Z149" i="20" s="1"/>
  <c r="V179" i="20" a="1"/>
  <c r="V179" i="20" s="1"/>
  <c r="O33" i="20" a="1"/>
  <c r="O33" i="20" s="1"/>
  <c r="AI150" i="20"/>
  <c r="Q150" i="20" a="1"/>
  <c r="Q150" i="20" s="1"/>
  <c r="AA46" i="20" a="1"/>
  <c r="AA46" i="20" s="1"/>
  <c r="Y149" i="20" a="1"/>
  <c r="Y149" i="20" s="1"/>
  <c r="U179" i="20" a="1"/>
  <c r="U179" i="20" s="1"/>
  <c r="U150" i="20" a="1"/>
  <c r="U150" i="20" s="1"/>
  <c r="Q128" i="20" a="1"/>
  <c r="Q128" i="20" s="1"/>
  <c r="AL179" i="20"/>
  <c r="AM177" i="20"/>
  <c r="W33" i="20" a="1"/>
  <c r="W33" i="20" s="1"/>
  <c r="AQ179" i="20"/>
  <c r="AB33" i="20" a="1"/>
  <c r="AB33" i="20" s="1"/>
  <c r="O116" i="20" a="1"/>
  <c r="O116" i="20" s="1"/>
  <c r="AA104" i="20" a="1"/>
  <c r="AA104" i="20" s="1"/>
  <c r="AO128" i="20"/>
  <c r="V55" i="20" a="1"/>
  <c r="V55" i="20" s="1"/>
  <c r="O138" i="20" a="1"/>
  <c r="O138" i="20" s="1"/>
  <c r="AJ164" i="20"/>
  <c r="AI90" i="20"/>
  <c r="AI69" i="20"/>
  <c r="AO69" i="20"/>
  <c r="W181" i="20" a="1"/>
  <c r="W181" i="20" s="1"/>
  <c r="R279" i="20" a="1"/>
  <c r="R279" i="20" s="1"/>
  <c r="AI258" i="20"/>
  <c r="AN153" i="20"/>
  <c r="O164" i="20" a="1"/>
  <c r="O164" i="20" s="1"/>
  <c r="AM164" i="20"/>
  <c r="V302" i="20" a="1"/>
  <c r="V302" i="20" s="1"/>
  <c r="AB279" i="20" a="1"/>
  <c r="AB279" i="20" s="1"/>
  <c r="AN80" i="20"/>
  <c r="AQ214" i="20"/>
  <c r="T69" i="20" a="1"/>
  <c r="T69" i="20" s="1"/>
  <c r="Y284" i="20" a="1"/>
  <c r="Y284" i="20" s="1"/>
  <c r="R181" i="20" a="1"/>
  <c r="R181" i="20" s="1"/>
  <c r="AB188" i="20" a="1"/>
  <c r="AB188" i="20" s="1"/>
  <c r="U284" i="20" a="1"/>
  <c r="U284" i="20" s="1"/>
  <c r="P181" i="20" a="1"/>
  <c r="P181" i="20" s="1"/>
  <c r="AL291" i="20"/>
  <c r="AB181" i="20" a="1"/>
  <c r="AB181" i="20" s="1"/>
  <c r="V188" i="20" a="1"/>
  <c r="V188" i="20" s="1"/>
  <c r="AA17" i="20" a="1"/>
  <c r="AA17" i="20" s="1"/>
  <c r="V41" i="20" a="1"/>
  <c r="V41" i="20" s="1"/>
  <c r="Z279" i="20" a="1"/>
  <c r="Z279" i="20" s="1"/>
  <c r="AQ258" i="20"/>
  <c r="AI236" i="20"/>
  <c r="AF279" i="20"/>
  <c r="AJ181" i="20"/>
  <c r="AB69" i="20" a="1"/>
  <c r="AB69" i="20" s="1"/>
  <c r="Q279" i="20" a="1"/>
  <c r="Q279" i="20" s="1"/>
  <c r="Q291" i="20" a="1"/>
  <c r="Q291" i="20" s="1"/>
  <c r="AF17" i="20"/>
  <c r="S155" i="20" a="1"/>
  <c r="S155" i="20" s="1"/>
  <c r="AE181" i="20"/>
  <c r="AI305" i="20"/>
  <c r="AQ17" i="20"/>
  <c r="Y279" i="20" a="1"/>
  <c r="Y279" i="20" s="1"/>
  <c r="V274" i="20" a="1"/>
  <c r="V274" i="20" s="1"/>
  <c r="AG69" i="20"/>
  <c r="AB90" i="20" a="1"/>
  <c r="AB90" i="20" s="1"/>
  <c r="Q181" i="20" a="1"/>
  <c r="Q181" i="20" s="1"/>
  <c r="P214" i="20" a="1"/>
  <c r="P214" i="20" s="1"/>
  <c r="AP138" i="20"/>
  <c r="AF55" i="20"/>
  <c r="O305" i="20" a="1"/>
  <c r="O305" i="20" s="1"/>
  <c r="Y17" i="20" a="1"/>
  <c r="Y17" i="20" s="1"/>
  <c r="AI284" i="20"/>
  <c r="AH138" i="20"/>
  <c r="O258" i="20" a="1"/>
  <c r="O258" i="20" s="1"/>
  <c r="Q258" i="20" a="1"/>
  <c r="Q258" i="20" s="1"/>
  <c r="AF69" i="20"/>
  <c r="X305" i="20" a="1"/>
  <c r="X305" i="20" s="1"/>
  <c r="Y291" i="20" a="1"/>
  <c r="Y291" i="20" s="1"/>
  <c r="W69" i="20" a="1"/>
  <c r="W69" i="20" s="1"/>
  <c r="AA136" i="20" a="1"/>
  <c r="AA136" i="20" s="1"/>
  <c r="U58" i="20" a="1"/>
  <c r="U58" i="20" s="1"/>
  <c r="AI17" i="20"/>
  <c r="AO138" i="20"/>
  <c r="W258" i="20" a="1"/>
  <c r="W258" i="20" s="1"/>
  <c r="AA55" i="20" a="1"/>
  <c r="AA55" i="20" s="1"/>
  <c r="P138" i="20" a="1"/>
  <c r="P138" i="20" s="1"/>
  <c r="X188" i="20" a="1"/>
  <c r="X188" i="20" s="1"/>
  <c r="O188" i="20" a="1"/>
  <c r="O188" i="20" s="1"/>
  <c r="O279" i="20" a="1"/>
  <c r="O279" i="20" s="1"/>
  <c r="Z291" i="20" a="1"/>
  <c r="Z291" i="20" s="1"/>
  <c r="AM55" i="20"/>
  <c r="AB291" i="20" a="1"/>
  <c r="AB291" i="20" s="1"/>
  <c r="AE55" i="20"/>
  <c r="X136" i="20" a="1"/>
  <c r="X136" i="20" s="1"/>
  <c r="AL26" i="20"/>
  <c r="Y26" i="20" a="1"/>
  <c r="Y26" i="20" s="1"/>
  <c r="AH26" i="20"/>
  <c r="P26" i="20" a="1"/>
  <c r="P26" i="20" s="1"/>
  <c r="AP26" i="20"/>
  <c r="S26" i="20" a="1"/>
  <c r="S26" i="20" s="1"/>
  <c r="AM26" i="20"/>
  <c r="AF26" i="20"/>
  <c r="AN26" i="20"/>
  <c r="Q26" i="20" a="1"/>
  <c r="Q26" i="20" s="1"/>
  <c r="AI26" i="20"/>
  <c r="AA26" i="20" a="1"/>
  <c r="AA26" i="20" s="1"/>
  <c r="AO26" i="20"/>
  <c r="AE26" i="20"/>
  <c r="AB26" i="20" a="1"/>
  <c r="AB26" i="20" s="1"/>
  <c r="AJ26" i="20"/>
  <c r="Z26" i="20" a="1"/>
  <c r="Z26" i="20" s="1"/>
  <c r="AG26" i="20"/>
  <c r="AD26" i="20"/>
  <c r="V26" i="20" a="1"/>
  <c r="V26" i="20" s="1"/>
  <c r="U26" i="20" a="1"/>
  <c r="U26" i="20" s="1"/>
  <c r="W26" i="20" a="1"/>
  <c r="W26" i="20" s="1"/>
  <c r="AP106" i="20"/>
  <c r="AM106" i="20"/>
  <c r="AD106" i="20"/>
  <c r="Y106" i="20" a="1"/>
  <c r="Y106" i="20" s="1"/>
  <c r="AF106" i="20"/>
  <c r="AL106" i="20"/>
  <c r="AN106" i="20"/>
  <c r="U106" i="20" a="1"/>
  <c r="U106" i="20" s="1"/>
  <c r="T106" i="20" a="1"/>
  <c r="T106" i="20" s="1"/>
  <c r="O106" i="20" a="1"/>
  <c r="O106" i="20" s="1"/>
  <c r="AI106" i="20"/>
  <c r="AE106" i="20"/>
  <c r="AQ106" i="20"/>
  <c r="S106" i="20" a="1"/>
  <c r="S106" i="20" s="1"/>
  <c r="AH106" i="20"/>
  <c r="AK106" i="20"/>
  <c r="V106" i="20" a="1"/>
  <c r="V106" i="20" s="1"/>
  <c r="Q106" i="20" a="1"/>
  <c r="Q106" i="20" s="1"/>
  <c r="T86" i="20" a="1"/>
  <c r="T86" i="20" s="1"/>
  <c r="AB86" i="20" a="1"/>
  <c r="AB86" i="20" s="1"/>
  <c r="AK86" i="20"/>
  <c r="R86" i="20" a="1"/>
  <c r="R86" i="20" s="1"/>
  <c r="AG86" i="20"/>
  <c r="P86" i="20" a="1"/>
  <c r="P86" i="20" s="1"/>
  <c r="AH86" i="20"/>
  <c r="AO86" i="20"/>
  <c r="Q86" i="20" a="1"/>
  <c r="Q86" i="20" s="1"/>
  <c r="AA86" i="20" a="1"/>
  <c r="AA86" i="20" s="1"/>
  <c r="AD86" i="20"/>
  <c r="AJ86" i="20"/>
  <c r="AI86" i="20"/>
  <c r="V86" i="20" a="1"/>
  <c r="V86" i="20" s="1"/>
  <c r="AL86" i="20"/>
  <c r="AQ86" i="20"/>
  <c r="Y86" i="20" a="1"/>
  <c r="Y86" i="20" s="1"/>
  <c r="S86" i="20" a="1"/>
  <c r="S86" i="20" s="1"/>
  <c r="AK172" i="20"/>
  <c r="W172" i="20" a="1"/>
  <c r="W172" i="20" s="1"/>
  <c r="AM172" i="20"/>
  <c r="O172" i="20" a="1"/>
  <c r="O172" i="20" s="1"/>
  <c r="Q172" i="20" a="1"/>
  <c r="Q172" i="20" s="1"/>
  <c r="R172" i="20" a="1"/>
  <c r="R172" i="20" s="1"/>
  <c r="S14" i="20" a="1"/>
  <c r="S14" i="20" s="1"/>
  <c r="AN14" i="20"/>
  <c r="AK14" i="20"/>
  <c r="AG307" i="20"/>
  <c r="AE307" i="20"/>
  <c r="U307" i="20" a="1"/>
  <c r="U307" i="20" s="1"/>
  <c r="AK307" i="20"/>
  <c r="Y307" i="20" a="1"/>
  <c r="Y307" i="20" s="1"/>
  <c r="Q307" i="20" a="1"/>
  <c r="Q307" i="20" s="1"/>
  <c r="AP307" i="20"/>
  <c r="W307" i="20" a="1"/>
  <c r="W307" i="20" s="1"/>
  <c r="AH64" i="20"/>
  <c r="AO64" i="20"/>
  <c r="P64" i="20" a="1"/>
  <c r="P64" i="20" s="1"/>
  <c r="Y64" i="20" a="1"/>
  <c r="Y64" i="20" s="1"/>
  <c r="AH244" i="20"/>
  <c r="W244" i="20" a="1"/>
  <c r="W244" i="20" s="1"/>
  <c r="Y244" i="20" a="1"/>
  <c r="Y244" i="20" s="1"/>
  <c r="AO244" i="20"/>
  <c r="AQ244" i="20"/>
  <c r="AI244" i="20"/>
  <c r="AG244" i="20"/>
  <c r="S244" i="20" a="1"/>
  <c r="S244" i="20" s="1"/>
  <c r="V244" i="20" a="1"/>
  <c r="V244" i="20" s="1"/>
  <c r="AB244" i="20" a="1"/>
  <c r="AB244" i="20" s="1"/>
  <c r="AG247" i="20"/>
  <c r="AM247" i="20"/>
  <c r="V247" i="20" a="1"/>
  <c r="V247" i="20" s="1"/>
  <c r="AH247" i="20"/>
  <c r="R247" i="20" a="1"/>
  <c r="R247" i="20" s="1"/>
  <c r="X247" i="20" a="1"/>
  <c r="X247" i="20" s="1"/>
  <c r="U247" i="20" a="1"/>
  <c r="U247" i="20" s="1"/>
  <c r="AK247" i="20"/>
  <c r="W247" i="20" a="1"/>
  <c r="W247" i="20" s="1"/>
  <c r="AD247" i="20"/>
  <c r="Q247" i="20" a="1"/>
  <c r="Q247" i="20" s="1"/>
  <c r="P247" i="20" a="1"/>
  <c r="P247" i="20" s="1"/>
  <c r="T247" i="20" a="1"/>
  <c r="T247" i="20" s="1"/>
  <c r="AB247" i="20" a="1"/>
  <c r="AB247" i="20" s="1"/>
  <c r="AN247" i="20"/>
  <c r="AA247" i="20" a="1"/>
  <c r="AA247" i="20" s="1"/>
  <c r="AK19" i="20"/>
  <c r="AP64" i="20"/>
  <c r="AQ288" i="20"/>
  <c r="Q34" i="20" a="1"/>
  <c r="Q34" i="20" s="1"/>
  <c r="AD34" i="20"/>
  <c r="AB34" i="20" a="1"/>
  <c r="AB34" i="20" s="1"/>
  <c r="V34" i="20" a="1"/>
  <c r="V34" i="20" s="1"/>
  <c r="X34" i="20" a="1"/>
  <c r="X34" i="20" s="1"/>
  <c r="AJ34" i="20"/>
  <c r="T34" i="20" a="1"/>
  <c r="T34" i="20" s="1"/>
  <c r="AE34" i="20"/>
  <c r="AL34" i="20"/>
  <c r="AK34" i="20"/>
  <c r="AQ148" i="20"/>
  <c r="AG148" i="20"/>
  <c r="W148" i="20" a="1"/>
  <c r="W148" i="20" s="1"/>
  <c r="AP148" i="20"/>
  <c r="P148" i="20" a="1"/>
  <c r="P148" i="20" s="1"/>
  <c r="Q148" i="20" a="1"/>
  <c r="Q148" i="20" s="1"/>
  <c r="AO148" i="20"/>
  <c r="AA148" i="20" a="1"/>
  <c r="AA148" i="20" s="1"/>
  <c r="X148" i="20" a="1"/>
  <c r="X148" i="20" s="1"/>
  <c r="AM148" i="20"/>
  <c r="AF85" i="20"/>
  <c r="U85" i="20" a="1"/>
  <c r="U85" i="20" s="1"/>
  <c r="AK85" i="20"/>
  <c r="W85" i="20" a="1"/>
  <c r="W85" i="20" s="1"/>
  <c r="X85" i="20" a="1"/>
  <c r="X85" i="20" s="1"/>
  <c r="Z85" i="20" a="1"/>
  <c r="Z85" i="20" s="1"/>
  <c r="AL85" i="20"/>
  <c r="AQ85" i="20"/>
  <c r="Q85" i="20" a="1"/>
  <c r="Q85" i="20" s="1"/>
  <c r="AJ85" i="20"/>
  <c r="O85" i="20" a="1"/>
  <c r="O85" i="20" s="1"/>
  <c r="AP85" i="20"/>
  <c r="AJ14" i="20"/>
  <c r="R19" i="20" a="1"/>
  <c r="R19" i="20" s="1"/>
  <c r="AI14" i="20"/>
  <c r="S247" i="20" a="1"/>
  <c r="S247" i="20" s="1"/>
  <c r="AB307" i="20" a="1"/>
  <c r="AB307" i="20" s="1"/>
  <c r="AI80" i="20"/>
  <c r="R80" i="20" a="1"/>
  <c r="R80" i="20" s="1"/>
  <c r="AG80" i="20"/>
  <c r="Q80" i="20" a="1"/>
  <c r="Q80" i="20" s="1"/>
  <c r="V80" i="20" a="1"/>
  <c r="V80" i="20" s="1"/>
  <c r="AD80" i="20"/>
  <c r="Y80" i="20" a="1"/>
  <c r="Y80" i="20" s="1"/>
  <c r="W80" i="20" a="1"/>
  <c r="W80" i="20" s="1"/>
  <c r="AK80" i="20"/>
  <c r="O80" i="20" a="1"/>
  <c r="O80" i="20" s="1"/>
  <c r="S80" i="20" a="1"/>
  <c r="S80" i="20" s="1"/>
  <c r="Z80" i="20" a="1"/>
  <c r="Z80" i="20" s="1"/>
  <c r="T80" i="20" a="1"/>
  <c r="T80" i="20" s="1"/>
  <c r="P80" i="20" a="1"/>
  <c r="P80" i="20" s="1"/>
  <c r="AP80" i="20"/>
  <c r="AM80" i="20"/>
  <c r="AP216" i="20"/>
  <c r="O216" i="20" a="1"/>
  <c r="O216" i="20" s="1"/>
  <c r="AF216" i="20"/>
  <c r="AN216" i="20"/>
  <c r="AA216" i="20" a="1"/>
  <c r="AA216" i="20" s="1"/>
  <c r="AG216" i="20"/>
  <c r="AB216" i="20" a="1"/>
  <c r="AB216" i="20" s="1"/>
  <c r="AI216" i="20"/>
  <c r="X216" i="20" a="1"/>
  <c r="X216" i="20" s="1"/>
  <c r="AQ216" i="20"/>
  <c r="AK216" i="20"/>
  <c r="AE216" i="20"/>
  <c r="AL216" i="20"/>
  <c r="AM216" i="20"/>
  <c r="P216" i="20" a="1"/>
  <c r="P216" i="20" s="1"/>
  <c r="Q216" i="20" a="1"/>
  <c r="Q216" i="20" s="1"/>
  <c r="AD216" i="20"/>
  <c r="AF107" i="20"/>
  <c r="X107" i="20" a="1"/>
  <c r="X107" i="20" s="1"/>
  <c r="AQ107" i="20"/>
  <c r="AA107" i="20" a="1"/>
  <c r="AA107" i="20" s="1"/>
  <c r="R107" i="20" a="1"/>
  <c r="R107" i="20" s="1"/>
  <c r="AD107" i="20"/>
  <c r="AN107" i="20"/>
  <c r="T107" i="20" a="1"/>
  <c r="T107" i="20" s="1"/>
  <c r="AL107" i="20"/>
  <c r="W107" i="20" a="1"/>
  <c r="W107" i="20" s="1"/>
  <c r="Z107" i="20" a="1"/>
  <c r="Z107" i="20" s="1"/>
  <c r="AL25" i="20"/>
  <c r="AF25" i="20"/>
  <c r="AO25" i="20"/>
  <c r="AE25" i="20"/>
  <c r="V25" i="20" a="1"/>
  <c r="V25" i="20" s="1"/>
  <c r="X25" i="20" a="1"/>
  <c r="X25" i="20" s="1"/>
  <c r="AG25" i="20"/>
  <c r="AA25" i="20" a="1"/>
  <c r="AA25" i="20" s="1"/>
  <c r="P25" i="20" a="1"/>
  <c r="P25" i="20" s="1"/>
  <c r="T25" i="20" a="1"/>
  <c r="T25" i="20" s="1"/>
  <c r="AI25" i="20"/>
  <c r="AQ25" i="20"/>
  <c r="AH25" i="20"/>
  <c r="AB25" i="20" a="1"/>
  <c r="AB25" i="20" s="1"/>
  <c r="AH85" i="20"/>
  <c r="AI34" i="20"/>
  <c r="AA19" i="20" a="1"/>
  <c r="AA19" i="20" s="1"/>
  <c r="S93" i="20" a="1"/>
  <c r="S93" i="20" s="1"/>
  <c r="AF244" i="20"/>
  <c r="O288" i="20" a="1"/>
  <c r="O288" i="20" s="1"/>
  <c r="T52" i="20" a="1"/>
  <c r="T52" i="20" s="1"/>
  <c r="X52" i="20" a="1"/>
  <c r="X52" i="20" s="1"/>
  <c r="U52" i="20" a="1"/>
  <c r="U52" i="20" s="1"/>
  <c r="Z52" i="20" a="1"/>
  <c r="Z52" i="20" s="1"/>
  <c r="P52" i="20" a="1"/>
  <c r="P52" i="20" s="1"/>
  <c r="AF307" i="20"/>
  <c r="AN240" i="20"/>
  <c r="AO240" i="20"/>
  <c r="X240" i="20" a="1"/>
  <c r="X240" i="20" s="1"/>
  <c r="AE240" i="20"/>
  <c r="S240" i="20" a="1"/>
  <c r="S240" i="20" s="1"/>
  <c r="Z240" i="20" a="1"/>
  <c r="Z240" i="20" s="1"/>
  <c r="W240" i="20" a="1"/>
  <c r="W240" i="20" s="1"/>
  <c r="Y240" i="20" a="1"/>
  <c r="Y240" i="20" s="1"/>
  <c r="U240" i="20" a="1"/>
  <c r="U240" i="20" s="1"/>
  <c r="AM240" i="20"/>
  <c r="AA240" i="20" a="1"/>
  <c r="AA240" i="20" s="1"/>
  <c r="O240" i="20" a="1"/>
  <c r="O240" i="20" s="1"/>
  <c r="V240" i="20" a="1"/>
  <c r="V240" i="20" s="1"/>
  <c r="AG240" i="20"/>
  <c r="Q240" i="20" a="1"/>
  <c r="Q240" i="20" s="1"/>
  <c r="AQ240" i="20"/>
  <c r="AD240" i="20"/>
  <c r="P240" i="20" a="1"/>
  <c r="P240" i="20" s="1"/>
  <c r="X23" i="20" a="1"/>
  <c r="X23" i="20" s="1"/>
  <c r="Q23" i="20" a="1"/>
  <c r="Q23" i="20" s="1"/>
  <c r="AG23" i="20"/>
  <c r="AO23" i="20"/>
  <c r="T23" i="20" a="1"/>
  <c r="T23" i="20" s="1"/>
  <c r="AN23" i="20"/>
  <c r="AB23" i="20" a="1"/>
  <c r="AB23" i="20" s="1"/>
  <c r="U23" i="20" a="1"/>
  <c r="U23" i="20" s="1"/>
  <c r="O23" i="20" a="1"/>
  <c r="O23" i="20" s="1"/>
  <c r="P23" i="20" a="1"/>
  <c r="P23" i="20" s="1"/>
  <c r="Z23" i="20" a="1"/>
  <c r="Z23" i="20" s="1"/>
  <c r="AK23" i="20"/>
  <c r="AO266" i="20"/>
  <c r="AB266" i="20" a="1"/>
  <c r="AB266" i="20" s="1"/>
  <c r="AI266" i="20"/>
  <c r="O266" i="20" a="1"/>
  <c r="O266" i="20" s="1"/>
  <c r="AP266" i="20"/>
  <c r="AH266" i="20"/>
  <c r="AJ266" i="20"/>
  <c r="AN266" i="20"/>
  <c r="AG266" i="20"/>
  <c r="AQ266" i="20"/>
  <c r="AK266" i="20"/>
  <c r="AL266" i="20"/>
  <c r="R25" i="20" a="1"/>
  <c r="R25" i="20" s="1"/>
  <c r="AO34" i="20"/>
  <c r="P85" i="20" a="1"/>
  <c r="P85" i="20" s="1"/>
  <c r="AP34" i="20"/>
  <c r="AA49" i="20" a="1"/>
  <c r="AA49" i="20" s="1"/>
  <c r="S137" i="20" a="1"/>
  <c r="S137" i="20" s="1"/>
  <c r="AA266" i="20" a="1"/>
  <c r="AA266" i="20" s="1"/>
  <c r="AO140" i="20"/>
  <c r="AP198" i="20"/>
  <c r="O148" i="20" a="1"/>
  <c r="O148" i="20" s="1"/>
  <c r="AH80" i="20"/>
  <c r="U107" i="20" a="1"/>
  <c r="U107" i="20" s="1"/>
  <c r="Z93" i="20" a="1"/>
  <c r="Z93" i="20" s="1"/>
  <c r="P244" i="20" a="1"/>
  <c r="P244" i="20" s="1"/>
  <c r="AO218" i="20"/>
  <c r="Q236" i="20" a="1"/>
  <c r="Q236" i="20" s="1"/>
  <c r="Z236" i="20" a="1"/>
  <c r="Z236" i="20" s="1"/>
  <c r="AK236" i="20"/>
  <c r="AP236" i="20"/>
  <c r="AA236" i="20" a="1"/>
  <c r="AA236" i="20" s="1"/>
  <c r="V236" i="20" a="1"/>
  <c r="V236" i="20" s="1"/>
  <c r="P236" i="20" a="1"/>
  <c r="P236" i="20" s="1"/>
  <c r="AO236" i="20"/>
  <c r="U236" i="20" a="1"/>
  <c r="U236" i="20" s="1"/>
  <c r="AN236" i="20"/>
  <c r="AG236" i="20"/>
  <c r="AB236" i="20" a="1"/>
  <c r="AB236" i="20" s="1"/>
  <c r="AF221" i="20"/>
  <c r="AP221" i="20"/>
  <c r="AD221" i="20"/>
  <c r="AJ221" i="20"/>
  <c r="AG221" i="20"/>
  <c r="AK221" i="20"/>
  <c r="Q221" i="20" a="1"/>
  <c r="Q221" i="20" s="1"/>
  <c r="AB221" i="20" a="1"/>
  <c r="AB221" i="20" s="1"/>
  <c r="O221" i="20" a="1"/>
  <c r="O221" i="20" s="1"/>
  <c r="AH221" i="20"/>
  <c r="AQ221" i="20"/>
  <c r="V221" i="20" a="1"/>
  <c r="V221" i="20" s="1"/>
  <c r="AN221" i="20"/>
  <c r="AN197" i="20"/>
  <c r="AQ197" i="20"/>
  <c r="P197" i="20" a="1"/>
  <c r="P197" i="20" s="1"/>
  <c r="X197" i="20" a="1"/>
  <c r="X197" i="20" s="1"/>
  <c r="Q197" i="20" a="1"/>
  <c r="Q197" i="20" s="1"/>
  <c r="Z197" i="20" a="1"/>
  <c r="Z197" i="20" s="1"/>
  <c r="AL197" i="20"/>
  <c r="V197" i="20" a="1"/>
  <c r="V197" i="20" s="1"/>
  <c r="O197" i="20" a="1"/>
  <c r="O197" i="20" s="1"/>
  <c r="W197" i="20" a="1"/>
  <c r="W197" i="20" s="1"/>
  <c r="AE197" i="20"/>
  <c r="AM197" i="20"/>
  <c r="Z181" i="20" a="1"/>
  <c r="Z181" i="20" s="1"/>
  <c r="T181" i="20" a="1"/>
  <c r="T181" i="20" s="1"/>
  <c r="AQ181" i="20"/>
  <c r="S181" i="20" a="1"/>
  <c r="S181" i="20" s="1"/>
  <c r="AO181" i="20"/>
  <c r="Y181" i="20" a="1"/>
  <c r="Y181" i="20" s="1"/>
  <c r="AK181" i="20"/>
  <c r="U181" i="20" a="1"/>
  <c r="U181" i="20" s="1"/>
  <c r="AN181" i="20"/>
  <c r="AF181" i="20"/>
  <c r="X181" i="20" a="1"/>
  <c r="X181" i="20" s="1"/>
  <c r="Z25" i="20" a="1"/>
  <c r="Z25" i="20" s="1"/>
  <c r="AM85" i="20"/>
  <c r="AN34" i="20"/>
  <c r="U116" i="20" a="1"/>
  <c r="U116" i="20" s="1"/>
  <c r="AI181" i="20"/>
  <c r="P116" i="20" a="1"/>
  <c r="P116" i="20" s="1"/>
  <c r="AG140" i="20"/>
  <c r="Y137" i="20" a="1"/>
  <c r="Y137" i="20" s="1"/>
  <c r="Y148" i="20" a="1"/>
  <c r="Y148" i="20" s="1"/>
  <c r="AO107" i="20"/>
  <c r="AE107" i="20"/>
  <c r="AQ80" i="20"/>
  <c r="X244" i="20" a="1"/>
  <c r="X244" i="20" s="1"/>
  <c r="V288" i="20" a="1"/>
  <c r="V288" i="20" s="1"/>
  <c r="AA207" i="20" a="1"/>
  <c r="AA207" i="20" s="1"/>
  <c r="AO221" i="20"/>
  <c r="P97" i="20" a="1"/>
  <c r="P97" i="20" s="1"/>
  <c r="AH97" i="20"/>
  <c r="W97" i="20" a="1"/>
  <c r="W97" i="20" s="1"/>
  <c r="AD274" i="20"/>
  <c r="R274" i="20" a="1"/>
  <c r="R274" i="20" s="1"/>
  <c r="T274" i="20" a="1"/>
  <c r="T274" i="20" s="1"/>
  <c r="AI27" i="20"/>
  <c r="T27" i="20" a="1"/>
  <c r="T27" i="20" s="1"/>
  <c r="AO27" i="20"/>
  <c r="X97" i="20" a="1"/>
  <c r="X97" i="20" s="1"/>
  <c r="AE85" i="20"/>
  <c r="AB198" i="20" a="1"/>
  <c r="AB198" i="20" s="1"/>
  <c r="AM140" i="20"/>
  <c r="AN56" i="20"/>
  <c r="AQ124" i="20"/>
  <c r="AB240" i="20" a="1"/>
  <c r="AB240" i="20" s="1"/>
  <c r="T148" i="20" a="1"/>
  <c r="T148" i="20" s="1"/>
  <c r="T145" i="20" a="1"/>
  <c r="T145" i="20" s="1"/>
  <c r="AP107" i="20"/>
  <c r="Z207" i="20" a="1"/>
  <c r="Z207" i="20" s="1"/>
  <c r="AM221" i="20"/>
  <c r="AL125" i="20"/>
  <c r="AM125" i="20"/>
  <c r="AD125" i="20"/>
  <c r="Q125" i="20" a="1"/>
  <c r="Q125" i="20" s="1"/>
  <c r="AF125" i="20"/>
  <c r="T236" i="20" a="1"/>
  <c r="T236" i="20" s="1"/>
  <c r="X161" i="20" a="1"/>
  <c r="X161" i="20" s="1"/>
  <c r="U161" i="20" a="1"/>
  <c r="U161" i="20" s="1"/>
  <c r="AA161" i="20" a="1"/>
  <c r="AA161" i="20" s="1"/>
  <c r="R161" i="20" a="1"/>
  <c r="R161" i="20" s="1"/>
  <c r="AG288" i="20"/>
  <c r="Z288" i="20" a="1"/>
  <c r="Z288" i="20" s="1"/>
  <c r="AF288" i="20"/>
  <c r="Q288" i="20" a="1"/>
  <c r="Q288" i="20" s="1"/>
  <c r="AA288" i="20" a="1"/>
  <c r="AA288" i="20" s="1"/>
  <c r="AO288" i="20"/>
  <c r="AN288" i="20"/>
  <c r="AB288" i="20" a="1"/>
  <c r="AB288" i="20" s="1"/>
  <c r="T288" i="20" a="1"/>
  <c r="T288" i="20" s="1"/>
  <c r="P288" i="20" a="1"/>
  <c r="P288" i="20" s="1"/>
  <c r="AK288" i="20"/>
  <c r="AI288" i="20"/>
  <c r="AE288" i="20"/>
  <c r="AE19" i="20"/>
  <c r="W19" i="20" a="1"/>
  <c r="W19" i="20" s="1"/>
  <c r="AP19" i="20"/>
  <c r="AI19" i="20"/>
  <c r="AO19" i="20"/>
  <c r="AN19" i="20"/>
  <c r="AF19" i="20"/>
  <c r="O19" i="20" a="1"/>
  <c r="O19" i="20" s="1"/>
  <c r="R37" i="20" a="1"/>
  <c r="R37" i="20" s="1"/>
  <c r="AJ37" i="20"/>
  <c r="S37" i="20" a="1"/>
  <c r="S37" i="20" s="1"/>
  <c r="AI37" i="20"/>
  <c r="W37" i="20" a="1"/>
  <c r="W37" i="20" s="1"/>
  <c r="AD37" i="20"/>
  <c r="AN37" i="20"/>
  <c r="AE37" i="20"/>
  <c r="AQ37" i="20"/>
  <c r="AO37" i="20"/>
  <c r="AP37" i="20"/>
  <c r="AH37" i="20"/>
  <c r="T37" i="20" a="1"/>
  <c r="T37" i="20" s="1"/>
  <c r="AM37" i="20"/>
  <c r="Y37" i="20" a="1"/>
  <c r="Y37" i="20" s="1"/>
  <c r="AK43" i="20"/>
  <c r="AQ43" i="20"/>
  <c r="V43" i="20" a="1"/>
  <c r="V43" i="20" s="1"/>
  <c r="S43" i="20" a="1"/>
  <c r="S43" i="20" s="1"/>
  <c r="AO43" i="20"/>
  <c r="AF43" i="20"/>
  <c r="AG43" i="20"/>
  <c r="R43" i="20" a="1"/>
  <c r="R43" i="20" s="1"/>
  <c r="AQ14" i="20"/>
  <c r="Z19" i="20" a="1"/>
  <c r="Z19" i="20" s="1"/>
  <c r="X19" i="20" a="1"/>
  <c r="X19" i="20" s="1"/>
  <c r="U172" i="20" a="1"/>
  <c r="U172" i="20" s="1"/>
  <c r="O43" i="20" a="1"/>
  <c r="O43" i="20" s="1"/>
  <c r="S145" i="20" a="1"/>
  <c r="S145" i="20" s="1"/>
  <c r="AH307" i="20"/>
  <c r="AA172" i="20" a="1"/>
  <c r="AA172" i="20" s="1"/>
  <c r="Y247" i="20" a="1"/>
  <c r="Y247" i="20" s="1"/>
  <c r="AJ165" i="20"/>
  <c r="AB165" i="20" a="1"/>
  <c r="AB165" i="20" s="1"/>
  <c r="AO165" i="20"/>
  <c r="S165" i="20" a="1"/>
  <c r="S165" i="20" s="1"/>
  <c r="AF137" i="20"/>
  <c r="Z137" i="20" a="1"/>
  <c r="Z137" i="20" s="1"/>
  <c r="AN137" i="20"/>
  <c r="V137" i="20" a="1"/>
  <c r="V137" i="20" s="1"/>
  <c r="Q137" i="20" a="1"/>
  <c r="Q137" i="20" s="1"/>
  <c r="T137" i="20" a="1"/>
  <c r="T137" i="20" s="1"/>
  <c r="X137" i="20" a="1"/>
  <c r="X137" i="20" s="1"/>
  <c r="AP137" i="20"/>
  <c r="AA137" i="20" a="1"/>
  <c r="AA137" i="20" s="1"/>
  <c r="AI137" i="20"/>
  <c r="AO137" i="20"/>
  <c r="W137" i="20" a="1"/>
  <c r="W137" i="20" s="1"/>
  <c r="AH137" i="20"/>
  <c r="R137" i="20" a="1"/>
  <c r="R137" i="20" s="1"/>
  <c r="AB137" i="20" a="1"/>
  <c r="AB137" i="20" s="1"/>
  <c r="AD137" i="20"/>
  <c r="AL137" i="20"/>
  <c r="AF37" i="20"/>
  <c r="AA85" i="20" a="1"/>
  <c r="AA85" i="20" s="1"/>
  <c r="Y172" i="20" a="1"/>
  <c r="Y172" i="20" s="1"/>
  <c r="AB19" i="20" a="1"/>
  <c r="AB19" i="20" s="1"/>
  <c r="AJ80" i="20"/>
  <c r="AJ247" i="20"/>
  <c r="Z145" i="20" a="1"/>
  <c r="Z145" i="20" s="1"/>
  <c r="AF247" i="20"/>
  <c r="AL145" i="20"/>
  <c r="AD93" i="20"/>
  <c r="AF135" i="20"/>
  <c r="R135" i="20" a="1"/>
  <c r="R135" i="20" s="1"/>
  <c r="Z307" i="20" a="1"/>
  <c r="Z307" i="20" s="1"/>
  <c r="AF218" i="20"/>
  <c r="AN218" i="20"/>
  <c r="P218" i="20" a="1"/>
  <c r="P218" i="20" s="1"/>
  <c r="Z156" i="20" a="1"/>
  <c r="Z156" i="20" s="1"/>
  <c r="AI156" i="20"/>
  <c r="W156" i="20" a="1"/>
  <c r="W156" i="20" s="1"/>
  <c r="V254" i="20" a="1"/>
  <c r="V254" i="20" s="1"/>
  <c r="P254" i="20" a="1"/>
  <c r="P254" i="20" s="1"/>
  <c r="AJ53" i="20"/>
  <c r="AI53" i="20"/>
  <c r="AQ53" i="20"/>
  <c r="Y53" i="20" a="1"/>
  <c r="Y53" i="20" s="1"/>
  <c r="AO53" i="20"/>
  <c r="AH53" i="20"/>
  <c r="AP53" i="20"/>
  <c r="Z58" i="20" a="1"/>
  <c r="Z58" i="20" s="1"/>
  <c r="O58" i="20" a="1"/>
  <c r="O58" i="20" s="1"/>
  <c r="AP58" i="20"/>
  <c r="AB49" i="20" a="1"/>
  <c r="AB49" i="20" s="1"/>
  <c r="Z49" i="20" a="1"/>
  <c r="Z49" i="20" s="1"/>
  <c r="R49" i="20" a="1"/>
  <c r="R49" i="20" s="1"/>
  <c r="V49" i="20" a="1"/>
  <c r="V49" i="20" s="1"/>
  <c r="AP49" i="20"/>
  <c r="AE49" i="20"/>
  <c r="X49" i="20" a="1"/>
  <c r="X49" i="20" s="1"/>
  <c r="Y49" i="20" a="1"/>
  <c r="Y49" i="20" s="1"/>
  <c r="AO49" i="20"/>
  <c r="AJ49" i="20"/>
  <c r="W49" i="20" a="1"/>
  <c r="W49" i="20" s="1"/>
  <c r="Q49" i="20" a="1"/>
  <c r="Q49" i="20" s="1"/>
  <c r="AM49" i="20"/>
  <c r="AQ49" i="20"/>
  <c r="AN49" i="20"/>
  <c r="AM291" i="20"/>
  <c r="AQ291" i="20"/>
  <c r="AD291" i="20"/>
  <c r="U291" i="20" a="1"/>
  <c r="U291" i="20" s="1"/>
  <c r="AH291" i="20"/>
  <c r="R291" i="20" a="1"/>
  <c r="R291" i="20" s="1"/>
  <c r="AN291" i="20"/>
  <c r="AI291" i="20"/>
  <c r="AA291" i="20" a="1"/>
  <c r="AA291" i="20" s="1"/>
  <c r="P140" i="20" a="1"/>
  <c r="P140" i="20" s="1"/>
  <c r="S85" i="20" a="1"/>
  <c r="S85" i="20" s="1"/>
  <c r="P43" i="20" a="1"/>
  <c r="P43" i="20" s="1"/>
  <c r="V266" i="20" a="1"/>
  <c r="V266" i="20" s="1"/>
  <c r="AG291" i="20"/>
  <c r="AB112" i="20" a="1"/>
  <c r="AB112" i="20" s="1"/>
  <c r="S172" i="20" a="1"/>
  <c r="S172" i="20" s="1"/>
  <c r="AQ137" i="20"/>
  <c r="AG220" i="20"/>
  <c r="AP247" i="20"/>
  <c r="AO216" i="20"/>
  <c r="AK240" i="20"/>
  <c r="R218" i="20" a="1"/>
  <c r="R218" i="20" s="1"/>
  <c r="X304" i="20" a="1"/>
  <c r="X304" i="20" s="1"/>
  <c r="AJ304" i="20"/>
  <c r="AI113" i="20"/>
  <c r="AL113" i="20"/>
  <c r="AB245" i="20" a="1"/>
  <c r="AB245" i="20" s="1"/>
  <c r="AK245" i="20"/>
  <c r="W140" i="20" a="1"/>
  <c r="W140" i="20" s="1"/>
  <c r="R85" i="20" a="1"/>
  <c r="R85" i="20" s="1"/>
  <c r="AA34" i="20" a="1"/>
  <c r="AA34" i="20" s="1"/>
  <c r="V181" i="20" a="1"/>
  <c r="V181" i="20" s="1"/>
  <c r="AA80" i="20" a="1"/>
  <c r="AA80" i="20" s="1"/>
  <c r="P266" i="20" a="1"/>
  <c r="P266" i="20" s="1"/>
  <c r="U137" i="20" a="1"/>
  <c r="U137" i="20" s="1"/>
  <c r="AB197" i="20" a="1"/>
  <c r="AB197" i="20" s="1"/>
  <c r="AF23" i="20"/>
  <c r="AO291" i="20"/>
  <c r="AL49" i="20"/>
  <c r="V172" i="20" a="1"/>
  <c r="V172" i="20" s="1"/>
  <c r="AO197" i="20"/>
  <c r="Y107" i="20" a="1"/>
  <c r="Y107" i="20" s="1"/>
  <c r="AJ240" i="20"/>
  <c r="AG133" i="20"/>
  <c r="AH133" i="20"/>
  <c r="Z133" i="20" a="1"/>
  <c r="Z133" i="20" s="1"/>
  <c r="AL133" i="20"/>
  <c r="AJ244" i="20"/>
  <c r="AN109" i="20"/>
  <c r="R109" i="20" a="1"/>
  <c r="R109" i="20" s="1"/>
  <c r="AB109" i="20" a="1"/>
  <c r="AB109" i="20" s="1"/>
  <c r="AK263" i="20"/>
  <c r="V263" i="20" a="1"/>
  <c r="V263" i="20" s="1"/>
  <c r="AN263" i="20"/>
  <c r="Y140" i="20" a="1"/>
  <c r="Y140" i="20" s="1"/>
  <c r="AB85" i="20" a="1"/>
  <c r="AB85" i="20" s="1"/>
  <c r="Z34" i="20" a="1"/>
  <c r="Z34" i="20" s="1"/>
  <c r="P37" i="20" a="1"/>
  <c r="P37" i="20" s="1"/>
  <c r="X80" i="20" a="1"/>
  <c r="X80" i="20" s="1"/>
  <c r="U197" i="20" a="1"/>
  <c r="U197" i="20" s="1"/>
  <c r="AD49" i="20"/>
  <c r="AJ172" i="20"/>
  <c r="AG197" i="20"/>
  <c r="R267" i="20" a="1"/>
  <c r="R267" i="20" s="1"/>
  <c r="AI247" i="20"/>
  <c r="P156" i="20" a="1"/>
  <c r="P156" i="20" s="1"/>
  <c r="AI240" i="20"/>
  <c r="AP218" i="20"/>
  <c r="X223" i="20" a="1"/>
  <c r="X223" i="20" s="1"/>
  <c r="AD223" i="20"/>
  <c r="AO223" i="20"/>
  <c r="AP223" i="20"/>
  <c r="AN223" i="20"/>
  <c r="Q223" i="20" a="1"/>
  <c r="Q223" i="20" s="1"/>
  <c r="P134" i="20" a="1"/>
  <c r="P134" i="20" s="1"/>
  <c r="AI134" i="20"/>
  <c r="AB134" i="20" a="1"/>
  <c r="AB134" i="20" s="1"/>
  <c r="S107" i="20" a="1"/>
  <c r="S107" i="20" s="1"/>
  <c r="S153" i="20" a="1"/>
  <c r="S153" i="20" s="1"/>
  <c r="AP153" i="20"/>
  <c r="AH153" i="20"/>
  <c r="AE153" i="20"/>
  <c r="AJ153" i="20"/>
  <c r="AG153" i="20"/>
  <c r="AI153" i="20"/>
  <c r="AA153" i="20" a="1"/>
  <c r="AA153" i="20" s="1"/>
  <c r="P153" i="20" a="1"/>
  <c r="P153" i="20" s="1"/>
  <c r="W153" i="20" a="1"/>
  <c r="W153" i="20" s="1"/>
  <c r="Y153" i="20" a="1"/>
  <c r="Y153" i="20" s="1"/>
  <c r="AQ153" i="20"/>
  <c r="O153" i="20" a="1"/>
  <c r="O153" i="20" s="1"/>
  <c r="AB153" i="20" a="1"/>
  <c r="AB153" i="20" s="1"/>
  <c r="S19" i="20" a="1"/>
  <c r="S19" i="20" s="1"/>
  <c r="AA64" i="20" a="1"/>
  <c r="AA64" i="20" s="1"/>
  <c r="AQ64" i="20"/>
  <c r="V37" i="20" a="1"/>
  <c r="V37" i="20" s="1"/>
  <c r="Z37" i="20" a="1"/>
  <c r="Z37" i="20" s="1"/>
  <c r="U19" i="20" a="1"/>
  <c r="U19" i="20" s="1"/>
  <c r="Y14" i="20" a="1"/>
  <c r="Y14" i="20" s="1"/>
  <c r="W14" i="20" a="1"/>
  <c r="W14" i="20" s="1"/>
  <c r="AN244" i="20"/>
  <c r="S158" i="20" a="1"/>
  <c r="S158" i="20" s="1"/>
  <c r="AF158" i="20"/>
  <c r="AN158" i="20"/>
  <c r="AE158" i="20"/>
  <c r="X158" i="20" a="1"/>
  <c r="X158" i="20" s="1"/>
  <c r="Y158" i="20" a="1"/>
  <c r="Y158" i="20" s="1"/>
  <c r="AG158" i="20"/>
  <c r="AM244" i="20"/>
  <c r="R14" i="20" a="1"/>
  <c r="R14" i="20" s="1"/>
  <c r="Y34" i="20" a="1"/>
  <c r="Y34" i="20" s="1"/>
  <c r="AL19" i="20"/>
  <c r="AJ19" i="20"/>
  <c r="AM19" i="20"/>
  <c r="W34" i="20" a="1"/>
  <c r="W34" i="20" s="1"/>
  <c r="AB158" i="20" a="1"/>
  <c r="AB158" i="20" s="1"/>
  <c r="AH107" i="20"/>
  <c r="S291" i="20" a="1"/>
  <c r="S291" i="20" s="1"/>
  <c r="AN25" i="20"/>
  <c r="S169" i="20" a="1"/>
  <c r="S169" i="20" s="1"/>
  <c r="W169" i="20" a="1"/>
  <c r="W169" i="20" s="1"/>
  <c r="AJ169" i="20"/>
  <c r="AB169" i="20" a="1"/>
  <c r="AB169" i="20" s="1"/>
  <c r="AO169" i="20"/>
  <c r="T301" i="20" a="1"/>
  <c r="T301" i="20" s="1"/>
  <c r="S301" i="20" a="1"/>
  <c r="S301" i="20" s="1"/>
  <c r="S250" i="20" a="1"/>
  <c r="S250" i="20" s="1"/>
  <c r="AG250" i="20"/>
  <c r="AA224" i="20" a="1"/>
  <c r="AA224" i="20" s="1"/>
  <c r="V224" i="20" a="1"/>
  <c r="V224" i="20" s="1"/>
  <c r="AK224" i="20"/>
  <c r="AB224" i="20" a="1"/>
  <c r="AB224" i="20" s="1"/>
  <c r="AE224" i="20"/>
  <c r="AL163" i="20"/>
  <c r="AM163" i="20"/>
  <c r="P163" i="20" a="1"/>
  <c r="P163" i="20" s="1"/>
  <c r="Y163" i="20" a="1"/>
  <c r="Y163" i="20" s="1"/>
  <c r="AQ163" i="20"/>
  <c r="R163" i="20" a="1"/>
  <c r="R163" i="20" s="1"/>
  <c r="AI163" i="20"/>
  <c r="AD163" i="20"/>
  <c r="AF163" i="20"/>
  <c r="AA163" i="20" a="1"/>
  <c r="AA163" i="20" s="1"/>
  <c r="V64" i="20" a="1"/>
  <c r="V64" i="20" s="1"/>
  <c r="V93" i="20" a="1"/>
  <c r="V93" i="20" s="1"/>
  <c r="Y93" i="20" a="1"/>
  <c r="Y93" i="20" s="1"/>
  <c r="AQ93" i="20"/>
  <c r="AE93" i="20"/>
  <c r="X93" i="20" a="1"/>
  <c r="X93" i="20" s="1"/>
  <c r="O93" i="20" a="1"/>
  <c r="O93" i="20" s="1"/>
  <c r="AO93" i="20"/>
  <c r="W93" i="20" a="1"/>
  <c r="W93" i="20" s="1"/>
  <c r="R93" i="20" a="1"/>
  <c r="R93" i="20" s="1"/>
  <c r="AL93" i="20"/>
  <c r="AP93" i="20"/>
  <c r="AJ93" i="20"/>
  <c r="AI93" i="20"/>
  <c r="AG93" i="20"/>
  <c r="AK93" i="20"/>
  <c r="P93" i="20" a="1"/>
  <c r="P93" i="20" s="1"/>
  <c r="AA93" i="20" a="1"/>
  <c r="AA93" i="20" s="1"/>
  <c r="AF93" i="20"/>
  <c r="AM93" i="20"/>
  <c r="AB93" i="20" a="1"/>
  <c r="AB93" i="20" s="1"/>
  <c r="Y43" i="20" a="1"/>
  <c r="Y43" i="20" s="1"/>
  <c r="T85" i="20" a="1"/>
  <c r="T85" i="20" s="1"/>
  <c r="X145" i="20" a="1"/>
  <c r="X145" i="20" s="1"/>
  <c r="AH93" i="20"/>
  <c r="X43" i="20" a="1"/>
  <c r="X43" i="20" s="1"/>
  <c r="AJ137" i="20"/>
  <c r="O165" i="20" a="1"/>
  <c r="O165" i="20" s="1"/>
  <c r="U34" i="20" a="1"/>
  <c r="U34" i="20" s="1"/>
  <c r="U80" i="20" a="1"/>
  <c r="U80" i="20" s="1"/>
  <c r="AB207" i="20" a="1"/>
  <c r="AB207" i="20" s="1"/>
  <c r="R207" i="20" a="1"/>
  <c r="R207" i="20" s="1"/>
  <c r="S207" i="20" a="1"/>
  <c r="S207" i="20" s="1"/>
  <c r="V207" i="20" a="1"/>
  <c r="V207" i="20" s="1"/>
  <c r="Q207" i="20" a="1"/>
  <c r="Q207" i="20" s="1"/>
  <c r="AB175" i="20" a="1"/>
  <c r="AB175" i="20" s="1"/>
  <c r="Q175" i="20" a="1"/>
  <c r="Q175" i="20" s="1"/>
  <c r="Z175" i="20" a="1"/>
  <c r="Z175" i="20" s="1"/>
  <c r="AF175" i="20"/>
  <c r="AB52" i="20" a="1"/>
  <c r="AB52" i="20" s="1"/>
  <c r="Z216" i="20" a="1"/>
  <c r="Z216" i="20" s="1"/>
  <c r="AF80" i="20"/>
  <c r="Q93" i="20" a="1"/>
  <c r="Q93" i="20" s="1"/>
  <c r="AD144" i="20"/>
  <c r="AF144" i="20"/>
  <c r="W144" i="20" a="1"/>
  <c r="W144" i="20" s="1"/>
  <c r="AG37" i="20"/>
  <c r="Y23" i="20" a="1"/>
  <c r="Y23" i="20" s="1"/>
  <c r="T49" i="20" a="1"/>
  <c r="T49" i="20" s="1"/>
  <c r="Z286" i="20" a="1"/>
  <c r="Z286" i="20" s="1"/>
  <c r="S53" i="20" a="1"/>
  <c r="S53" i="20" s="1"/>
  <c r="AH181" i="20"/>
  <c r="AP291" i="20"/>
  <c r="AD197" i="20"/>
  <c r="Q107" i="20" a="1"/>
  <c r="Q107" i="20" s="1"/>
  <c r="R240" i="20" a="1"/>
  <c r="R240" i="20" s="1"/>
  <c r="R216" i="20" a="1"/>
  <c r="R216" i="20" s="1"/>
  <c r="S236" i="20" a="1"/>
  <c r="S236" i="20" s="1"/>
  <c r="AM286" i="20"/>
  <c r="O307" i="20" a="1"/>
  <c r="O307" i="20" s="1"/>
  <c r="AL148" i="20"/>
  <c r="AL240" i="20"/>
  <c r="AM307" i="20"/>
  <c r="V291" i="20" a="1"/>
  <c r="V291" i="20" s="1"/>
  <c r="O52" i="20" a="1"/>
  <c r="O52" i="20" s="1"/>
  <c r="AQ23" i="20"/>
  <c r="AQ34" i="20"/>
  <c r="O49" i="20" a="1"/>
  <c r="O49" i="20" s="1"/>
  <c r="AP181" i="20"/>
  <c r="AA181" i="20" a="1"/>
  <c r="AA181" i="20" s="1"/>
  <c r="AM107" i="20"/>
  <c r="O244" i="20" a="1"/>
  <c r="O244" i="20" s="1"/>
  <c r="AH216" i="20"/>
  <c r="W288" i="20" a="1"/>
  <c r="W288" i="20" s="1"/>
  <c r="AE23" i="20"/>
  <c r="W221" i="20" a="1"/>
  <c r="W221" i="20" s="1"/>
  <c r="AD23" i="20"/>
  <c r="AP23" i="20"/>
  <c r="O247" i="20" a="1"/>
  <c r="O247" i="20" s="1"/>
  <c r="S197" i="20" a="1"/>
  <c r="S197" i="20" s="1"/>
  <c r="AB64" i="20" a="1"/>
  <c r="AB64" i="20" s="1"/>
  <c r="R53" i="20" a="1"/>
  <c r="R53" i="20" s="1"/>
  <c r="AD181" i="20"/>
  <c r="AI109" i="20"/>
  <c r="AG49" i="20"/>
  <c r="AF266" i="20"/>
  <c r="AN125" i="20"/>
  <c r="V107" i="20" a="1"/>
  <c r="V107" i="20" s="1"/>
  <c r="T93" i="20" a="1"/>
  <c r="T93" i="20" s="1"/>
  <c r="X221" i="20" a="1"/>
  <c r="X221" i="20" s="1"/>
  <c r="V216" i="20" a="1"/>
  <c r="V216" i="20" s="1"/>
  <c r="AQ220" i="20"/>
  <c r="AE247" i="20"/>
  <c r="AJ216" i="20"/>
  <c r="Q244" i="20" a="1"/>
  <c r="Q244" i="20" s="1"/>
  <c r="AH144" i="20"/>
  <c r="S216" i="20" a="1"/>
  <c r="S216" i="20" s="1"/>
  <c r="AI145" i="20"/>
  <c r="AD288" i="20"/>
  <c r="AB178" i="20" a="1"/>
  <c r="AB178" i="20" s="1"/>
  <c r="AO178" i="20"/>
  <c r="S178" i="20" a="1"/>
  <c r="S178" i="20" s="1"/>
  <c r="AJ178" i="20"/>
  <c r="AE178" i="20"/>
  <c r="AG178" i="20"/>
  <c r="AB173" i="20" a="1"/>
  <c r="AB173" i="20" s="1"/>
  <c r="T173" i="20" a="1"/>
  <c r="T173" i="20" s="1"/>
  <c r="W173" i="20" a="1"/>
  <c r="W173" i="20" s="1"/>
  <c r="AJ173" i="20"/>
  <c r="X173" i="20" a="1"/>
  <c r="X173" i="20" s="1"/>
  <c r="AK173" i="20"/>
  <c r="S173" i="20" a="1"/>
  <c r="S173" i="20" s="1"/>
  <c r="AN173" i="20"/>
  <c r="AH173" i="20"/>
  <c r="P173" i="20" a="1"/>
  <c r="P173" i="20" s="1"/>
  <c r="R173" i="20" a="1"/>
  <c r="R173" i="20" s="1"/>
  <c r="U173" i="20" a="1"/>
  <c r="U173" i="20" s="1"/>
  <c r="O273" i="20" a="1"/>
  <c r="O273" i="20" s="1"/>
  <c r="V273" i="20" a="1"/>
  <c r="V273" i="20" s="1"/>
  <c r="AB70" i="20" a="1"/>
  <c r="AB70" i="20" s="1"/>
  <c r="AH70" i="20"/>
  <c r="AG70" i="20"/>
  <c r="T119" i="20" a="1"/>
  <c r="T119" i="20" s="1"/>
  <c r="V119" i="20" a="1"/>
  <c r="V119" i="20" s="1"/>
  <c r="W22" i="20" a="1"/>
  <c r="W22" i="20" s="1"/>
  <c r="AI22" i="20"/>
  <c r="R22" i="20" a="1"/>
  <c r="R22" i="20" s="1"/>
  <c r="AD22" i="20"/>
  <c r="AK22" i="20"/>
  <c r="AN22" i="20"/>
  <c r="U22" i="20" a="1"/>
  <c r="U22" i="20" s="1"/>
  <c r="P22" i="20" a="1"/>
  <c r="P22" i="20" s="1"/>
  <c r="AM22" i="20"/>
  <c r="S22" i="20" a="1"/>
  <c r="S22" i="20" s="1"/>
  <c r="V22" i="20" a="1"/>
  <c r="V22" i="20" s="1"/>
  <c r="AG22" i="20"/>
  <c r="AL22" i="20"/>
  <c r="T128" i="20" a="1"/>
  <c r="T128" i="20" s="1"/>
  <c r="AL128" i="20"/>
  <c r="AD128" i="20"/>
  <c r="AQ128" i="20"/>
  <c r="O128" i="20" a="1"/>
  <c r="O128" i="20" s="1"/>
  <c r="U128" i="20" a="1"/>
  <c r="U128" i="20" s="1"/>
  <c r="AP128" i="20"/>
  <c r="Y128" i="20" a="1"/>
  <c r="Y128" i="20" s="1"/>
  <c r="P128" i="20" a="1"/>
  <c r="P128" i="20" s="1"/>
  <c r="V128" i="20" a="1"/>
  <c r="V128" i="20" s="1"/>
  <c r="AF128" i="20"/>
  <c r="AH128" i="20"/>
  <c r="S128" i="20" a="1"/>
  <c r="S128" i="20" s="1"/>
  <c r="AK128" i="20"/>
  <c r="AN128" i="20"/>
  <c r="X128" i="20" a="1"/>
  <c r="X128" i="20" s="1"/>
  <c r="AB128" i="20" a="1"/>
  <c r="AB128" i="20" s="1"/>
  <c r="W47" i="20" a="1"/>
  <c r="W47" i="20" s="1"/>
  <c r="U47" i="20" a="1"/>
  <c r="U47" i="20" s="1"/>
  <c r="AB37" i="20" a="1"/>
  <c r="AB37" i="20" s="1"/>
  <c r="AO14" i="20"/>
  <c r="AI64" i="20"/>
  <c r="AF145" i="20"/>
  <c r="Y145" i="20" a="1"/>
  <c r="Y145" i="20" s="1"/>
  <c r="U145" i="20" a="1"/>
  <c r="U145" i="20" s="1"/>
  <c r="AO145" i="20"/>
  <c r="W145" i="20" a="1"/>
  <c r="W145" i="20" s="1"/>
  <c r="AB145" i="20" a="1"/>
  <c r="AB145" i="20" s="1"/>
  <c r="Q145" i="20" a="1"/>
  <c r="Q145" i="20" s="1"/>
  <c r="O145" i="20" a="1"/>
  <c r="O145" i="20" s="1"/>
  <c r="AH145" i="20"/>
  <c r="AN145" i="20"/>
  <c r="AJ145" i="20"/>
  <c r="AM145" i="20"/>
  <c r="P145" i="20" a="1"/>
  <c r="P145" i="20" s="1"/>
  <c r="R145" i="20" a="1"/>
  <c r="R145" i="20" s="1"/>
  <c r="Q43" i="20" a="1"/>
  <c r="Q43" i="20" s="1"/>
  <c r="AG145" i="20"/>
  <c r="Z172" i="20" a="1"/>
  <c r="Z172" i="20" s="1"/>
  <c r="V148" i="20" a="1"/>
  <c r="V148" i="20" s="1"/>
  <c r="AN53" i="20"/>
  <c r="AH148" i="20"/>
  <c r="AJ288" i="20"/>
  <c r="AI140" i="20"/>
  <c r="S140" i="20" a="1"/>
  <c r="S140" i="20" s="1"/>
  <c r="AJ140" i="20"/>
  <c r="AQ140" i="20"/>
  <c r="AB140" i="20" a="1"/>
  <c r="AB140" i="20" s="1"/>
  <c r="O140" i="20" a="1"/>
  <c r="O140" i="20" s="1"/>
  <c r="AA140" i="20" a="1"/>
  <c r="AA140" i="20" s="1"/>
  <c r="AD140" i="20"/>
  <c r="Y164" i="20" a="1"/>
  <c r="Y164" i="20" s="1"/>
  <c r="P164" i="20" a="1"/>
  <c r="P164" i="20" s="1"/>
  <c r="AA164" i="20" a="1"/>
  <c r="AA164" i="20" s="1"/>
  <c r="X164" i="20" a="1"/>
  <c r="X164" i="20" s="1"/>
  <c r="AE164" i="20"/>
  <c r="W164" i="20" a="1"/>
  <c r="W164" i="20" s="1"/>
  <c r="Q164" i="20" a="1"/>
  <c r="Q164" i="20" s="1"/>
  <c r="AP164" i="20"/>
  <c r="S164" i="20" a="1"/>
  <c r="S164" i="20" s="1"/>
  <c r="AH164" i="20"/>
  <c r="AB66" i="20" a="1"/>
  <c r="AB66" i="20" s="1"/>
  <c r="Y66" i="20" a="1"/>
  <c r="Y66" i="20" s="1"/>
  <c r="AK116" i="20"/>
  <c r="V116" i="20" a="1"/>
  <c r="V116" i="20" s="1"/>
  <c r="AG116" i="20"/>
  <c r="S116" i="20" a="1"/>
  <c r="S116" i="20" s="1"/>
  <c r="AB116" i="20" a="1"/>
  <c r="AB116" i="20" s="1"/>
  <c r="Q116" i="20" a="1"/>
  <c r="Q116" i="20" s="1"/>
  <c r="AE116" i="20"/>
  <c r="AD286" i="20"/>
  <c r="T286" i="20" a="1"/>
  <c r="T286" i="20" s="1"/>
  <c r="AB286" i="20" a="1"/>
  <c r="AB286" i="20" s="1"/>
  <c r="Q286" i="20" a="1"/>
  <c r="Q286" i="20" s="1"/>
  <c r="AN286" i="20"/>
  <c r="Y286" i="20" a="1"/>
  <c r="Y286" i="20" s="1"/>
  <c r="AG286" i="20"/>
  <c r="AQ286" i="20"/>
  <c r="AO195" i="20"/>
  <c r="R195" i="20" a="1"/>
  <c r="R195" i="20" s="1"/>
  <c r="AB195" i="20" a="1"/>
  <c r="AB195" i="20" s="1"/>
  <c r="O25" i="20" a="1"/>
  <c r="O25" i="20" s="1"/>
  <c r="U140" i="20" a="1"/>
  <c r="U140" i="20" s="1"/>
  <c r="S34" i="20" a="1"/>
  <c r="S34" i="20" s="1"/>
  <c r="Q37" i="20" a="1"/>
  <c r="Q37" i="20" s="1"/>
  <c r="AA286" i="20" a="1"/>
  <c r="AA286" i="20" s="1"/>
  <c r="AA53" i="20" a="1"/>
  <c r="AA53" i="20" s="1"/>
  <c r="AK291" i="20"/>
  <c r="W158" i="20" a="1"/>
  <c r="W158" i="20" s="1"/>
  <c r="AI49" i="20"/>
  <c r="AK107" i="20"/>
  <c r="AE286" i="20"/>
  <c r="AB107" i="20" a="1"/>
  <c r="AB107" i="20" s="1"/>
  <c r="Z164" i="20" a="1"/>
  <c r="Z164" i="20" s="1"/>
  <c r="AF240" i="20"/>
  <c r="AP240" i="20"/>
  <c r="AO307" i="20"/>
  <c r="X291" i="20" a="1"/>
  <c r="X291" i="20" s="1"/>
  <c r="S25" i="20" a="1"/>
  <c r="S25" i="20" s="1"/>
  <c r="X140" i="20" a="1"/>
  <c r="X140" i="20" s="1"/>
  <c r="AM34" i="20"/>
  <c r="U266" i="20" a="1"/>
  <c r="U266" i="20" s="1"/>
  <c r="AE118" i="20"/>
  <c r="O181" i="20" a="1"/>
  <c r="O181" i="20" s="1"/>
  <c r="P158" i="20" a="1"/>
  <c r="P158" i="20" s="1"/>
  <c r="AH49" i="20"/>
  <c r="O107" i="20" a="1"/>
  <c r="O107" i="20" s="1"/>
  <c r="T216" i="20" a="1"/>
  <c r="T216" i="20" s="1"/>
  <c r="AJ291" i="20"/>
  <c r="AG188" i="20"/>
  <c r="W188" i="20" a="1"/>
  <c r="W188" i="20" s="1"/>
  <c r="Y188" i="20" a="1"/>
  <c r="Y188" i="20" s="1"/>
  <c r="AE188" i="20"/>
  <c r="AL188" i="20"/>
  <c r="AK188" i="20"/>
  <c r="Q188" i="20" a="1"/>
  <c r="Q188" i="20" s="1"/>
  <c r="AP188" i="20"/>
  <c r="R188" i="20" a="1"/>
  <c r="R188" i="20" s="1"/>
  <c r="AH188" i="20"/>
  <c r="AN188" i="20"/>
  <c r="U188" i="20" a="1"/>
  <c r="U188" i="20" s="1"/>
  <c r="AM188" i="20"/>
  <c r="AF188" i="20"/>
  <c r="Z188" i="20" a="1"/>
  <c r="Z188" i="20" s="1"/>
  <c r="AJ188" i="20"/>
  <c r="AD307" i="20"/>
  <c r="W25" i="20" a="1"/>
  <c r="W25" i="20" s="1"/>
  <c r="S286" i="20" a="1"/>
  <c r="S286" i="20" s="1"/>
  <c r="Z53" i="20" a="1"/>
  <c r="Z53" i="20" s="1"/>
  <c r="AK197" i="20"/>
  <c r="AI107" i="20"/>
  <c r="AK137" i="20"/>
  <c r="Y216" i="20" a="1"/>
  <c r="Y216" i="20" s="1"/>
  <c r="Y236" i="20" a="1"/>
  <c r="Y236" i="20" s="1"/>
  <c r="AK148" i="20"/>
  <c r="P291" i="20" a="1"/>
  <c r="P291" i="20" s="1"/>
  <c r="AK25" i="20"/>
  <c r="Q25" i="20" a="1"/>
  <c r="Q25" i="20" s="1"/>
  <c r="P34" i="20" a="1"/>
  <c r="P34" i="20" s="1"/>
  <c r="R286" i="20" a="1"/>
  <c r="R286" i="20" s="1"/>
  <c r="W291" i="20" a="1"/>
  <c r="W291" i="20" s="1"/>
  <c r="AL37" i="20"/>
  <c r="T221" i="20" a="1"/>
  <c r="T221" i="20" s="1"/>
  <c r="AF34" i="20"/>
  <c r="O37" i="20" a="1"/>
  <c r="O37" i="20" s="1"/>
  <c r="S23" i="20" a="1"/>
  <c r="S23" i="20" s="1"/>
  <c r="O34" i="20" a="1"/>
  <c r="O34" i="20" s="1"/>
  <c r="X286" i="20" a="1"/>
  <c r="X286" i="20" s="1"/>
  <c r="AF27" i="20"/>
  <c r="Z247" i="20" a="1"/>
  <c r="Z247" i="20" s="1"/>
  <c r="R266" i="20" a="1"/>
  <c r="R266" i="20" s="1"/>
  <c r="X64" i="20" a="1"/>
  <c r="X64" i="20" s="1"/>
  <c r="X53" i="20" a="1"/>
  <c r="X53" i="20" s="1"/>
  <c r="AL181" i="20"/>
  <c r="AJ23" i="20"/>
  <c r="S188" i="20" a="1"/>
  <c r="S188" i="20" s="1"/>
  <c r="X266" i="20" a="1"/>
  <c r="X266" i="20" s="1"/>
  <c r="AN64" i="20"/>
  <c r="AE125" i="20"/>
  <c r="P107" i="20" a="1"/>
  <c r="P107" i="20" s="1"/>
  <c r="Z221" i="20" a="1"/>
  <c r="Z221" i="20" s="1"/>
  <c r="U216" i="20" a="1"/>
  <c r="U216" i="20" s="1"/>
  <c r="W223" i="20" a="1"/>
  <c r="W223" i="20" s="1"/>
  <c r="AE148" i="20"/>
  <c r="AK165" i="20"/>
  <c r="AO247" i="20"/>
  <c r="AQ247" i="20"/>
  <c r="W216" i="20" a="1"/>
  <c r="W216" i="20" s="1"/>
  <c r="AJ133" i="20"/>
  <c r="AG34" i="20"/>
  <c r="U154" i="20" a="1"/>
  <c r="U154" i="20" s="1"/>
  <c r="AG154" i="20"/>
  <c r="R154" i="20" a="1"/>
  <c r="R154" i="20" s="1"/>
  <c r="AI60" i="20"/>
  <c r="AG60" i="20"/>
  <c r="AD60" i="20"/>
  <c r="AN60" i="20"/>
  <c r="AL60" i="20"/>
  <c r="AM60" i="20"/>
  <c r="W60" i="20" a="1"/>
  <c r="W60" i="20" s="1"/>
  <c r="AF60" i="20"/>
  <c r="O60" i="20" a="1"/>
  <c r="O60" i="20" s="1"/>
  <c r="R60" i="20" a="1"/>
  <c r="R60" i="20" s="1"/>
  <c r="Z60" i="20" a="1"/>
  <c r="Z60" i="20" s="1"/>
  <c r="AO147" i="20"/>
  <c r="AK147" i="20"/>
  <c r="O147" i="20" a="1"/>
  <c r="O147" i="20" s="1"/>
  <c r="AI147" i="20"/>
  <c r="R147" i="20" a="1"/>
  <c r="R147" i="20" s="1"/>
  <c r="Z147" i="20" a="1"/>
  <c r="Z147" i="20" s="1"/>
  <c r="U147" i="20" a="1"/>
  <c r="U147" i="20" s="1"/>
  <c r="AH147" i="20"/>
  <c r="AG147" i="20"/>
  <c r="AD147" i="20"/>
  <c r="V147" i="20" a="1"/>
  <c r="V147" i="20" s="1"/>
  <c r="X55" i="20" a="1"/>
  <c r="X55" i="20" s="1"/>
  <c r="S285" i="20" a="1"/>
  <c r="S285" i="20" s="1"/>
  <c r="X184" i="20" a="1"/>
  <c r="X184" i="20" s="1"/>
  <c r="U258" i="20" a="1"/>
  <c r="U258" i="20" s="1"/>
  <c r="S252" i="20" a="1"/>
  <c r="S252" i="20" s="1"/>
  <c r="O252" i="20" a="1"/>
  <c r="O252" i="20" s="1"/>
  <c r="U252" i="20" a="1"/>
  <c r="U252" i="20" s="1"/>
  <c r="AE252" i="20"/>
  <c r="AP252" i="20"/>
  <c r="Q272" i="20" a="1"/>
  <c r="Q272" i="20" s="1"/>
  <c r="AD272" i="20"/>
  <c r="AL272" i="20"/>
  <c r="AM272" i="20"/>
  <c r="V272" i="20" a="1"/>
  <c r="V272" i="20" s="1"/>
  <c r="Y36" i="20" a="1"/>
  <c r="Y36" i="20" s="1"/>
  <c r="W36" i="20" a="1"/>
  <c r="W36" i="20" s="1"/>
  <c r="AH177" i="20"/>
  <c r="AJ177" i="20"/>
  <c r="T177" i="20" a="1"/>
  <c r="T177" i="20" s="1"/>
  <c r="S177" i="20" a="1"/>
  <c r="S177" i="20" s="1"/>
  <c r="AP194" i="20"/>
  <c r="AM194" i="20"/>
  <c r="AG194" i="20"/>
  <c r="R194" i="20" a="1"/>
  <c r="R194" i="20" s="1"/>
  <c r="O194" i="20" a="1"/>
  <c r="O194" i="20" s="1"/>
  <c r="AB55" i="20" a="1"/>
  <c r="AB55" i="20" s="1"/>
  <c r="AB194" i="20" a="1"/>
  <c r="AB194" i="20" s="1"/>
  <c r="AJ60" i="20"/>
  <c r="AQ194" i="20"/>
  <c r="X147" i="20" a="1"/>
  <c r="X147" i="20" s="1"/>
  <c r="V152" i="20" a="1"/>
  <c r="V152" i="20" s="1"/>
  <c r="AP152" i="20"/>
  <c r="AN246" i="20"/>
  <c r="U246" i="20" a="1"/>
  <c r="U246" i="20" s="1"/>
  <c r="R246" i="20" a="1"/>
  <c r="R246" i="20" s="1"/>
  <c r="AK246" i="20"/>
  <c r="P17" i="20" a="1"/>
  <c r="P17" i="20" s="1"/>
  <c r="U17" i="20" a="1"/>
  <c r="U17" i="20" s="1"/>
  <c r="AH17" i="20"/>
  <c r="W17" i="20" a="1"/>
  <c r="W17" i="20" s="1"/>
  <c r="V17" i="20" a="1"/>
  <c r="V17" i="20" s="1"/>
  <c r="AO17" i="20"/>
  <c r="R17" i="20" a="1"/>
  <c r="R17" i="20" s="1"/>
  <c r="Q17" i="20" a="1"/>
  <c r="Q17" i="20" s="1"/>
  <c r="AK17" i="20"/>
  <c r="O17" i="20" a="1"/>
  <c r="O17" i="20" s="1"/>
  <c r="X17" i="20" a="1"/>
  <c r="X17" i="20" s="1"/>
  <c r="AF201" i="20"/>
  <c r="AB201" i="20" a="1"/>
  <c r="AB201" i="20" s="1"/>
  <c r="O201" i="20" a="1"/>
  <c r="O201" i="20" s="1"/>
  <c r="W201" i="20" a="1"/>
  <c r="W201" i="20" s="1"/>
  <c r="R201" i="20" a="1"/>
  <c r="R201" i="20" s="1"/>
  <c r="S104" i="20" a="1"/>
  <c r="S104" i="20" s="1"/>
  <c r="AI104" i="20"/>
  <c r="AM104" i="20"/>
  <c r="X104" i="20" a="1"/>
  <c r="X104" i="20" s="1"/>
  <c r="AE104" i="20"/>
  <c r="U104" i="20" a="1"/>
  <c r="U104" i="20" s="1"/>
  <c r="V104" i="20" a="1"/>
  <c r="V104" i="20" s="1"/>
  <c r="AD104" i="20"/>
  <c r="AF36" i="20"/>
  <c r="U194" i="20" a="1"/>
  <c r="U194" i="20" s="1"/>
  <c r="AE154" i="20"/>
  <c r="X171" i="20" a="1"/>
  <c r="X171" i="20" s="1"/>
  <c r="AB36" i="20" a="1"/>
  <c r="AB36" i="20" s="1"/>
  <c r="T194" i="20" a="1"/>
  <c r="T194" i="20" s="1"/>
  <c r="AP184" i="20"/>
  <c r="AO177" i="20"/>
  <c r="AN194" i="20"/>
  <c r="O76" i="20" a="1"/>
  <c r="O76" i="20" s="1"/>
  <c r="AK154" i="20"/>
  <c r="AQ69" i="20"/>
  <c r="AH69" i="20"/>
  <c r="Z69" i="20" a="1"/>
  <c r="Z69" i="20" s="1"/>
  <c r="V69" i="20" a="1"/>
  <c r="V69" i="20" s="1"/>
  <c r="AE69" i="20"/>
  <c r="U69" i="20" a="1"/>
  <c r="U69" i="20" s="1"/>
  <c r="S69" i="20" a="1"/>
  <c r="S69" i="20" s="1"/>
  <c r="Q167" i="20" a="1"/>
  <c r="Q167" i="20" s="1"/>
  <c r="AA167" i="20" a="1"/>
  <c r="AA167" i="20" s="1"/>
  <c r="AQ138" i="20"/>
  <c r="AK138" i="20"/>
  <c r="Q138" i="20" a="1"/>
  <c r="Q138" i="20" s="1"/>
  <c r="AE138" i="20"/>
  <c r="AL138" i="20"/>
  <c r="AF138" i="20"/>
  <c r="AM138" i="20"/>
  <c r="X138" i="20" a="1"/>
  <c r="X138" i="20" s="1"/>
  <c r="AB110" i="20" a="1"/>
  <c r="AB110" i="20" s="1"/>
  <c r="AG110" i="20"/>
  <c r="O110" i="20" a="1"/>
  <c r="O110" i="20" s="1"/>
  <c r="AF110" i="20"/>
  <c r="Y55" i="20" a="1"/>
  <c r="Y55" i="20" s="1"/>
  <c r="AJ55" i="20"/>
  <c r="AK55" i="20"/>
  <c r="AL55" i="20"/>
  <c r="T55" i="20" a="1"/>
  <c r="T55" i="20" s="1"/>
  <c r="AO55" i="20"/>
  <c r="AI217" i="20"/>
  <c r="AJ217" i="20"/>
  <c r="AH217" i="20"/>
  <c r="AP285" i="20"/>
  <c r="AH285" i="20"/>
  <c r="Y92" i="20" a="1"/>
  <c r="Y92" i="20" s="1"/>
  <c r="AG55" i="20"/>
  <c r="P252" i="20" a="1"/>
  <c r="P252" i="20" s="1"/>
  <c r="Z194" i="20" a="1"/>
  <c r="Z194" i="20" s="1"/>
  <c r="AG177" i="20"/>
  <c r="AI272" i="20"/>
  <c r="T147" i="20" a="1"/>
  <c r="T147" i="20" s="1"/>
  <c r="Z154" i="20" a="1"/>
  <c r="Z154" i="20" s="1"/>
  <c r="AJ154" i="20"/>
  <c r="AP299" i="20"/>
  <c r="AK299" i="20"/>
  <c r="P147" i="20" a="1"/>
  <c r="P147" i="20" s="1"/>
  <c r="AH154" i="20"/>
  <c r="R258" i="20" a="1"/>
  <c r="R258" i="20" s="1"/>
  <c r="Z258" i="20" a="1"/>
  <c r="Z258" i="20" s="1"/>
  <c r="AK258" i="20"/>
  <c r="AA258" i="20" a="1"/>
  <c r="AA258" i="20" s="1"/>
  <c r="P258" i="20" a="1"/>
  <c r="P258" i="20" s="1"/>
  <c r="AE258" i="20"/>
  <c r="V258" i="20" a="1"/>
  <c r="V258" i="20" s="1"/>
  <c r="T258" i="20" a="1"/>
  <c r="T258" i="20" s="1"/>
  <c r="T92" i="20" a="1"/>
  <c r="T92" i="20" s="1"/>
  <c r="AN55" i="20"/>
  <c r="R252" i="20" a="1"/>
  <c r="R252" i="20" s="1"/>
  <c r="AN177" i="20"/>
  <c r="W272" i="20" a="1"/>
  <c r="W272" i="20" s="1"/>
  <c r="AK60" i="20"/>
  <c r="AJ194" i="20"/>
  <c r="X154" i="20" a="1"/>
  <c r="X154" i="20" s="1"/>
  <c r="V150" i="20" a="1"/>
  <c r="V150" i="20" s="1"/>
  <c r="Y150" i="20" a="1"/>
  <c r="Y150" i="20" s="1"/>
  <c r="AH90" i="20"/>
  <c r="AH150" i="20"/>
  <c r="AG131" i="20"/>
  <c r="AN131" i="20"/>
  <c r="X131" i="20" a="1"/>
  <c r="X131" i="20" s="1"/>
  <c r="AO131" i="20"/>
  <c r="O131" i="20" a="1"/>
  <c r="O131" i="20" s="1"/>
  <c r="U131" i="20" a="1"/>
  <c r="U131" i="20" s="1"/>
  <c r="AH131" i="20"/>
  <c r="R131" i="20" a="1"/>
  <c r="R131" i="20" s="1"/>
  <c r="AI131" i="20"/>
  <c r="S131" i="20" a="1"/>
  <c r="S131" i="20" s="1"/>
  <c r="P131" i="20" a="1"/>
  <c r="P131" i="20" s="1"/>
  <c r="V131" i="20" a="1"/>
  <c r="V131" i="20" s="1"/>
  <c r="Q131" i="20" a="1"/>
  <c r="Q131" i="20" s="1"/>
  <c r="T131" i="20" a="1"/>
  <c r="T131" i="20" s="1"/>
  <c r="AD131" i="20"/>
  <c r="AL131" i="20"/>
  <c r="AE131" i="20"/>
  <c r="AF131" i="20"/>
  <c r="AJ131" i="20"/>
  <c r="AB131" i="20" a="1"/>
  <c r="AB131" i="20" s="1"/>
  <c r="AK131" i="20"/>
  <c r="AQ131" i="20"/>
  <c r="AP131" i="20"/>
  <c r="AI306" i="20"/>
  <c r="O306" i="20" a="1"/>
  <c r="O306" i="20" s="1"/>
  <c r="AP306" i="20"/>
  <c r="T306" i="20" a="1"/>
  <c r="T306" i="20" s="1"/>
  <c r="AG306" i="20"/>
  <c r="AB306" i="20" a="1"/>
  <c r="AB306" i="20" s="1"/>
  <c r="Q306" i="20" a="1"/>
  <c r="Q306" i="20" s="1"/>
  <c r="AM306" i="20"/>
  <c r="AQ306" i="20"/>
  <c r="X306" i="20" a="1"/>
  <c r="X306" i="20" s="1"/>
  <c r="AD306" i="20"/>
  <c r="AK306" i="20"/>
  <c r="Z306" i="20" a="1"/>
  <c r="Z306" i="20" s="1"/>
  <c r="Y306" i="20" a="1"/>
  <c r="Y306" i="20" s="1"/>
  <c r="R306" i="20" a="1"/>
  <c r="R306" i="20" s="1"/>
  <c r="AA306" i="20" a="1"/>
  <c r="AA306" i="20" s="1"/>
  <c r="Q12" i="20" a="1"/>
  <c r="Q12" i="20" s="1"/>
  <c r="AQ58" i="20"/>
  <c r="AB58" i="20" a="1"/>
  <c r="AB58" i="20" s="1"/>
  <c r="Q58" i="20" a="1"/>
  <c r="Q58" i="20" s="1"/>
  <c r="AJ58" i="20"/>
  <c r="AA58" i="20" a="1"/>
  <c r="AA58" i="20" s="1"/>
  <c r="AH58" i="20"/>
  <c r="P58" i="20" a="1"/>
  <c r="P58" i="20" s="1"/>
  <c r="W58" i="20" a="1"/>
  <c r="W58" i="20" s="1"/>
  <c r="AN58" i="20"/>
  <c r="V58" i="20" a="1"/>
  <c r="V58" i="20" s="1"/>
  <c r="AG58" i="20"/>
  <c r="AO58" i="20"/>
  <c r="AK58" i="20"/>
  <c r="AD58" i="20"/>
  <c r="AL58" i="20"/>
  <c r="AE58" i="20"/>
  <c r="AM58" i="20"/>
  <c r="Y58" i="20" a="1"/>
  <c r="Y58" i="20" s="1"/>
  <c r="S58" i="20" a="1"/>
  <c r="S58" i="20" s="1"/>
  <c r="S56" i="20" a="1"/>
  <c r="S56" i="20" s="1"/>
  <c r="Z131" i="20" a="1"/>
  <c r="Z131" i="20" s="1"/>
  <c r="O108" i="20" a="1"/>
  <c r="O108" i="20" s="1"/>
  <c r="AK108" i="20"/>
  <c r="AH108" i="20"/>
  <c r="Q108" i="20" a="1"/>
  <c r="Q108" i="20" s="1"/>
  <c r="R108" i="20" a="1"/>
  <c r="R108" i="20" s="1"/>
  <c r="AI108" i="20"/>
  <c r="Y108" i="20" a="1"/>
  <c r="Y108" i="20" s="1"/>
  <c r="AD108" i="20"/>
  <c r="AO108" i="20"/>
  <c r="AG108" i="20"/>
  <c r="AJ108" i="20"/>
  <c r="AE108" i="20"/>
  <c r="AF108" i="20"/>
  <c r="T108" i="20" a="1"/>
  <c r="T108" i="20" s="1"/>
  <c r="AM108" i="20"/>
  <c r="AN108" i="20"/>
  <c r="X108" i="20" a="1"/>
  <c r="X108" i="20" s="1"/>
  <c r="AL108" i="20"/>
  <c r="AA108" i="20" a="1"/>
  <c r="AA108" i="20" s="1"/>
  <c r="P108" i="20" a="1"/>
  <c r="P108" i="20" s="1"/>
  <c r="V108" i="20" a="1"/>
  <c r="V108" i="20" s="1"/>
  <c r="AQ108" i="20"/>
  <c r="S108" i="20" a="1"/>
  <c r="S108" i="20" s="1"/>
  <c r="AP108" i="20"/>
  <c r="AK113" i="20"/>
  <c r="Z254" i="20" a="1"/>
  <c r="Z254" i="20" s="1"/>
  <c r="AG254" i="20"/>
  <c r="AH254" i="20"/>
  <c r="R254" i="20" a="1"/>
  <c r="R254" i="20" s="1"/>
  <c r="U111" i="20" a="1"/>
  <c r="U111" i="20" s="1"/>
  <c r="AN111" i="20"/>
  <c r="R111" i="20" a="1"/>
  <c r="R111" i="20" s="1"/>
  <c r="Q111" i="20" a="1"/>
  <c r="Q111" i="20" s="1"/>
  <c r="AL111" i="20"/>
  <c r="AM111" i="20"/>
  <c r="AD187" i="20"/>
  <c r="AN187" i="20"/>
  <c r="T187" i="20" a="1"/>
  <c r="T187" i="20" s="1"/>
  <c r="U122" i="20" a="1"/>
  <c r="U122" i="20" s="1"/>
  <c r="R122" i="20" a="1"/>
  <c r="R122" i="20" s="1"/>
  <c r="AO122" i="20"/>
  <c r="Y122" i="20" a="1"/>
  <c r="Y122" i="20" s="1"/>
  <c r="AF214" i="20"/>
  <c r="R214" i="20" a="1"/>
  <c r="R214" i="20" s="1"/>
  <c r="AK214" i="20"/>
  <c r="V214" i="20" a="1"/>
  <c r="V214" i="20" s="1"/>
  <c r="AP214" i="20"/>
  <c r="AM214" i="20"/>
  <c r="AO214" i="20"/>
  <c r="AG214" i="20"/>
  <c r="AL214" i="20"/>
  <c r="AH214" i="20"/>
  <c r="O214" i="20" a="1"/>
  <c r="O214" i="20" s="1"/>
  <c r="AA214" i="20" a="1"/>
  <c r="AA214" i="20" s="1"/>
  <c r="AI214" i="20"/>
  <c r="T214" i="20" a="1"/>
  <c r="T214" i="20" s="1"/>
  <c r="AJ214" i="20"/>
  <c r="W214" i="20" a="1"/>
  <c r="W214" i="20" s="1"/>
  <c r="AD214" i="20"/>
  <c r="AE214" i="20"/>
  <c r="AN214" i="20"/>
  <c r="U214" i="20" a="1"/>
  <c r="U214" i="20" s="1"/>
  <c r="AE12" i="20"/>
  <c r="AG296" i="20"/>
  <c r="U254" i="20" a="1"/>
  <c r="U254" i="20" s="1"/>
  <c r="X56" i="20" a="1"/>
  <c r="X56" i="20" s="1"/>
  <c r="AD130" i="20"/>
  <c r="AB130" i="20" a="1"/>
  <c r="AB130" i="20" s="1"/>
  <c r="AQ130" i="20"/>
  <c r="AP130" i="20"/>
  <c r="X130" i="20" a="1"/>
  <c r="X130" i="20" s="1"/>
  <c r="AE130" i="20"/>
  <c r="T130" i="20" a="1"/>
  <c r="T130" i="20" s="1"/>
  <c r="T41" i="20" a="1"/>
  <c r="T41" i="20" s="1"/>
  <c r="AB41" i="20" a="1"/>
  <c r="AB41" i="20" s="1"/>
  <c r="AA41" i="20" a="1"/>
  <c r="AA41" i="20" s="1"/>
  <c r="AE41" i="20"/>
  <c r="Y41" i="20" a="1"/>
  <c r="Y41" i="20" s="1"/>
  <c r="S41" i="20" a="1"/>
  <c r="S41" i="20" s="1"/>
  <c r="R41" i="20" a="1"/>
  <c r="R41" i="20" s="1"/>
  <c r="AN41" i="20"/>
  <c r="P41" i="20" a="1"/>
  <c r="P41" i="20" s="1"/>
  <c r="Z41" i="20" a="1"/>
  <c r="Z41" i="20" s="1"/>
  <c r="AQ41" i="20"/>
  <c r="AH41" i="20"/>
  <c r="Q41" i="20" a="1"/>
  <c r="Q41" i="20" s="1"/>
  <c r="AI41" i="20"/>
  <c r="X41" i="20" a="1"/>
  <c r="X41" i="20" s="1"/>
  <c r="AP41" i="20"/>
  <c r="AG41" i="20"/>
  <c r="W41" i="20" a="1"/>
  <c r="W41" i="20" s="1"/>
  <c r="AF41" i="20"/>
  <c r="U41" i="20" a="1"/>
  <c r="U41" i="20" s="1"/>
  <c r="AK41" i="20"/>
  <c r="AJ41" i="20"/>
  <c r="AM41" i="20"/>
  <c r="O289" i="20" a="1"/>
  <c r="O289" i="20" s="1"/>
  <c r="AI289" i="20"/>
  <c r="W289" i="20" a="1"/>
  <c r="W289" i="20" s="1"/>
  <c r="AK289" i="20"/>
  <c r="AQ289" i="20"/>
  <c r="AP289" i="20"/>
  <c r="Q289" i="20" a="1"/>
  <c r="Q289" i="20" s="1"/>
  <c r="X289" i="20" a="1"/>
  <c r="X289" i="20" s="1"/>
  <c r="Y289" i="20" a="1"/>
  <c r="Y289" i="20" s="1"/>
  <c r="R289" i="20" a="1"/>
  <c r="R289" i="20" s="1"/>
  <c r="Z289" i="20" a="1"/>
  <c r="Z289" i="20" s="1"/>
  <c r="S289" i="20" a="1"/>
  <c r="S289" i="20" s="1"/>
  <c r="U289" i="20" a="1"/>
  <c r="U289" i="20" s="1"/>
  <c r="AF289" i="20"/>
  <c r="AN289" i="20"/>
  <c r="V289" i="20" a="1"/>
  <c r="V289" i="20" s="1"/>
  <c r="AG289" i="20"/>
  <c r="AO289" i="20"/>
  <c r="AB289" i="20" a="1"/>
  <c r="AB289" i="20" s="1"/>
  <c r="X296" i="20" a="1"/>
  <c r="X296" i="20" s="1"/>
  <c r="T289" i="20" a="1"/>
  <c r="T289" i="20" s="1"/>
  <c r="AA157" i="20" a="1"/>
  <c r="AA157" i="20" s="1"/>
  <c r="AF306" i="20"/>
  <c r="AK91" i="20"/>
  <c r="AI124" i="20"/>
  <c r="W124" i="20" a="1"/>
  <c r="W124" i="20" s="1"/>
  <c r="Q124" i="20" a="1"/>
  <c r="Q124" i="20" s="1"/>
  <c r="P124" i="20" a="1"/>
  <c r="P124" i="20" s="1"/>
  <c r="AK124" i="20"/>
  <c r="O124" i="20" a="1"/>
  <c r="O124" i="20" s="1"/>
  <c r="AE124" i="20"/>
  <c r="U124" i="20" a="1"/>
  <c r="U124" i="20" s="1"/>
  <c r="R124" i="20" a="1"/>
  <c r="R124" i="20" s="1"/>
  <c r="T124" i="20" a="1"/>
  <c r="T124" i="20" s="1"/>
  <c r="AL124" i="20"/>
  <c r="V124" i="20" a="1"/>
  <c r="V124" i="20" s="1"/>
  <c r="AA124" i="20" a="1"/>
  <c r="AA124" i="20" s="1"/>
  <c r="Y124" i="20" a="1"/>
  <c r="Y124" i="20" s="1"/>
  <c r="Z124" i="20" a="1"/>
  <c r="Z124" i="20" s="1"/>
  <c r="AD124" i="20"/>
  <c r="AB124" i="20" a="1"/>
  <c r="AB124" i="20" s="1"/>
  <c r="X124" i="20" a="1"/>
  <c r="X124" i="20" s="1"/>
  <c r="AP124" i="20"/>
  <c r="AF124" i="20"/>
  <c r="AH124" i="20"/>
  <c r="AK175" i="20"/>
  <c r="U175" i="20" a="1"/>
  <c r="U175" i="20" s="1"/>
  <c r="S175" i="20" a="1"/>
  <c r="S175" i="20" s="1"/>
  <c r="AN175" i="20"/>
  <c r="AA175" i="20" a="1"/>
  <c r="AA175" i="20" s="1"/>
  <c r="AP175" i="20"/>
  <c r="AO175" i="20"/>
  <c r="AM175" i="20"/>
  <c r="Y175" i="20" a="1"/>
  <c r="Y175" i="20" s="1"/>
  <c r="AH175" i="20"/>
  <c r="AQ175" i="20"/>
  <c r="AI175" i="20"/>
  <c r="X175" i="20" a="1"/>
  <c r="X175" i="20" s="1"/>
  <c r="R175" i="20" a="1"/>
  <c r="R175" i="20" s="1"/>
  <c r="T175" i="20" a="1"/>
  <c r="T175" i="20" s="1"/>
  <c r="AG175" i="20"/>
  <c r="AJ175" i="20"/>
  <c r="AD175" i="20"/>
  <c r="AL175" i="20"/>
  <c r="V306" i="20" a="1"/>
  <c r="V306" i="20" s="1"/>
  <c r="W175" i="20" a="1"/>
  <c r="W175" i="20" s="1"/>
  <c r="AO306" i="20"/>
  <c r="X91" i="20" a="1"/>
  <c r="X91" i="20" s="1"/>
  <c r="U245" i="20" a="1"/>
  <c r="U245" i="20" s="1"/>
  <c r="AH130" i="20"/>
  <c r="Y131" i="20" a="1"/>
  <c r="Y131" i="20" s="1"/>
  <c r="R62" i="20" a="1"/>
  <c r="R62" i="20" s="1"/>
  <c r="AL62" i="20"/>
  <c r="X287" i="20" a="1"/>
  <c r="X287" i="20" s="1"/>
  <c r="O287" i="20" a="1"/>
  <c r="O287" i="20" s="1"/>
  <c r="AI287" i="20"/>
  <c r="W287" i="20" a="1"/>
  <c r="W287" i="20" s="1"/>
  <c r="AK102" i="20"/>
  <c r="S102" i="20" a="1"/>
  <c r="S102" i="20" s="1"/>
  <c r="AJ102" i="20"/>
  <c r="Q102" i="20" a="1"/>
  <c r="Q102" i="20" s="1"/>
  <c r="AA102" i="20" a="1"/>
  <c r="AA102" i="20" s="1"/>
  <c r="U102" i="20" a="1"/>
  <c r="U102" i="20" s="1"/>
  <c r="P102" i="20" a="1"/>
  <c r="P102" i="20" s="1"/>
  <c r="AH102" i="20"/>
  <c r="O102" i="20" a="1"/>
  <c r="O102" i="20" s="1"/>
  <c r="AI102" i="20"/>
  <c r="AF102" i="20"/>
  <c r="AL102" i="20"/>
  <c r="AE102" i="20"/>
  <c r="X102" i="20" a="1"/>
  <c r="X102" i="20" s="1"/>
  <c r="V102" i="20" a="1"/>
  <c r="V102" i="20" s="1"/>
  <c r="AG102" i="20"/>
  <c r="T102" i="20" a="1"/>
  <c r="T102" i="20" s="1"/>
  <c r="W102" i="20" a="1"/>
  <c r="W102" i="20" s="1"/>
  <c r="Z102" i="20" a="1"/>
  <c r="Z102" i="20" s="1"/>
  <c r="AB102" i="20" a="1"/>
  <c r="AB102" i="20" s="1"/>
  <c r="AN102" i="20"/>
  <c r="R102" i="20" a="1"/>
  <c r="R102" i="20" s="1"/>
  <c r="AO102" i="20"/>
  <c r="Y285" i="20" a="1"/>
  <c r="Y285" i="20" s="1"/>
  <c r="AM285" i="20"/>
  <c r="AN285" i="20"/>
  <c r="AF285" i="20"/>
  <c r="U285" i="20" a="1"/>
  <c r="U285" i="20" s="1"/>
  <c r="AQ285" i="20"/>
  <c r="AO285" i="20"/>
  <c r="O285" i="20" a="1"/>
  <c r="O285" i="20" s="1"/>
  <c r="X285" i="20" a="1"/>
  <c r="X285" i="20" s="1"/>
  <c r="T285" i="20" a="1"/>
  <c r="T285" i="20" s="1"/>
  <c r="AA285" i="20" a="1"/>
  <c r="AA285" i="20" s="1"/>
  <c r="Z285" i="20" a="1"/>
  <c r="Z285" i="20" s="1"/>
  <c r="AK285" i="20"/>
  <c r="AL285" i="20"/>
  <c r="V285" i="20" a="1"/>
  <c r="V285" i="20" s="1"/>
  <c r="AJ285" i="20"/>
  <c r="Q285" i="20" a="1"/>
  <c r="Q285" i="20" s="1"/>
  <c r="AD285" i="20"/>
  <c r="AG285" i="20"/>
  <c r="Z200" i="20" a="1"/>
  <c r="Z200" i="20" s="1"/>
  <c r="AE200" i="20"/>
  <c r="AF200" i="20"/>
  <c r="AM200" i="20"/>
  <c r="S200" i="20" a="1"/>
  <c r="S200" i="20" s="1"/>
  <c r="Q200" i="20" a="1"/>
  <c r="Q200" i="20" s="1"/>
  <c r="O200" i="20" a="1"/>
  <c r="O200" i="20" s="1"/>
  <c r="AK200" i="20"/>
  <c r="AD200" i="20"/>
  <c r="W200" i="20" a="1"/>
  <c r="W200" i="20" s="1"/>
  <c r="AJ200" i="20"/>
  <c r="P200" i="20" a="1"/>
  <c r="P200" i="20" s="1"/>
  <c r="X200" i="20" a="1"/>
  <c r="X200" i="20" s="1"/>
  <c r="R200" i="20" a="1"/>
  <c r="R200" i="20" s="1"/>
  <c r="AI200" i="20"/>
  <c r="AQ200" i="20"/>
  <c r="AN200" i="20"/>
  <c r="T200" i="20" a="1"/>
  <c r="T200" i="20" s="1"/>
  <c r="AG200" i="20"/>
  <c r="AO200" i="20"/>
  <c r="U306" i="20" a="1"/>
  <c r="U306" i="20" s="1"/>
  <c r="P175" i="20" a="1"/>
  <c r="P175" i="20" s="1"/>
  <c r="AG124" i="20"/>
  <c r="T245" i="20" a="1"/>
  <c r="T245" i="20" s="1"/>
  <c r="U200" i="20" a="1"/>
  <c r="U200" i="20" s="1"/>
  <c r="T94" i="20" a="1"/>
  <c r="T94" i="20" s="1"/>
  <c r="R94" i="20" a="1"/>
  <c r="R94" i="20" s="1"/>
  <c r="AH94" i="20"/>
  <c r="AH21" i="20"/>
  <c r="X21" i="20" a="1"/>
  <c r="X21" i="20" s="1"/>
  <c r="AN21" i="20"/>
  <c r="AO21" i="20"/>
  <c r="S21" i="20" a="1"/>
  <c r="S21" i="20" s="1"/>
  <c r="AQ21" i="20"/>
  <c r="AE21" i="20"/>
  <c r="AI21" i="20"/>
  <c r="Y21" i="20" a="1"/>
  <c r="Y21" i="20" s="1"/>
  <c r="AK21" i="20"/>
  <c r="U21" i="20" a="1"/>
  <c r="U21" i="20" s="1"/>
  <c r="AM21" i="20"/>
  <c r="AD21" i="20"/>
  <c r="AL21" i="20"/>
  <c r="AA21" i="20" a="1"/>
  <c r="AA21" i="20" s="1"/>
  <c r="Z21" i="20" a="1"/>
  <c r="Z21" i="20" s="1"/>
  <c r="Q21" i="20" a="1"/>
  <c r="Q21" i="20" s="1"/>
  <c r="T21" i="20" a="1"/>
  <c r="T21" i="20" s="1"/>
  <c r="AJ21" i="20"/>
  <c r="AP21" i="20"/>
  <c r="AF21" i="20"/>
  <c r="AB21" i="20" a="1"/>
  <c r="AB21" i="20" s="1"/>
  <c r="P46" i="20" a="1"/>
  <c r="P46" i="20" s="1"/>
  <c r="AM46" i="20"/>
  <c r="AO46" i="20"/>
  <c r="AG46" i="20"/>
  <c r="S46" i="20" a="1"/>
  <c r="S46" i="20" s="1"/>
  <c r="O46" i="20" a="1"/>
  <c r="O46" i="20" s="1"/>
  <c r="AP46" i="20"/>
  <c r="AD46" i="20"/>
  <c r="Y46" i="20" a="1"/>
  <c r="Y46" i="20" s="1"/>
  <c r="AE46" i="20"/>
  <c r="AF46" i="20"/>
  <c r="AN46" i="20"/>
  <c r="Q46" i="20" a="1"/>
  <c r="Q46" i="20" s="1"/>
  <c r="AL46" i="20"/>
  <c r="AB46" i="20" a="1"/>
  <c r="AB46" i="20" s="1"/>
  <c r="U46" i="20" a="1"/>
  <c r="U46" i="20" s="1"/>
  <c r="X46" i="20" a="1"/>
  <c r="X46" i="20" s="1"/>
  <c r="Z46" i="20" a="1"/>
  <c r="Z46" i="20" s="1"/>
  <c r="R46" i="20" a="1"/>
  <c r="R46" i="20" s="1"/>
  <c r="AI46" i="20"/>
  <c r="AQ46" i="20"/>
  <c r="V46" i="20" a="1"/>
  <c r="V46" i="20" s="1"/>
  <c r="W46" i="20" a="1"/>
  <c r="W46" i="20" s="1"/>
  <c r="AK46" i="20"/>
  <c r="AQ260" i="20"/>
  <c r="R285" i="20" a="1"/>
  <c r="R285" i="20" s="1"/>
  <c r="AA192" i="20" a="1"/>
  <c r="AA192" i="20" s="1"/>
  <c r="AE306" i="20"/>
  <c r="AH306" i="20"/>
  <c r="AI245" i="20"/>
  <c r="AL200" i="20"/>
  <c r="AL170" i="20"/>
  <c r="AQ102" i="20"/>
  <c r="AH12" i="20"/>
  <c r="AK146" i="20"/>
  <c r="AH146" i="20"/>
  <c r="T146" i="20" a="1"/>
  <c r="T146" i="20" s="1"/>
  <c r="AF146" i="20"/>
  <c r="AN146" i="20"/>
  <c r="O146" i="20" a="1"/>
  <c r="O146" i="20" s="1"/>
  <c r="P146" i="20" a="1"/>
  <c r="P146" i="20" s="1"/>
  <c r="W146" i="20" a="1"/>
  <c r="W146" i="20" s="1"/>
  <c r="Z146" i="20" a="1"/>
  <c r="Z146" i="20" s="1"/>
  <c r="AM146" i="20"/>
  <c r="R146" i="20" a="1"/>
  <c r="R146" i="20" s="1"/>
  <c r="AG146" i="20"/>
  <c r="S146" i="20" a="1"/>
  <c r="S146" i="20" s="1"/>
  <c r="X146" i="20" a="1"/>
  <c r="X146" i="20" s="1"/>
  <c r="AB146" i="20" a="1"/>
  <c r="AB146" i="20" s="1"/>
  <c r="Y146" i="20" a="1"/>
  <c r="Y146" i="20" s="1"/>
  <c r="X260" i="20" a="1"/>
  <c r="X260" i="20" s="1"/>
  <c r="Q146" i="20" a="1"/>
  <c r="Q146" i="20" s="1"/>
  <c r="R287" i="20" a="1"/>
  <c r="R287" i="20" s="1"/>
  <c r="Y102" i="20" a="1"/>
  <c r="Y102" i="20" s="1"/>
  <c r="AP102" i="20"/>
  <c r="AJ278" i="20"/>
  <c r="AO278" i="20"/>
  <c r="AN278" i="20"/>
  <c r="P278" i="20" a="1"/>
  <c r="P278" i="20" s="1"/>
  <c r="Y278" i="20" a="1"/>
  <c r="Y278" i="20" s="1"/>
  <c r="T278" i="20" a="1"/>
  <c r="T278" i="20" s="1"/>
  <c r="X278" i="20" a="1"/>
  <c r="X278" i="20" s="1"/>
  <c r="Q278" i="20" a="1"/>
  <c r="Q278" i="20" s="1"/>
  <c r="AF278" i="20"/>
  <c r="R278" i="20" a="1"/>
  <c r="R278" i="20" s="1"/>
  <c r="S278" i="20" a="1"/>
  <c r="S278" i="20" s="1"/>
  <c r="AM278" i="20"/>
  <c r="AH278" i="20"/>
  <c r="AP278" i="20"/>
  <c r="AA278" i="20" a="1"/>
  <c r="AA278" i="20" s="1"/>
  <c r="AB278" i="20" a="1"/>
  <c r="AB278" i="20" s="1"/>
  <c r="AL278" i="20"/>
  <c r="O278" i="20" a="1"/>
  <c r="O278" i="20" s="1"/>
  <c r="AD278" i="20"/>
  <c r="AL289" i="20"/>
  <c r="AB108" i="20" a="1"/>
  <c r="AB108" i="20" s="1"/>
  <c r="S214" i="20" a="1"/>
  <c r="S214" i="20" s="1"/>
  <c r="U67" i="20" a="1"/>
  <c r="U67" i="20" s="1"/>
  <c r="AK67" i="20"/>
  <c r="AO67" i="20"/>
  <c r="AJ67" i="20"/>
  <c r="Q67" i="20" a="1"/>
  <c r="Q67" i="20" s="1"/>
  <c r="AA67" i="20" a="1"/>
  <c r="AA67" i="20" s="1"/>
  <c r="W67" i="20" a="1"/>
  <c r="W67" i="20" s="1"/>
  <c r="Z67" i="20" a="1"/>
  <c r="Z67" i="20" s="1"/>
  <c r="S67" i="20" a="1"/>
  <c r="S67" i="20" s="1"/>
  <c r="T193" i="20" a="1"/>
  <c r="T193" i="20" s="1"/>
  <c r="U193" i="20" a="1"/>
  <c r="U193" i="20" s="1"/>
  <c r="P193" i="20" a="1"/>
  <c r="P193" i="20" s="1"/>
  <c r="AA193" i="20" a="1"/>
  <c r="AA193" i="20" s="1"/>
  <c r="O193" i="20" a="1"/>
  <c r="O193" i="20" s="1"/>
  <c r="AB193" i="20" a="1"/>
  <c r="AB193" i="20" s="1"/>
  <c r="AP193" i="20"/>
  <c r="S91" i="20" a="1"/>
  <c r="S91" i="20" s="1"/>
  <c r="O91" i="20" a="1"/>
  <c r="O91" i="20" s="1"/>
  <c r="AF91" i="20"/>
  <c r="AE91" i="20"/>
  <c r="AJ91" i="20"/>
  <c r="P91" i="20" a="1"/>
  <c r="P91" i="20" s="1"/>
  <c r="AB91" i="20" a="1"/>
  <c r="AB91" i="20" s="1"/>
  <c r="AD91" i="20"/>
  <c r="AG91" i="20"/>
  <c r="AL91" i="20"/>
  <c r="AN91" i="20"/>
  <c r="AP91" i="20"/>
  <c r="V91" i="20" a="1"/>
  <c r="V91" i="20" s="1"/>
  <c r="AA91" i="20" a="1"/>
  <c r="AA91" i="20" s="1"/>
  <c r="AI91" i="20"/>
  <c r="AQ91" i="20"/>
  <c r="W91" i="20" a="1"/>
  <c r="W91" i="20" s="1"/>
  <c r="AJ12" i="20"/>
  <c r="AE56" i="20"/>
  <c r="AH56" i="20"/>
  <c r="AP56" i="20"/>
  <c r="AI56" i="20"/>
  <c r="AD56" i="20"/>
  <c r="AQ56" i="20"/>
  <c r="AA56" i="20" a="1"/>
  <c r="AA56" i="20" s="1"/>
  <c r="AB56" i="20" a="1"/>
  <c r="AB56" i="20" s="1"/>
  <c r="V56" i="20" a="1"/>
  <c r="V56" i="20" s="1"/>
  <c r="P56" i="20" a="1"/>
  <c r="P56" i="20" s="1"/>
  <c r="T56" i="20" a="1"/>
  <c r="T56" i="20" s="1"/>
  <c r="Y56" i="20" a="1"/>
  <c r="Y56" i="20" s="1"/>
  <c r="U56" i="20" a="1"/>
  <c r="U56" i="20" s="1"/>
  <c r="O56" i="20" a="1"/>
  <c r="O56" i="20" s="1"/>
  <c r="W56" i="20" a="1"/>
  <c r="W56" i="20" s="1"/>
  <c r="Q56" i="20" a="1"/>
  <c r="Q56" i="20" s="1"/>
  <c r="Z56" i="20" a="1"/>
  <c r="Z56" i="20" s="1"/>
  <c r="AK56" i="20"/>
  <c r="AM56" i="20"/>
  <c r="AJ56" i="20"/>
  <c r="AB192" i="20" a="1"/>
  <c r="AB192" i="20" s="1"/>
  <c r="T78" i="20" a="1"/>
  <c r="T78" i="20" s="1"/>
  <c r="Q78" i="20" a="1"/>
  <c r="Q78" i="20" s="1"/>
  <c r="AP170" i="20"/>
  <c r="AO170" i="20"/>
  <c r="AM170" i="20"/>
  <c r="O170" i="20" a="1"/>
  <c r="O170" i="20" s="1"/>
  <c r="Z170" i="20" a="1"/>
  <c r="Z170" i="20" s="1"/>
  <c r="AA170" i="20" a="1"/>
  <c r="AA170" i="20" s="1"/>
  <c r="AG170" i="20"/>
  <c r="AD170" i="20"/>
  <c r="X170" i="20" a="1"/>
  <c r="X170" i="20" s="1"/>
  <c r="AN170" i="20"/>
  <c r="AK170" i="20"/>
  <c r="T170" i="20" a="1"/>
  <c r="T170" i="20" s="1"/>
  <c r="AF170" i="20"/>
  <c r="Y170" i="20" a="1"/>
  <c r="Y170" i="20" s="1"/>
  <c r="AJ170" i="20"/>
  <c r="Q170" i="20" a="1"/>
  <c r="Q170" i="20" s="1"/>
  <c r="R170" i="20" a="1"/>
  <c r="R170" i="20" s="1"/>
  <c r="P170" i="20" a="1"/>
  <c r="P170" i="20" s="1"/>
  <c r="AB170" i="20" a="1"/>
  <c r="AB170" i="20" s="1"/>
  <c r="S170" i="20" a="1"/>
  <c r="S170" i="20" s="1"/>
  <c r="U170" i="20" a="1"/>
  <c r="U170" i="20" s="1"/>
  <c r="W170" i="20" a="1"/>
  <c r="W170" i="20" s="1"/>
  <c r="AI170" i="20"/>
  <c r="AH170" i="20"/>
  <c r="AE170" i="20"/>
  <c r="AL296" i="20"/>
  <c r="O296" i="20" a="1"/>
  <c r="O296" i="20" s="1"/>
  <c r="P296" i="20" a="1"/>
  <c r="P296" i="20" s="1"/>
  <c r="V296" i="20" a="1"/>
  <c r="V296" i="20" s="1"/>
  <c r="W296" i="20" a="1"/>
  <c r="W296" i="20" s="1"/>
  <c r="AP296" i="20"/>
  <c r="AD296" i="20"/>
  <c r="AE296" i="20"/>
  <c r="AF296" i="20"/>
  <c r="AN296" i="20"/>
  <c r="T155" i="20" a="1"/>
  <c r="T155" i="20" s="1"/>
  <c r="Z155" i="20" a="1"/>
  <c r="Z155" i="20" s="1"/>
  <c r="R155" i="20" a="1"/>
  <c r="R155" i="20" s="1"/>
  <c r="AP155" i="20"/>
  <c r="AK155" i="20"/>
  <c r="V245" i="20" a="1"/>
  <c r="V245" i="20" s="1"/>
  <c r="Z245" i="20" a="1"/>
  <c r="Z245" i="20" s="1"/>
  <c r="AF245" i="20"/>
  <c r="AM245" i="20"/>
  <c r="X245" i="20" a="1"/>
  <c r="X245" i="20" s="1"/>
  <c r="AN245" i="20"/>
  <c r="AG245" i="20"/>
  <c r="AD245" i="20"/>
  <c r="AE245" i="20"/>
  <c r="AO245" i="20"/>
  <c r="AL245" i="20"/>
  <c r="S245" i="20" a="1"/>
  <c r="S245" i="20" s="1"/>
  <c r="O245" i="20" a="1"/>
  <c r="O245" i="20" s="1"/>
  <c r="AA245" i="20" a="1"/>
  <c r="AA245" i="20" s="1"/>
  <c r="W245" i="20" a="1"/>
  <c r="W245" i="20" s="1"/>
  <c r="AP245" i="20"/>
  <c r="Y245" i="20" a="1"/>
  <c r="Y245" i="20" s="1"/>
  <c r="AH245" i="20"/>
  <c r="R56" i="20" a="1"/>
  <c r="R56" i="20" s="1"/>
  <c r="R166" i="20" a="1"/>
  <c r="R166" i="20" s="1"/>
  <c r="AG166" i="20"/>
  <c r="AL166" i="20"/>
  <c r="AM166" i="20"/>
  <c r="AE166" i="20"/>
  <c r="O166" i="20" a="1"/>
  <c r="O166" i="20" s="1"/>
  <c r="AG302" i="20"/>
  <c r="AN302" i="20"/>
  <c r="AF302" i="20"/>
  <c r="AO302" i="20"/>
  <c r="AQ302" i="20"/>
  <c r="X302" i="20" a="1"/>
  <c r="X302" i="20" s="1"/>
  <c r="AK302" i="20"/>
  <c r="AA302" i="20" a="1"/>
  <c r="AA302" i="20" s="1"/>
  <c r="R302" i="20" a="1"/>
  <c r="R302" i="20" s="1"/>
  <c r="O302" i="20" a="1"/>
  <c r="O302" i="20" s="1"/>
  <c r="W302" i="20" a="1"/>
  <c r="W302" i="20" s="1"/>
  <c r="AH302" i="20"/>
  <c r="AP302" i="20"/>
  <c r="AB302" i="20" a="1"/>
  <c r="AB302" i="20" s="1"/>
  <c r="AD302" i="20"/>
  <c r="AJ302" i="20"/>
  <c r="T302" i="20" a="1"/>
  <c r="T302" i="20" s="1"/>
  <c r="AM302" i="20"/>
  <c r="Y302" i="20" a="1"/>
  <c r="Y302" i="20" s="1"/>
  <c r="P302" i="20" a="1"/>
  <c r="P302" i="20" s="1"/>
  <c r="Q302" i="20" a="1"/>
  <c r="Q302" i="20" s="1"/>
  <c r="AL302" i="20"/>
  <c r="AE302" i="20"/>
  <c r="AK260" i="20"/>
  <c r="AP260" i="20"/>
  <c r="S260" i="20" a="1"/>
  <c r="S260" i="20" s="1"/>
  <c r="Z260" i="20" a="1"/>
  <c r="Z260" i="20" s="1"/>
  <c r="O260" i="20" a="1"/>
  <c r="O260" i="20" s="1"/>
  <c r="P260" i="20" a="1"/>
  <c r="P260" i="20" s="1"/>
  <c r="AD260" i="20"/>
  <c r="AL260" i="20"/>
  <c r="AF260" i="20"/>
  <c r="AM260" i="20"/>
  <c r="AJ260" i="20"/>
  <c r="AE260" i="20"/>
  <c r="AN260" i="20"/>
  <c r="AG260" i="20"/>
  <c r="Q260" i="20" a="1"/>
  <c r="Q260" i="20" s="1"/>
  <c r="Y260" i="20" a="1"/>
  <c r="Y260" i="20" s="1"/>
  <c r="AB260" i="20" a="1"/>
  <c r="AB260" i="20" s="1"/>
  <c r="T260" i="20" a="1"/>
  <c r="T260" i="20" s="1"/>
  <c r="U260" i="20" a="1"/>
  <c r="U260" i="20" s="1"/>
  <c r="V260" i="20" a="1"/>
  <c r="V260" i="20" s="1"/>
  <c r="AO260" i="20"/>
  <c r="AI260" i="20"/>
  <c r="Y157" i="20" a="1"/>
  <c r="Y157" i="20" s="1"/>
  <c r="Y91" i="20" a="1"/>
  <c r="Y91" i="20" s="1"/>
  <c r="AO56" i="20"/>
  <c r="AO101" i="20"/>
  <c r="AK101" i="20"/>
  <c r="P101" i="20" a="1"/>
  <c r="P101" i="20" s="1"/>
  <c r="AP101" i="20"/>
  <c r="Y101" i="20" a="1"/>
  <c r="Y101" i="20" s="1"/>
  <c r="U101" i="20" a="1"/>
  <c r="U101" i="20" s="1"/>
  <c r="AH101" i="20"/>
  <c r="V101" i="20" a="1"/>
  <c r="V101" i="20" s="1"/>
  <c r="AJ101" i="20"/>
  <c r="AB101" i="20" a="1"/>
  <c r="AB101" i="20" s="1"/>
  <c r="AL101" i="20"/>
  <c r="T101" i="20" a="1"/>
  <c r="T101" i="20" s="1"/>
  <c r="R101" i="20" a="1"/>
  <c r="R101" i="20" s="1"/>
  <c r="S101" i="20" a="1"/>
  <c r="S101" i="20" s="1"/>
  <c r="AQ101" i="20"/>
  <c r="AE101" i="20"/>
  <c r="AN101" i="20"/>
  <c r="AG101" i="20"/>
  <c r="AM101" i="20"/>
  <c r="Q101" i="20" a="1"/>
  <c r="Q101" i="20" s="1"/>
  <c r="AA101" i="20" a="1"/>
  <c r="AA101" i="20" s="1"/>
  <c r="X101" i="20" a="1"/>
  <c r="X101" i="20" s="1"/>
  <c r="Z101" i="20" a="1"/>
  <c r="Z101" i="20" s="1"/>
  <c r="AD101" i="20"/>
  <c r="O101" i="20" a="1"/>
  <c r="O101" i="20" s="1"/>
  <c r="W101" i="20" a="1"/>
  <c r="W101" i="20" s="1"/>
  <c r="AJ235" i="20"/>
  <c r="AA235" i="20" a="1"/>
  <c r="AA235" i="20" s="1"/>
  <c r="T235" i="20" a="1"/>
  <c r="T235" i="20" s="1"/>
  <c r="X235" i="20" a="1"/>
  <c r="X235" i="20" s="1"/>
  <c r="AG235" i="20"/>
  <c r="U235" i="20" a="1"/>
  <c r="U235" i="20" s="1"/>
  <c r="Z235" i="20" a="1"/>
  <c r="Z235" i="20" s="1"/>
  <c r="AH235" i="20"/>
  <c r="AM235" i="20"/>
  <c r="S235" i="20" a="1"/>
  <c r="S235" i="20" s="1"/>
  <c r="AD235" i="20"/>
  <c r="AI235" i="20"/>
  <c r="AK235" i="20"/>
  <c r="AF235" i="20"/>
  <c r="R235" i="20" a="1"/>
  <c r="R235" i="20" s="1"/>
  <c r="AP235" i="20"/>
  <c r="V235" i="20" a="1"/>
  <c r="V235" i="20" s="1"/>
  <c r="AN235" i="20"/>
  <c r="P235" i="20" a="1"/>
  <c r="P235" i="20" s="1"/>
  <c r="AQ235" i="20"/>
  <c r="AL235" i="20"/>
  <c r="AO235" i="20"/>
  <c r="AE235" i="20"/>
  <c r="P65" i="20" a="1"/>
  <c r="P65" i="20" s="1"/>
  <c r="U65" i="20" a="1"/>
  <c r="U65" i="20" s="1"/>
  <c r="W65" i="20" a="1"/>
  <c r="W65" i="20" s="1"/>
  <c r="AA65" i="20" a="1"/>
  <c r="AA65" i="20" s="1"/>
  <c r="X65" i="20" a="1"/>
  <c r="X65" i="20" s="1"/>
  <c r="AB65" i="20" a="1"/>
  <c r="AB65" i="20" s="1"/>
  <c r="AP195" i="20"/>
  <c r="Q195" i="20" a="1"/>
  <c r="Q195" i="20" s="1"/>
  <c r="Y195" i="20" a="1"/>
  <c r="Y195" i="20" s="1"/>
  <c r="Z195" i="20" a="1"/>
  <c r="Z195" i="20" s="1"/>
  <c r="AI195" i="20"/>
  <c r="AQ195" i="20"/>
  <c r="V195" i="20" a="1"/>
  <c r="V195" i="20" s="1"/>
  <c r="AH195" i="20"/>
  <c r="AE195" i="20"/>
  <c r="O195" i="20" a="1"/>
  <c r="O195" i="20" s="1"/>
  <c r="X195" i="20" a="1"/>
  <c r="X195" i="20" s="1"/>
  <c r="AJ195" i="20"/>
  <c r="W195" i="20" a="1"/>
  <c r="W195" i="20" s="1"/>
  <c r="S195" i="20" a="1"/>
  <c r="S195" i="20" s="1"/>
  <c r="P195" i="20" a="1"/>
  <c r="P195" i="20" s="1"/>
  <c r="AK195" i="20"/>
  <c r="AM195" i="20"/>
  <c r="AA195" i="20" a="1"/>
  <c r="AA195" i="20" s="1"/>
  <c r="AD195" i="20"/>
  <c r="AF195" i="20"/>
  <c r="P289" i="20" a="1"/>
  <c r="P289" i="20" s="1"/>
  <c r="O304" i="20" a="1"/>
  <c r="O304" i="20" s="1"/>
  <c r="AN124" i="20"/>
  <c r="AL306" i="20"/>
  <c r="AL217" i="20"/>
  <c r="U217" i="20" a="1"/>
  <c r="U217" i="20" s="1"/>
  <c r="X217" i="20" a="1"/>
  <c r="X217" i="20" s="1"/>
  <c r="AA217" i="20" a="1"/>
  <c r="AA217" i="20" s="1"/>
  <c r="V217" i="20" a="1"/>
  <c r="V217" i="20" s="1"/>
  <c r="AB217" i="20" a="1"/>
  <c r="AB217" i="20" s="1"/>
  <c r="AO217" i="20"/>
  <c r="AF217" i="20"/>
  <c r="Y217" i="20" a="1"/>
  <c r="Y217" i="20" s="1"/>
  <c r="Q217" i="20" a="1"/>
  <c r="Q217" i="20" s="1"/>
  <c r="AP217" i="20"/>
  <c r="P217" i="20" a="1"/>
  <c r="P217" i="20" s="1"/>
  <c r="AE217" i="20"/>
  <c r="AK217" i="20"/>
  <c r="AN217" i="20"/>
  <c r="AG217" i="20"/>
  <c r="AQ217" i="20"/>
  <c r="AM217" i="20"/>
  <c r="Z217" i="20" a="1"/>
  <c r="Z217" i="20" s="1"/>
  <c r="T217" i="20" a="1"/>
  <c r="T217" i="20" s="1"/>
  <c r="R217" i="20" a="1"/>
  <c r="R217" i="20" s="1"/>
  <c r="W217" i="20" a="1"/>
  <c r="W217" i="20" s="1"/>
  <c r="S217" i="20" a="1"/>
  <c r="S217" i="20" s="1"/>
  <c r="O217" i="20" a="1"/>
  <c r="O217" i="20" s="1"/>
  <c r="AB296" i="20" a="1"/>
  <c r="AB296" i="20" s="1"/>
  <c r="AA289" i="20" a="1"/>
  <c r="AA289" i="20" s="1"/>
  <c r="R78" i="20" a="1"/>
  <c r="R78" i="20" s="1"/>
  <c r="T91" i="20" a="1"/>
  <c r="T91" i="20" s="1"/>
  <c r="AE175" i="20"/>
  <c r="AQ157" i="20"/>
  <c r="AD192" i="20"/>
  <c r="AE304" i="20"/>
  <c r="AI302" i="20"/>
  <c r="T296" i="20" a="1"/>
  <c r="T296" i="20" s="1"/>
  <c r="S124" i="20" a="1"/>
  <c r="S124" i="20" s="1"/>
  <c r="S306" i="20" a="1"/>
  <c r="S306" i="20" s="1"/>
  <c r="V175" i="20" a="1"/>
  <c r="V175" i="20" s="1"/>
  <c r="W235" i="20" a="1"/>
  <c r="W235" i="20" s="1"/>
  <c r="AO124" i="20"/>
  <c r="P245" i="20" a="1"/>
  <c r="P245" i="20" s="1"/>
  <c r="AH91" i="20"/>
  <c r="AJ245" i="20"/>
  <c r="AA200" i="20" a="1"/>
  <c r="AA200" i="20" s="1"/>
  <c r="AL41" i="20"/>
  <c r="P304" i="20" a="1"/>
  <c r="P304" i="20" s="1"/>
  <c r="AB199" i="20" a="1"/>
  <c r="AB199" i="20" s="1"/>
  <c r="Y200" i="20" a="1"/>
  <c r="Y200" i="20" s="1"/>
  <c r="S126" i="20" a="1"/>
  <c r="S126" i="20" s="1"/>
  <c r="T126" i="20" a="1"/>
  <c r="T126" i="20" s="1"/>
  <c r="R126" i="20" a="1"/>
  <c r="R126" i="20" s="1"/>
  <c r="O198" i="20" a="1"/>
  <c r="O198" i="20" s="1"/>
  <c r="Y198" i="20" a="1"/>
  <c r="Y198" i="20" s="1"/>
  <c r="X198" i="20" a="1"/>
  <c r="X198" i="20" s="1"/>
  <c r="AN198" i="20"/>
  <c r="AG167" i="20"/>
  <c r="AB167" i="20" a="1"/>
  <c r="AB167" i="20" s="1"/>
  <c r="P167" i="20" a="1"/>
  <c r="P167" i="20" s="1"/>
  <c r="Y167" i="20" a="1"/>
  <c r="Y167" i="20" s="1"/>
  <c r="T167" i="20" a="1"/>
  <c r="T167" i="20" s="1"/>
  <c r="Z167" i="20" a="1"/>
  <c r="Z167" i="20" s="1"/>
  <c r="AH167" i="20"/>
  <c r="U167" i="20" a="1"/>
  <c r="U167" i="20" s="1"/>
  <c r="AF167" i="20"/>
  <c r="AL167" i="20"/>
  <c r="AK167" i="20"/>
  <c r="AD167" i="20"/>
  <c r="AM167" i="20"/>
  <c r="AQ167" i="20"/>
  <c r="AJ167" i="20"/>
  <c r="AN167" i="20"/>
  <c r="AE167" i="20"/>
  <c r="AO167" i="20"/>
  <c r="AA296" i="20" a="1"/>
  <c r="AA296" i="20" s="1"/>
  <c r="W21" i="20" a="1"/>
  <c r="W21" i="20" s="1"/>
  <c r="W306" i="20" a="1"/>
  <c r="W306" i="20" s="1"/>
  <c r="P285" i="20" a="1"/>
  <c r="P285" i="20" s="1"/>
  <c r="AM91" i="20"/>
  <c r="Q91" i="20" a="1"/>
  <c r="Q91" i="20" s="1"/>
  <c r="R245" i="20" a="1"/>
  <c r="R245" i="20" s="1"/>
  <c r="AJ46" i="20"/>
  <c r="AJ157" i="20"/>
  <c r="AI285" i="20"/>
  <c r="AM102" i="20"/>
  <c r="S296" i="20" a="1"/>
  <c r="S296" i="20" s="1"/>
  <c r="P21" i="20" a="1"/>
  <c r="P21" i="20" s="1"/>
  <c r="AB235" i="20" a="1"/>
  <c r="AB235" i="20" s="1"/>
  <c r="Z214" i="20" a="1"/>
  <c r="Z214" i="20" s="1"/>
  <c r="Z91" i="20" a="1"/>
  <c r="Z91" i="20" s="1"/>
  <c r="U91" i="20" a="1"/>
  <c r="U91" i="20" s="1"/>
  <c r="AQ245" i="20"/>
  <c r="AK166" i="20"/>
  <c r="AL56" i="20"/>
  <c r="AD102" i="20"/>
  <c r="W285" i="20" a="1"/>
  <c r="W285" i="20" s="1"/>
  <c r="AA183" i="20" a="1"/>
  <c r="AA183" i="20" s="1"/>
  <c r="V183" i="20" a="1"/>
  <c r="V183" i="20" s="1"/>
  <c r="O183" i="20" a="1"/>
  <c r="O183" i="20" s="1"/>
  <c r="AF183" i="20"/>
  <c r="AN183" i="20"/>
  <c r="P183" i="20" a="1"/>
  <c r="P183" i="20" s="1"/>
  <c r="AL183" i="20"/>
  <c r="AF176" i="20"/>
  <c r="Y176" i="20" a="1"/>
  <c r="Y176" i="20" s="1"/>
  <c r="R176" i="20" a="1"/>
  <c r="R176" i="20" s="1"/>
  <c r="R260" i="20" a="1"/>
  <c r="R260" i="20" s="1"/>
  <c r="Q235" i="20" a="1"/>
  <c r="Q235" i="20" s="1"/>
  <c r="AI167" i="20"/>
  <c r="AN306" i="20"/>
  <c r="V176" i="20" a="1"/>
  <c r="V176" i="20" s="1"/>
  <c r="Q245" i="20" a="1"/>
  <c r="Q245" i="20" s="1"/>
  <c r="AG195" i="20"/>
  <c r="AD41" i="20"/>
  <c r="AM131" i="20"/>
  <c r="AF58" i="20"/>
  <c r="O235" i="20" a="1"/>
  <c r="O235" i="20" s="1"/>
  <c r="O167" i="20" a="1"/>
  <c r="O167" i="20" s="1"/>
  <c r="AO91" i="20"/>
  <c r="AN195" i="20"/>
  <c r="Z108" i="20" a="1"/>
  <c r="Z108" i="20" s="1"/>
  <c r="T111" i="20" a="1"/>
  <c r="T111" i="20" s="1"/>
  <c r="W260" i="20" a="1"/>
  <c r="W260" i="20" s="1"/>
  <c r="S167" i="20" a="1"/>
  <c r="S167" i="20" s="1"/>
  <c r="AF101" i="20"/>
  <c r="P306" i="20" a="1"/>
  <c r="P306" i="20" s="1"/>
  <c r="R58" i="20" a="1"/>
  <c r="R58" i="20" s="1"/>
  <c r="X167" i="20" a="1"/>
  <c r="X167" i="20" s="1"/>
  <c r="P122" i="20" a="1"/>
  <c r="P122" i="20" s="1"/>
  <c r="Q214" i="20" a="1"/>
  <c r="Q214" i="20" s="1"/>
  <c r="AJ124" i="20"/>
  <c r="W131" i="20" a="1"/>
  <c r="W131" i="20" s="1"/>
  <c r="AD217" i="20"/>
  <c r="S12" i="20" a="1"/>
  <c r="S12" i="20" s="1"/>
  <c r="U12" i="20" a="1"/>
  <c r="U12" i="20" s="1"/>
  <c r="AF12" i="20"/>
  <c r="AL12" i="20"/>
  <c r="AP12" i="20"/>
  <c r="V12" i="20" a="1"/>
  <c r="V12" i="20" s="1"/>
  <c r="Y12" i="20" a="1"/>
  <c r="Y12" i="20" s="1"/>
  <c r="O12" i="20" a="1"/>
  <c r="O12" i="20" s="1"/>
  <c r="AO12" i="20"/>
  <c r="R12" i="20" a="1"/>
  <c r="R12" i="20" s="1"/>
  <c r="P12" i="20" a="1"/>
  <c r="P12" i="20" s="1"/>
  <c r="AQ12" i="20"/>
  <c r="AK12" i="20"/>
  <c r="Z12" i="20" a="1"/>
  <c r="Z12" i="20" s="1"/>
  <c r="T12" i="20" a="1"/>
  <c r="T12" i="20" s="1"/>
  <c r="AD12" i="20"/>
  <c r="AI12" i="20"/>
  <c r="W12" i="20" a="1"/>
  <c r="W12" i="20" s="1"/>
  <c r="AB12" i="20" a="1"/>
  <c r="AB12" i="20" s="1"/>
  <c r="AG12" i="20"/>
  <c r="X12" i="20" a="1"/>
  <c r="X12" i="20" s="1"/>
  <c r="AI192" i="20"/>
  <c r="AJ192" i="20"/>
  <c r="Q192" i="20" a="1"/>
  <c r="Q192" i="20" s="1"/>
  <c r="Z192" i="20" a="1"/>
  <c r="Z192" i="20" s="1"/>
  <c r="Y192" i="20" a="1"/>
  <c r="Y192" i="20" s="1"/>
  <c r="AL192" i="20"/>
  <c r="AK192" i="20"/>
  <c r="U192" i="20" a="1"/>
  <c r="U192" i="20" s="1"/>
  <c r="R192" i="20" a="1"/>
  <c r="R192" i="20" s="1"/>
  <c r="W192" i="20" a="1"/>
  <c r="W192" i="20" s="1"/>
  <c r="AO192" i="20"/>
  <c r="AN192" i="20"/>
  <c r="AH192" i="20"/>
  <c r="AP192" i="20"/>
  <c r="AF192" i="20"/>
  <c r="V192" i="20" a="1"/>
  <c r="V192" i="20" s="1"/>
  <c r="P192" i="20" a="1"/>
  <c r="P192" i="20" s="1"/>
  <c r="X192" i="20" a="1"/>
  <c r="X192" i="20" s="1"/>
  <c r="S192" i="20" a="1"/>
  <c r="S192" i="20" s="1"/>
  <c r="T192" i="20" a="1"/>
  <c r="T192" i="20" s="1"/>
  <c r="AQ192" i="20"/>
  <c r="AE192" i="20"/>
  <c r="AM192" i="20"/>
  <c r="AG192" i="20"/>
  <c r="W157" i="20" a="1"/>
  <c r="W157" i="20" s="1"/>
  <c r="AB157" i="20" a="1"/>
  <c r="AB157" i="20" s="1"/>
  <c r="AP157" i="20"/>
  <c r="AN157" i="20"/>
  <c r="AD157" i="20"/>
  <c r="Z157" i="20" a="1"/>
  <c r="Z157" i="20" s="1"/>
  <c r="AL157" i="20"/>
  <c r="V157" i="20" a="1"/>
  <c r="V157" i="20" s="1"/>
  <c r="AF157" i="20"/>
  <c r="AI157" i="20"/>
  <c r="AG157" i="20"/>
  <c r="AO157" i="20"/>
  <c r="AE157" i="20"/>
  <c r="U157" i="20" a="1"/>
  <c r="U157" i="20" s="1"/>
  <c r="AM157" i="20"/>
  <c r="AK157" i="20"/>
  <c r="O157" i="20" a="1"/>
  <c r="O157" i="20" s="1"/>
  <c r="P157" i="20" a="1"/>
  <c r="P157" i="20" s="1"/>
  <c r="R157" i="20" a="1"/>
  <c r="R157" i="20" s="1"/>
  <c r="Q157" i="20" a="1"/>
  <c r="Q157" i="20" s="1"/>
  <c r="S157" i="20" a="1"/>
  <c r="S157" i="20" s="1"/>
  <c r="T157" i="20" a="1"/>
  <c r="T157" i="20" s="1"/>
  <c r="X157" i="20" a="1"/>
  <c r="X157" i="20" s="1"/>
  <c r="AA12" i="20" a="1"/>
  <c r="AA12" i="20" s="1"/>
  <c r="AD304" i="20"/>
  <c r="AG304" i="20"/>
  <c r="AQ304" i="20"/>
  <c r="AK304" i="20"/>
  <c r="AN304" i="20"/>
  <c r="AI304" i="20"/>
  <c r="AH304" i="20"/>
  <c r="AA304" i="20" a="1"/>
  <c r="AA304" i="20" s="1"/>
  <c r="AL304" i="20"/>
  <c r="AF304" i="20"/>
  <c r="W304" i="20" a="1"/>
  <c r="W304" i="20" s="1"/>
  <c r="AO304" i="20"/>
  <c r="T304" i="20" a="1"/>
  <c r="T304" i="20" s="1"/>
  <c r="U304" i="20" a="1"/>
  <c r="U304" i="20" s="1"/>
  <c r="AM304" i="20"/>
  <c r="AB304" i="20" a="1"/>
  <c r="AB304" i="20" s="1"/>
  <c r="Q304" i="20" a="1"/>
  <c r="Q304" i="20" s="1"/>
  <c r="V304" i="20" a="1"/>
  <c r="V304" i="20" s="1"/>
  <c r="S304" i="20" a="1"/>
  <c r="S304" i="20" s="1"/>
  <c r="Z304" i="20" a="1"/>
  <c r="Z304" i="20" s="1"/>
  <c r="Y304" i="20" a="1"/>
  <c r="Y304" i="20" s="1"/>
  <c r="AP304" i="20"/>
  <c r="R304" i="20" a="1"/>
  <c r="R304" i="20" s="1"/>
  <c r="W113" i="20" a="1"/>
  <c r="W113" i="20" s="1"/>
  <c r="R113" i="20" a="1"/>
  <c r="R113" i="20" s="1"/>
  <c r="AM113" i="20"/>
  <c r="X113" i="20" a="1"/>
  <c r="X113" i="20" s="1"/>
  <c r="AQ113" i="20"/>
  <c r="Y113" i="20" a="1"/>
  <c r="Y113" i="20" s="1"/>
  <c r="T113" i="20" a="1"/>
  <c r="T113" i="20" s="1"/>
  <c r="AD113" i="20"/>
  <c r="AE113" i="20"/>
  <c r="AF113" i="20"/>
  <c r="S113" i="20" a="1"/>
  <c r="S113" i="20" s="1"/>
  <c r="O113" i="20" a="1"/>
  <c r="O113" i="20" s="1"/>
  <c r="AG113" i="20"/>
  <c r="AO113" i="20"/>
  <c r="AB113" i="20" a="1"/>
  <c r="AB113" i="20" s="1"/>
  <c r="P113" i="20" a="1"/>
  <c r="P113" i="20" s="1"/>
  <c r="U113" i="20" a="1"/>
  <c r="U113" i="20" s="1"/>
  <c r="AH113" i="20"/>
  <c r="AP113" i="20"/>
  <c r="Z113" i="20" a="1"/>
  <c r="Z113" i="20" s="1"/>
  <c r="V113" i="20" a="1"/>
  <c r="V113" i="20" s="1"/>
  <c r="Q113" i="20" a="1"/>
  <c r="Q113" i="20" s="1"/>
  <c r="AN113" i="20"/>
  <c r="AJ113" i="20"/>
  <c r="AA113" i="20" a="1"/>
  <c r="AA113" i="20" s="1"/>
  <c r="AM12" i="20"/>
  <c r="AI58" i="20"/>
  <c r="AQ122" i="20"/>
  <c r="Z302" i="20" a="1"/>
  <c r="Z302" i="20" s="1"/>
  <c r="AB214" i="20" a="1"/>
  <c r="AB214" i="20" s="1"/>
  <c r="V170" i="20" a="1"/>
  <c r="V170" i="20" s="1"/>
  <c r="AA131" i="20" a="1"/>
  <c r="AA131" i="20" s="1"/>
  <c r="X58" i="20" a="1"/>
  <c r="X58" i="20" s="1"/>
  <c r="T122" i="20" a="1"/>
  <c r="T122" i="20" s="1"/>
  <c r="Y214" i="20" a="1"/>
  <c r="Y214" i="20" s="1"/>
  <c r="AH260" i="20"/>
  <c r="AK196" i="20"/>
  <c r="V196" i="20" a="1"/>
  <c r="V196" i="20" s="1"/>
  <c r="AB196" i="20" a="1"/>
  <c r="AB196" i="20" s="1"/>
  <c r="AA196" i="20" a="1"/>
  <c r="AA196" i="20" s="1"/>
  <c r="AI196" i="20"/>
  <c r="AO196" i="20"/>
  <c r="O90" i="20" a="1"/>
  <c r="O90" i="20" s="1"/>
  <c r="W90" i="20" a="1"/>
  <c r="W90" i="20" s="1"/>
  <c r="AQ90" i="20"/>
  <c r="AK90" i="20"/>
  <c r="U90" i="20" a="1"/>
  <c r="U90" i="20" s="1"/>
  <c r="AL90" i="20"/>
  <c r="X90" i="20" a="1"/>
  <c r="X90" i="20" s="1"/>
  <c r="P90" i="20" a="1"/>
  <c r="P90" i="20" s="1"/>
  <c r="S90" i="20" a="1"/>
  <c r="S90" i="20" s="1"/>
  <c r="AQ284" i="20"/>
  <c r="AF284" i="20"/>
  <c r="AN284" i="20"/>
  <c r="AA284" i="20" a="1"/>
  <c r="AA284" i="20" s="1"/>
  <c r="Q284" i="20" a="1"/>
  <c r="Q284" i="20" s="1"/>
  <c r="R284" i="20" a="1"/>
  <c r="R284" i="20" s="1"/>
  <c r="AE284" i="20"/>
  <c r="W284" i="20" a="1"/>
  <c r="W284" i="20" s="1"/>
  <c r="X284" i="20" a="1"/>
  <c r="X284" i="20" s="1"/>
  <c r="AM284" i="20"/>
  <c r="AL284" i="20"/>
  <c r="AG284" i="20"/>
  <c r="AO284" i="20"/>
  <c r="AB284" i="20" a="1"/>
  <c r="AB284" i="20" s="1"/>
  <c r="S284" i="20" a="1"/>
  <c r="S284" i="20" s="1"/>
  <c r="AH284" i="20"/>
  <c r="T18" i="20" a="1"/>
  <c r="T18" i="20" s="1"/>
  <c r="AQ18" i="20"/>
  <c r="AE18" i="20"/>
  <c r="Y18" i="20" a="1"/>
  <c r="Y18" i="20" s="1"/>
  <c r="P18" i="20" a="1"/>
  <c r="P18" i="20" s="1"/>
  <c r="AA18" i="20" a="1"/>
  <c r="AA18" i="20" s="1"/>
  <c r="AG18" i="20"/>
  <c r="U18" i="20" a="1"/>
  <c r="U18" i="20" s="1"/>
  <c r="W18" i="20" a="1"/>
  <c r="W18" i="20" s="1"/>
  <c r="AD18" i="20"/>
  <c r="V18" i="20" a="1"/>
  <c r="V18" i="20" s="1"/>
  <c r="S18" i="20" a="1"/>
  <c r="S18" i="20" s="1"/>
  <c r="AL18" i="20"/>
  <c r="O18" i="20" a="1"/>
  <c r="O18" i="20" s="1"/>
  <c r="R18" i="20" a="1"/>
  <c r="R18" i="20" s="1"/>
  <c r="AB18" i="20" a="1"/>
  <c r="AB18" i="20" s="1"/>
  <c r="AP18" i="20"/>
  <c r="AJ18" i="20"/>
  <c r="Z18" i="20" a="1"/>
  <c r="Z18" i="20" s="1"/>
  <c r="AM18" i="20"/>
  <c r="X18" i="20" a="1"/>
  <c r="X18" i="20" s="1"/>
  <c r="AN305" i="20"/>
  <c r="Y294" i="20" a="1"/>
  <c r="Y294" i="20" s="1"/>
  <c r="Q294" i="20" a="1"/>
  <c r="Q294" i="20" s="1"/>
  <c r="AQ132" i="20"/>
  <c r="AF132" i="20"/>
  <c r="AK105" i="20"/>
  <c r="AM105" i="20"/>
  <c r="AA105" i="20" a="1"/>
  <c r="AA105" i="20" s="1"/>
  <c r="AL105" i="20"/>
  <c r="S105" i="20" a="1"/>
  <c r="S105" i="20" s="1"/>
  <c r="AQ105" i="20"/>
  <c r="Z105" i="20" a="1"/>
  <c r="Z105" i="20" s="1"/>
  <c r="AJ105" i="20"/>
  <c r="R105" i="20" a="1"/>
  <c r="R105" i="20" s="1"/>
  <c r="O105" i="20" a="1"/>
  <c r="O105" i="20" s="1"/>
  <c r="AO105" i="20"/>
  <c r="AJ40" i="20"/>
  <c r="P40" i="20" a="1"/>
  <c r="P40" i="20" s="1"/>
  <c r="Z40" i="20" a="1"/>
  <c r="Z40" i="20" s="1"/>
  <c r="AL40" i="20"/>
  <c r="AM40" i="20"/>
  <c r="AA40" i="20" a="1"/>
  <c r="AA40" i="20" s="1"/>
  <c r="AI40" i="20"/>
  <c r="AG40" i="20"/>
  <c r="AK40" i="20"/>
  <c r="W40" i="20" a="1"/>
  <c r="W40" i="20" s="1"/>
  <c r="Y40" i="20" a="1"/>
  <c r="Y40" i="20" s="1"/>
  <c r="AH40" i="20"/>
  <c r="AB40" i="20" a="1"/>
  <c r="AB40" i="20" s="1"/>
  <c r="AP40" i="20"/>
  <c r="Q40" i="20" a="1"/>
  <c r="Q40" i="20" s="1"/>
  <c r="R40" i="20" a="1"/>
  <c r="R40" i="20" s="1"/>
  <c r="AD40" i="20"/>
  <c r="AE81" i="20"/>
  <c r="S81" i="20" a="1"/>
  <c r="S81" i="20" s="1"/>
  <c r="P81" i="20" a="1"/>
  <c r="P81" i="20" s="1"/>
  <c r="Q81" i="20" a="1"/>
  <c r="Q81" i="20" s="1"/>
  <c r="AK81" i="20"/>
  <c r="T81" i="20" a="1"/>
  <c r="T81" i="20" s="1"/>
  <c r="AQ81" i="20"/>
  <c r="AM81" i="20"/>
  <c r="Z81" i="20" a="1"/>
  <c r="Z81" i="20" s="1"/>
  <c r="AN81" i="20"/>
  <c r="O81" i="20" a="1"/>
  <c r="O81" i="20" s="1"/>
  <c r="AF81" i="20"/>
  <c r="AO81" i="20"/>
  <c r="AP81" i="20"/>
  <c r="AG81" i="20"/>
  <c r="U81" i="20" a="1"/>
  <c r="U81" i="20" s="1"/>
  <c r="AL241" i="20"/>
  <c r="Z241" i="20" a="1"/>
  <c r="Z241" i="20" s="1"/>
  <c r="Y241" i="20" a="1"/>
  <c r="Y241" i="20" s="1"/>
  <c r="T241" i="20" a="1"/>
  <c r="T241" i="20" s="1"/>
  <c r="S241" i="20" a="1"/>
  <c r="S241" i="20" s="1"/>
  <c r="AB241" i="20" a="1"/>
  <c r="AB241" i="20" s="1"/>
  <c r="AK241" i="20"/>
  <c r="AM241" i="20"/>
  <c r="AE241" i="20"/>
  <c r="AN241" i="20"/>
  <c r="O241" i="20" a="1"/>
  <c r="O241" i="20" s="1"/>
  <c r="W241" i="20" a="1"/>
  <c r="W241" i="20" s="1"/>
  <c r="AA241" i="20" a="1"/>
  <c r="AA241" i="20" s="1"/>
  <c r="AH241" i="20"/>
  <c r="AI241" i="20"/>
  <c r="U241" i="20" a="1"/>
  <c r="U241" i="20" s="1"/>
  <c r="AQ241" i="20"/>
  <c r="AK127" i="20"/>
  <c r="AN127" i="20"/>
  <c r="P127" i="20" a="1"/>
  <c r="P127" i="20" s="1"/>
  <c r="S127" i="20" a="1"/>
  <c r="S127" i="20" s="1"/>
  <c r="AF127" i="20"/>
  <c r="W127" i="20" a="1"/>
  <c r="W127" i="20" s="1"/>
  <c r="O127" i="20" a="1"/>
  <c r="O127" i="20" s="1"/>
  <c r="Z127" i="20" a="1"/>
  <c r="Z127" i="20" s="1"/>
  <c r="V127" i="20" a="1"/>
  <c r="V127" i="20" s="1"/>
  <c r="AE127" i="20"/>
  <c r="T127" i="20" a="1"/>
  <c r="T127" i="20" s="1"/>
  <c r="AH127" i="20"/>
  <c r="AM127" i="20"/>
  <c r="AI127" i="20"/>
  <c r="AQ127" i="20"/>
  <c r="AA280" i="20" a="1"/>
  <c r="AA280" i="20" s="1"/>
  <c r="AL280" i="20"/>
  <c r="U280" i="20" a="1"/>
  <c r="U280" i="20" s="1"/>
  <c r="AN280" i="20"/>
  <c r="Y280" i="20" a="1"/>
  <c r="Y280" i="20" s="1"/>
  <c r="AP280" i="20"/>
  <c r="AH280" i="20"/>
  <c r="AM280" i="20"/>
  <c r="O280" i="20" a="1"/>
  <c r="O280" i="20" s="1"/>
  <c r="AG280" i="20"/>
  <c r="AI280" i="20"/>
  <c r="AD280" i="20"/>
  <c r="P280" i="20" a="1"/>
  <c r="P280" i="20" s="1"/>
  <c r="Z280" i="20" a="1"/>
  <c r="Z280" i="20" s="1"/>
  <c r="AJ280" i="20"/>
  <c r="AN20" i="20"/>
  <c r="AQ20" i="20"/>
  <c r="X20" i="20" a="1"/>
  <c r="X20" i="20" s="1"/>
  <c r="AK20" i="20"/>
  <c r="AL20" i="20"/>
  <c r="U20" i="20" a="1"/>
  <c r="U20" i="20" s="1"/>
  <c r="AA20" i="20" a="1"/>
  <c r="AA20" i="20" s="1"/>
  <c r="R20" i="20" a="1"/>
  <c r="R20" i="20" s="1"/>
  <c r="AJ20" i="20"/>
  <c r="AB20" i="20" a="1"/>
  <c r="AB20" i="20" s="1"/>
  <c r="AF20" i="20"/>
  <c r="Z20" i="20" a="1"/>
  <c r="Z20" i="20" s="1"/>
  <c r="AI20" i="20"/>
  <c r="AF114" i="20"/>
  <c r="AH114" i="20"/>
  <c r="W114" i="20" a="1"/>
  <c r="W114" i="20" s="1"/>
  <c r="AO114" i="20"/>
  <c r="O114" i="20" a="1"/>
  <c r="O114" i="20" s="1"/>
  <c r="Y114" i="20" a="1"/>
  <c r="Y114" i="20" s="1"/>
  <c r="AB114" i="20" a="1"/>
  <c r="AB114" i="20" s="1"/>
  <c r="AE114" i="20"/>
  <c r="AM114" i="20"/>
  <c r="X114" i="20" a="1"/>
  <c r="X114" i="20" s="1"/>
  <c r="Z114" i="20" a="1"/>
  <c r="Z114" i="20" s="1"/>
  <c r="AI114" i="20"/>
  <c r="AJ114" i="20"/>
  <c r="AG114" i="20"/>
  <c r="U114" i="20" a="1"/>
  <c r="U114" i="20" s="1"/>
  <c r="AP114" i="20"/>
  <c r="AQ114" i="20"/>
  <c r="T114" i="20" a="1"/>
  <c r="T114" i="20" s="1"/>
  <c r="P114" i="20" a="1"/>
  <c r="P114" i="20" s="1"/>
  <c r="R114" i="20" a="1"/>
  <c r="R114" i="20" s="1"/>
  <c r="S114" i="20" a="1"/>
  <c r="S114" i="20" s="1"/>
  <c r="T20" i="20" a="1"/>
  <c r="T20" i="20" s="1"/>
  <c r="Q18" i="20" a="1"/>
  <c r="Q18" i="20" s="1"/>
  <c r="P305" i="20" a="1"/>
  <c r="P305" i="20" s="1"/>
  <c r="AF305" i="20"/>
  <c r="AD127" i="20"/>
  <c r="T89" i="20" a="1"/>
  <c r="T89" i="20" s="1"/>
  <c r="X89" i="20" a="1"/>
  <c r="X89" i="20" s="1"/>
  <c r="AG89" i="20"/>
  <c r="AB89" i="20" a="1"/>
  <c r="AB89" i="20" s="1"/>
  <c r="AD89" i="20"/>
  <c r="Z89" i="20" a="1"/>
  <c r="Z89" i="20" s="1"/>
  <c r="AJ92" i="20"/>
  <c r="P92" i="20" a="1"/>
  <c r="P92" i="20" s="1"/>
  <c r="S92" i="20" a="1"/>
  <c r="S92" i="20" s="1"/>
  <c r="AA92" i="20" a="1"/>
  <c r="AA92" i="20" s="1"/>
  <c r="AH253" i="20"/>
  <c r="P253" i="20" a="1"/>
  <c r="P253" i="20" s="1"/>
  <c r="AF40" i="20"/>
  <c r="AM20" i="20"/>
  <c r="AB127" i="20" a="1"/>
  <c r="AB127" i="20" s="1"/>
  <c r="AJ196" i="20"/>
  <c r="AD196" i="20"/>
  <c r="Q20" i="20" a="1"/>
  <c r="Q20" i="20" s="1"/>
  <c r="AB275" i="20" a="1"/>
  <c r="AB275" i="20" s="1"/>
  <c r="T275" i="20" a="1"/>
  <c r="T275" i="20" s="1"/>
  <c r="AJ275" i="20"/>
  <c r="AD275" i="20"/>
  <c r="AL275" i="20"/>
  <c r="V275" i="20" a="1"/>
  <c r="V275" i="20" s="1"/>
  <c r="AA81" i="20" a="1"/>
  <c r="AA81" i="20" s="1"/>
  <c r="U127" i="20" a="1"/>
  <c r="U127" i="20" s="1"/>
  <c r="AD241" i="20"/>
  <c r="AL81" i="20"/>
  <c r="AK280" i="20"/>
  <c r="P89" i="20" a="1"/>
  <c r="P89" i="20" s="1"/>
  <c r="AM76" i="20"/>
  <c r="AE76" i="20"/>
  <c r="Y208" i="20" a="1"/>
  <c r="Y208" i="20" s="1"/>
  <c r="X208" i="20" a="1"/>
  <c r="X208" i="20" s="1"/>
  <c r="Q208" i="20" a="1"/>
  <c r="Q208" i="20" s="1"/>
  <c r="U208" i="20" a="1"/>
  <c r="U208" i="20" s="1"/>
  <c r="AH81" i="20"/>
  <c r="AJ48" i="20"/>
  <c r="AK48" i="20"/>
  <c r="R48" i="20" a="1"/>
  <c r="R48" i="20" s="1"/>
  <c r="AD87" i="20"/>
  <c r="V87" i="20" a="1"/>
  <c r="V87" i="20" s="1"/>
  <c r="AG87" i="20"/>
  <c r="AO87" i="20"/>
  <c r="S87" i="20" a="1"/>
  <c r="S87" i="20" s="1"/>
  <c r="AI87" i="20"/>
  <c r="W259" i="20" a="1"/>
  <c r="W259" i="20" s="1"/>
  <c r="AQ259" i="20"/>
  <c r="AP305" i="20"/>
  <c r="AG305" i="20"/>
  <c r="AL305" i="20"/>
  <c r="AA305" i="20" a="1"/>
  <c r="AA305" i="20" s="1"/>
  <c r="AE305" i="20"/>
  <c r="AM305" i="20"/>
  <c r="AB305" i="20" a="1"/>
  <c r="AB305" i="20" s="1"/>
  <c r="Q305" i="20" a="1"/>
  <c r="Q305" i="20" s="1"/>
  <c r="V305" i="20" a="1"/>
  <c r="V305" i="20" s="1"/>
  <c r="AH305" i="20"/>
  <c r="W305" i="20" a="1"/>
  <c r="W305" i="20" s="1"/>
  <c r="U305" i="20" a="1"/>
  <c r="U305" i="20" s="1"/>
  <c r="R305" i="20" a="1"/>
  <c r="R305" i="20" s="1"/>
  <c r="Y305" i="20" a="1"/>
  <c r="Y305" i="20" s="1"/>
  <c r="S305" i="20" a="1"/>
  <c r="S305" i="20" s="1"/>
  <c r="AH18" i="20"/>
  <c r="AL196" i="20"/>
  <c r="AK305" i="20"/>
  <c r="AD284" i="20"/>
  <c r="AF105" i="20"/>
  <c r="AJ81" i="20"/>
  <c r="O40" i="20" a="1"/>
  <c r="O40" i="20" s="1"/>
  <c r="AN18" i="20"/>
  <c r="X127" i="20" a="1"/>
  <c r="X127" i="20" s="1"/>
  <c r="T284" i="20" a="1"/>
  <c r="T284" i="20" s="1"/>
  <c r="T305" i="20" a="1"/>
  <c r="T305" i="20" s="1"/>
  <c r="AD81" i="20"/>
  <c r="AP90" i="20"/>
  <c r="AI105" i="20"/>
  <c r="V81" i="20" a="1"/>
  <c r="V81" i="20" s="1"/>
  <c r="AF18" i="20"/>
  <c r="O284" i="20" a="1"/>
  <c r="O284" i="20" s="1"/>
  <c r="AG241" i="20"/>
  <c r="AK284" i="20"/>
  <c r="R127" i="20" a="1"/>
  <c r="R127" i="20" s="1"/>
  <c r="P284" i="20" a="1"/>
  <c r="P284" i="20" s="1"/>
  <c r="AE196" i="20"/>
  <c r="AD305" i="20"/>
  <c r="R241" i="20" a="1"/>
  <c r="R241" i="20" s="1"/>
  <c r="P20" i="20" a="1"/>
  <c r="P20" i="20" s="1"/>
  <c r="AI32" i="20"/>
  <c r="AG32" i="20"/>
  <c r="P32" i="20" a="1"/>
  <c r="P32" i="20" s="1"/>
  <c r="AB32" i="20" a="1"/>
  <c r="AB32" i="20" s="1"/>
  <c r="AK151" i="20"/>
  <c r="Y151" i="20" a="1"/>
  <c r="Y151" i="20" s="1"/>
  <c r="Q151" i="20" a="1"/>
  <c r="Q151" i="20" s="1"/>
  <c r="AB151" i="20" a="1"/>
  <c r="AB151" i="20" s="1"/>
  <c r="R100" i="20" a="1"/>
  <c r="R100" i="20" s="1"/>
  <c r="AG100" i="20"/>
  <c r="S100" i="20" a="1"/>
  <c r="S100" i="20" s="1"/>
  <c r="Y100" i="20" a="1"/>
  <c r="Y100" i="20" s="1"/>
  <c r="X100" i="20" a="1"/>
  <c r="X100" i="20" s="1"/>
  <c r="P100" i="20" a="1"/>
  <c r="P100" i="20" s="1"/>
  <c r="AP220" i="20"/>
  <c r="AI220" i="20"/>
  <c r="O220" i="20" a="1"/>
  <c r="O220" i="20" s="1"/>
  <c r="P220" i="20" a="1"/>
  <c r="P220" i="20" s="1"/>
  <c r="AO220" i="20"/>
  <c r="AH220" i="20"/>
  <c r="Y220" i="20" a="1"/>
  <c r="Y220" i="20" s="1"/>
  <c r="AA220" i="20" a="1"/>
  <c r="AA220" i="20" s="1"/>
  <c r="Q222" i="20" a="1"/>
  <c r="Q222" i="20" s="1"/>
  <c r="O222" i="20" a="1"/>
  <c r="O222" i="20" s="1"/>
  <c r="W222" i="20" a="1"/>
  <c r="W222" i="20" s="1"/>
  <c r="R299" i="20" a="1"/>
  <c r="R299" i="20" s="1"/>
  <c r="V299" i="20" a="1"/>
  <c r="V299" i="20" s="1"/>
  <c r="U299" i="20" a="1"/>
  <c r="U299" i="20" s="1"/>
  <c r="S24" i="20" a="1"/>
  <c r="S24" i="20" s="1"/>
  <c r="AE24" i="20"/>
  <c r="Y24" i="20" a="1"/>
  <c r="Y24" i="20" s="1"/>
  <c r="V24" i="20" a="1"/>
  <c r="V24" i="20" s="1"/>
  <c r="AA24" i="20" a="1"/>
  <c r="AA24" i="20" s="1"/>
  <c r="Y169" i="20" a="1"/>
  <c r="Y169" i="20" s="1"/>
  <c r="U227" i="20" a="1"/>
  <c r="U227" i="20" s="1"/>
  <c r="X227" i="20" a="1"/>
  <c r="X227" i="20" s="1"/>
  <c r="R227" i="20" a="1"/>
  <c r="R227" i="20" s="1"/>
  <c r="AF227" i="20"/>
  <c r="AK227" i="20"/>
  <c r="R206" i="20" a="1"/>
  <c r="R206" i="20" s="1"/>
  <c r="AA206" i="20" a="1"/>
  <c r="AA206" i="20" s="1"/>
  <c r="V206" i="20" a="1"/>
  <c r="V206" i="20" s="1"/>
  <c r="U206" i="20" a="1"/>
  <c r="U206" i="20" s="1"/>
  <c r="AM206" i="20"/>
  <c r="AB206" i="20" a="1"/>
  <c r="AB206" i="20" s="1"/>
  <c r="AE206" i="20"/>
  <c r="AF206" i="20"/>
  <c r="AK66" i="20"/>
  <c r="Z66" i="20" a="1"/>
  <c r="Z66" i="20" s="1"/>
  <c r="AE66" i="20"/>
  <c r="AM66" i="20"/>
  <c r="AN66" i="20"/>
  <c r="AF66" i="20"/>
  <c r="AK13" i="20"/>
  <c r="O13" i="20" a="1"/>
  <c r="O13" i="20" s="1"/>
  <c r="V220" i="20" a="1"/>
  <c r="V220" i="20" s="1"/>
  <c r="T77" i="20" a="1"/>
  <c r="T77" i="20" s="1"/>
  <c r="AM77" i="20"/>
  <c r="AQ95" i="20"/>
  <c r="AA95" i="20" a="1"/>
  <c r="AA95" i="20" s="1"/>
  <c r="P95" i="20" a="1"/>
  <c r="P95" i="20" s="1"/>
  <c r="Z95" i="20" a="1"/>
  <c r="Z95" i="20" s="1"/>
  <c r="AI100" i="20"/>
  <c r="AH161" i="20"/>
  <c r="P161" i="20" a="1"/>
  <c r="P161" i="20" s="1"/>
  <c r="AM161" i="20"/>
  <c r="W295" i="20" a="1"/>
  <c r="W295" i="20" s="1"/>
  <c r="AA295" i="20" a="1"/>
  <c r="AA295" i="20" s="1"/>
  <c r="AB295" i="20" a="1"/>
  <c r="AB295" i="20" s="1"/>
  <c r="AI295" i="20"/>
  <c r="AK95" i="20"/>
  <c r="AQ171" i="20"/>
  <c r="T171" i="20" a="1"/>
  <c r="T171" i="20" s="1"/>
  <c r="AJ171" i="20"/>
  <c r="Z171" i="20" a="1"/>
  <c r="Z171" i="20" s="1"/>
  <c r="V171" i="20" a="1"/>
  <c r="V171" i="20" s="1"/>
  <c r="AL171" i="20"/>
  <c r="AP171" i="20"/>
  <c r="AO171" i="20"/>
  <c r="AI171" i="20"/>
  <c r="AF171" i="20"/>
  <c r="AE171" i="20"/>
  <c r="V290" i="20" a="1"/>
  <c r="V290" i="20" s="1"/>
  <c r="AD290" i="20"/>
  <c r="AL169" i="20"/>
  <c r="AE169" i="20"/>
  <c r="AD169" i="20"/>
  <c r="T169" i="20" a="1"/>
  <c r="T169" i="20" s="1"/>
  <c r="AN169" i="20"/>
  <c r="V169" i="20" a="1"/>
  <c r="V169" i="20" s="1"/>
  <c r="P169" i="20" a="1"/>
  <c r="P169" i="20" s="1"/>
  <c r="AG169" i="20"/>
  <c r="AI169" i="20"/>
  <c r="O169" i="20" a="1"/>
  <c r="O169" i="20" s="1"/>
  <c r="Z301" i="20" a="1"/>
  <c r="Z301" i="20" s="1"/>
  <c r="W301" i="20" a="1"/>
  <c r="W301" i="20" s="1"/>
  <c r="O301" i="20" a="1"/>
  <c r="O301" i="20" s="1"/>
  <c r="V14" i="20" a="1"/>
  <c r="V14" i="20" s="1"/>
  <c r="AJ116" i="20"/>
  <c r="AL43" i="20"/>
  <c r="AL236" i="20"/>
  <c r="O154" i="20" a="1"/>
  <c r="O154" i="20" s="1"/>
  <c r="AH236" i="20"/>
  <c r="AI154" i="20"/>
  <c r="AG106" i="20"/>
  <c r="T26" i="20" a="1"/>
  <c r="T26" i="20" s="1"/>
  <c r="AK26" i="20"/>
  <c r="X26" i="20" a="1"/>
  <c r="X26" i="20" s="1"/>
  <c r="O26" i="20" a="1"/>
  <c r="O26" i="20" s="1"/>
  <c r="V252" i="20" a="1"/>
  <c r="V252" i="20" s="1"/>
  <c r="AL252" i="20"/>
  <c r="AO252" i="20"/>
  <c r="AQ252" i="20"/>
  <c r="AH252" i="20"/>
  <c r="AD252" i="20"/>
  <c r="W252" i="20" a="1"/>
  <c r="W252" i="20" s="1"/>
  <c r="T252" i="20" a="1"/>
  <c r="T252" i="20" s="1"/>
  <c r="Y69" i="20" a="1"/>
  <c r="Y69" i="20" s="1"/>
  <c r="O69" i="20" a="1"/>
  <c r="O69" i="20" s="1"/>
  <c r="AL153" i="20"/>
  <c r="X153" i="20" a="1"/>
  <c r="X153" i="20" s="1"/>
  <c r="R153" i="20" a="1"/>
  <c r="R153" i="20" s="1"/>
  <c r="Q153" i="20" a="1"/>
  <c r="Q153" i="20" s="1"/>
  <c r="U153" i="20" a="1"/>
  <c r="U153" i="20" s="1"/>
  <c r="T54" i="20" a="1"/>
  <c r="T54" i="20" s="1"/>
  <c r="P54" i="20" a="1"/>
  <c r="P54" i="20" s="1"/>
  <c r="W54" i="20" a="1"/>
  <c r="W54" i="20" s="1"/>
  <c r="AD54" i="20"/>
  <c r="AJ54" i="20"/>
  <c r="Q54" i="20" a="1"/>
  <c r="Q54" i="20" s="1"/>
  <c r="AK54" i="20"/>
  <c r="R288" i="20" a="1"/>
  <c r="R288" i="20" s="1"/>
  <c r="U288" i="20" a="1"/>
  <c r="U288" i="20" s="1"/>
  <c r="AQ172" i="20"/>
  <c r="AD133" i="20"/>
  <c r="S133" i="20" a="1"/>
  <c r="S133" i="20" s="1"/>
  <c r="U133" i="20" a="1"/>
  <c r="U133" i="20" s="1"/>
  <c r="AO133" i="20"/>
  <c r="AA133" i="20" a="1"/>
  <c r="AA133" i="20" s="1"/>
  <c r="W218" i="20" a="1"/>
  <c r="W218" i="20" s="1"/>
  <c r="V218" i="20" a="1"/>
  <c r="V218" i="20" s="1"/>
  <c r="O218" i="20" a="1"/>
  <c r="O218" i="20" s="1"/>
  <c r="Z218" i="20" a="1"/>
  <c r="Z218" i="20" s="1"/>
  <c r="AN307" i="20"/>
  <c r="S307" i="20" a="1"/>
  <c r="S307" i="20" s="1"/>
  <c r="AI307" i="20"/>
  <c r="AJ307" i="20"/>
  <c r="AQ307" i="20"/>
  <c r="P307" i="20" a="1"/>
  <c r="P307" i="20" s="1"/>
  <c r="R307" i="20" a="1"/>
  <c r="R307" i="20" s="1"/>
  <c r="V307" i="20" a="1"/>
  <c r="V307" i="20" s="1"/>
  <c r="X307" i="20" a="1"/>
  <c r="X307" i="20" s="1"/>
  <c r="AA307" i="20" a="1"/>
  <c r="AA307" i="20" s="1"/>
  <c r="R244" i="20" a="1"/>
  <c r="R244" i="20" s="1"/>
  <c r="U244" i="20" a="1"/>
  <c r="U244" i="20" s="1"/>
  <c r="AA244" i="20" a="1"/>
  <c r="AA244" i="20" s="1"/>
  <c r="AB14" i="20" a="1"/>
  <c r="AB14" i="20" s="1"/>
  <c r="AI172" i="20"/>
  <c r="AE83" i="20"/>
  <c r="AA83" i="20" a="1"/>
  <c r="AA83" i="20" s="1"/>
  <c r="AF14" i="20"/>
  <c r="O14" i="20" a="1"/>
  <c r="O14" i="20" s="1"/>
  <c r="AP14" i="20"/>
  <c r="AB172" i="20" a="1"/>
  <c r="AB172" i="20" s="1"/>
  <c r="W106" i="20" a="1"/>
  <c r="W106" i="20" s="1"/>
  <c r="X288" i="20" a="1"/>
  <c r="X288" i="20" s="1"/>
  <c r="T244" i="20" a="1"/>
  <c r="T244" i="20" s="1"/>
  <c r="AL288" i="20"/>
  <c r="AB43" i="20" a="1"/>
  <c r="AB43" i="20" s="1"/>
  <c r="U86" i="20" a="1"/>
  <c r="U86" i="20" s="1"/>
  <c r="S139" i="20" a="1"/>
  <c r="S139" i="20" s="1"/>
  <c r="R116" i="20" a="1"/>
  <c r="R116" i="20" s="1"/>
  <c r="AA43" i="20" a="1"/>
  <c r="AA43" i="20" s="1"/>
  <c r="O86" i="20" a="1"/>
  <c r="O86" i="20" s="1"/>
  <c r="AH118" i="20"/>
  <c r="V250" i="20" a="1"/>
  <c r="V250" i="20" s="1"/>
  <c r="AG172" i="20"/>
  <c r="AI116" i="20"/>
  <c r="AL54" i="20"/>
  <c r="AD43" i="20"/>
  <c r="AH43" i="20"/>
  <c r="W154" i="20" a="1"/>
  <c r="W154" i="20" s="1"/>
  <c r="Z244" i="20" a="1"/>
  <c r="Z244" i="20" s="1"/>
  <c r="T154" i="20" a="1"/>
  <c r="T154" i="20" s="1"/>
  <c r="AM288" i="20"/>
  <c r="AL244" i="20"/>
  <c r="P125" i="20" a="1"/>
  <c r="P125" i="20" s="1"/>
  <c r="X125" i="20" a="1"/>
  <c r="X125" i="20" s="1"/>
  <c r="AG125" i="20"/>
  <c r="T70" i="20" a="1"/>
  <c r="T70" i="20" s="1"/>
  <c r="AI70" i="20"/>
  <c r="AF70" i="20"/>
  <c r="AQ70" i="20"/>
  <c r="O70" i="20" a="1"/>
  <c r="O70" i="20" s="1"/>
  <c r="AN140" i="20"/>
  <c r="Q140" i="20" a="1"/>
  <c r="Q140" i="20" s="1"/>
  <c r="AN207" i="20"/>
  <c r="Y207" i="20" a="1"/>
  <c r="Y207" i="20" s="1"/>
  <c r="R164" i="20" a="1"/>
  <c r="R164" i="20" s="1"/>
  <c r="AL164" i="20"/>
  <c r="AL69" i="20"/>
  <c r="AH238" i="20"/>
  <c r="AO238" i="20"/>
  <c r="Z106" i="20" a="1"/>
  <c r="Z106" i="20" s="1"/>
  <c r="X106" i="20" a="1"/>
  <c r="X106" i="20" s="1"/>
  <c r="AA106" i="20" a="1"/>
  <c r="AA106" i="20" s="1"/>
  <c r="AB106" i="20" a="1"/>
  <c r="AB106" i="20" s="1"/>
  <c r="P106" i="20" a="1"/>
  <c r="P106" i="20" s="1"/>
  <c r="T172" i="20" a="1"/>
  <c r="T172" i="20" s="1"/>
  <c r="AD172" i="20"/>
  <c r="AL172" i="20"/>
  <c r="X172" i="20" a="1"/>
  <c r="X172" i="20" s="1"/>
  <c r="P172" i="20" a="1"/>
  <c r="P172" i="20" s="1"/>
  <c r="AE172" i="20"/>
  <c r="Y213" i="20" a="1"/>
  <c r="Y213" i="20" s="1"/>
  <c r="Z213" i="20" a="1"/>
  <c r="Z213" i="20" s="1"/>
  <c r="Z185" i="20" a="1"/>
  <c r="Z185" i="20" s="1"/>
  <c r="AA185" i="20" a="1"/>
  <c r="AA185" i="20" s="1"/>
  <c r="T185" i="20" a="1"/>
  <c r="T185" i="20" s="1"/>
  <c r="O185" i="20" a="1"/>
  <c r="O185" i="20" s="1"/>
  <c r="U185" i="20" a="1"/>
  <c r="U185" i="20" s="1"/>
  <c r="O236" i="20" a="1"/>
  <c r="O236" i="20" s="1"/>
  <c r="AF236" i="20"/>
  <c r="AM236" i="20"/>
  <c r="AE236" i="20"/>
  <c r="W236" i="20" a="1"/>
  <c r="W236" i="20" s="1"/>
  <c r="AJ236" i="20"/>
  <c r="X14" i="20" a="1"/>
  <c r="X14" i="20" s="1"/>
  <c r="AA14" i="20" a="1"/>
  <c r="AA14" i="20" s="1"/>
  <c r="AH14" i="20"/>
  <c r="AE14" i="20"/>
  <c r="AK64" i="20"/>
  <c r="AJ64" i="20"/>
  <c r="T64" i="20" a="1"/>
  <c r="T64" i="20" s="1"/>
  <c r="Q64" i="20" a="1"/>
  <c r="Q64" i="20" s="1"/>
  <c r="AE64" i="20"/>
  <c r="AD64" i="20"/>
  <c r="Z64" i="20" a="1"/>
  <c r="Z64" i="20" s="1"/>
  <c r="AL64" i="20"/>
  <c r="U64" i="20" a="1"/>
  <c r="U64" i="20" s="1"/>
  <c r="S64" i="20" a="1"/>
  <c r="S64" i="20" s="1"/>
  <c r="AL14" i="20"/>
  <c r="AM14" i="20"/>
  <c r="AG64" i="20"/>
  <c r="AP172" i="20"/>
  <c r="AA273" i="20" a="1"/>
  <c r="AA273" i="20" s="1"/>
  <c r="U273" i="20" a="1"/>
  <c r="U273" i="20" s="1"/>
  <c r="AN43" i="20"/>
  <c r="AE43" i="20"/>
  <c r="AI43" i="20"/>
  <c r="AM43" i="20"/>
  <c r="AE139" i="20"/>
  <c r="T156" i="20" a="1"/>
  <c r="T156" i="20" s="1"/>
  <c r="AD236" i="20"/>
  <c r="AP154" i="20"/>
  <c r="AL307" i="20"/>
  <c r="AO116" i="20"/>
  <c r="AM116" i="20"/>
  <c r="AF116" i="20"/>
  <c r="Z116" i="20" a="1"/>
  <c r="Z116" i="20" s="1"/>
  <c r="AA116" i="20" a="1"/>
  <c r="AA116" i="20" s="1"/>
  <c r="AN116" i="20"/>
  <c r="V267" i="20" a="1"/>
  <c r="V267" i="20" s="1"/>
  <c r="AP267" i="20"/>
  <c r="O156" i="20" a="1"/>
  <c r="O156" i="20" s="1"/>
  <c r="W118" i="20" a="1"/>
  <c r="W118" i="20" s="1"/>
  <c r="AH172" i="20"/>
  <c r="AQ116" i="20"/>
  <c r="AG14" i="20"/>
  <c r="Y116" i="20" a="1"/>
  <c r="Y116" i="20" s="1"/>
  <c r="U14" i="20" a="1"/>
  <c r="U14" i="20" s="1"/>
  <c r="T43" i="20" a="1"/>
  <c r="T43" i="20" s="1"/>
  <c r="P144" i="20" a="1"/>
  <c r="P144" i="20" s="1"/>
  <c r="S156" i="20" a="1"/>
  <c r="S156" i="20" s="1"/>
  <c r="W43" i="20" a="1"/>
  <c r="W43" i="20" s="1"/>
  <c r="P272" i="20" a="1"/>
  <c r="P272" i="20" s="1"/>
  <c r="T118" i="20" a="1"/>
  <c r="T118" i="20" s="1"/>
  <c r="AB250" i="20" a="1"/>
  <c r="AB250" i="20" s="1"/>
  <c r="AP116" i="20"/>
  <c r="AJ43" i="20"/>
  <c r="AK273" i="20"/>
  <c r="AO106" i="20"/>
  <c r="AP288" i="20"/>
  <c r="AG212" i="20"/>
  <c r="AO212" i="20"/>
  <c r="Q224" i="20" a="1"/>
  <c r="Q224" i="20" s="1"/>
  <c r="Y224" i="20" a="1"/>
  <c r="Y224" i="20" s="1"/>
  <c r="AQ224" i="20"/>
  <c r="Z224" i="20" a="1"/>
  <c r="Z224" i="20" s="1"/>
  <c r="AO224" i="20"/>
  <c r="P224" i="20" a="1"/>
  <c r="P224" i="20" s="1"/>
  <c r="S224" i="20" a="1"/>
  <c r="S224" i="20" s="1"/>
  <c r="S163" i="20" a="1"/>
  <c r="S163" i="20" s="1"/>
  <c r="U163" i="20" a="1"/>
  <c r="U163" i="20" s="1"/>
  <c r="Z163" i="20" a="1"/>
  <c r="Z163" i="20" s="1"/>
  <c r="O163" i="20" a="1"/>
  <c r="O163" i="20" s="1"/>
  <c r="Q19" i="20" a="1"/>
  <c r="Q19" i="20" s="1"/>
  <c r="AH19" i="20"/>
  <c r="AG19" i="20"/>
  <c r="AD19" i="20"/>
  <c r="AQ19" i="20"/>
  <c r="X86" i="20" a="1"/>
  <c r="X86" i="20" s="1"/>
  <c r="AN86" i="20"/>
  <c r="AE86" i="20"/>
  <c r="AM86" i="20"/>
  <c r="AF86" i="20"/>
  <c r="AN172" i="20"/>
  <c r="Y288" i="20" a="1"/>
  <c r="Y288" i="20" s="1"/>
  <c r="AO144" i="20"/>
  <c r="X185" i="20" a="1"/>
  <c r="X185" i="20" s="1"/>
  <c r="R236" i="20" a="1"/>
  <c r="R236" i="20" s="1"/>
  <c r="AD244" i="20"/>
  <c r="AP244" i="20"/>
  <c r="AL154" i="20"/>
  <c r="P154" i="20" a="1"/>
  <c r="P154" i="20" s="1"/>
  <c r="AM154" i="20"/>
  <c r="AN154" i="20"/>
  <c r="AO154" i="20"/>
  <c r="AF172" i="20"/>
  <c r="O64" i="20" a="1"/>
  <c r="O64" i="20" s="1"/>
  <c r="X236" i="20" a="1"/>
  <c r="X236" i="20" s="1"/>
  <c r="AJ106" i="20"/>
  <c r="AA218" i="20" a="1"/>
  <c r="AA218" i="20" s="1"/>
  <c r="AB154" i="20" a="1"/>
  <c r="AB154" i="20" s="1"/>
  <c r="AG272" i="20"/>
  <c r="AB272" i="20" a="1"/>
  <c r="AB272" i="20" s="1"/>
  <c r="AQ154" i="20"/>
  <c r="X116" i="20" a="1"/>
  <c r="X116" i="20" s="1"/>
  <c r="W86" i="20" a="1"/>
  <c r="W86" i="20" s="1"/>
  <c r="U75" i="20" a="1"/>
  <c r="U75" i="20" s="1"/>
  <c r="AD14" i="20"/>
  <c r="T116" i="20" a="1"/>
  <c r="T116" i="20" s="1"/>
  <c r="T14" i="20" a="1"/>
  <c r="T14" i="20" s="1"/>
  <c r="Z43" i="20" a="1"/>
  <c r="Z43" i="20" s="1"/>
  <c r="U43" i="20" a="1"/>
  <c r="U43" i="20" s="1"/>
  <c r="X272" i="20" a="1"/>
  <c r="X272" i="20" s="1"/>
  <c r="Z86" i="20" a="1"/>
  <c r="Z86" i="20" s="1"/>
  <c r="AO172" i="20"/>
  <c r="AH116" i="20"/>
  <c r="AQ272" i="20"/>
  <c r="AP43" i="20"/>
  <c r="T307" i="20" a="1"/>
  <c r="T307" i="20" s="1"/>
  <c r="S288" i="20" a="1"/>
  <c r="S288" i="20" s="1"/>
  <c r="O224" i="20" a="1"/>
  <c r="O224" i="20" s="1"/>
  <c r="AP224" i="20"/>
  <c r="R106" i="20" a="1"/>
  <c r="R106" i="20" s="1"/>
  <c r="AQ164" i="20"/>
  <c r="AP133" i="20"/>
  <c r="AK69" i="20"/>
  <c r="AD69" i="20"/>
  <c r="X237" i="20" a="1"/>
  <c r="X237" i="20" s="1"/>
  <c r="O237" i="20" a="1"/>
  <c r="O237" i="20" s="1"/>
  <c r="W237" i="20" a="1"/>
  <c r="W237" i="20" s="1"/>
  <c r="AN119" i="20"/>
  <c r="AB119" i="20" a="1"/>
  <c r="AB119" i="20" s="1"/>
  <c r="AJ242" i="20"/>
  <c r="AH286" i="20"/>
  <c r="AF148" i="20"/>
  <c r="AJ148" i="20"/>
  <c r="AQ246" i="20"/>
  <c r="AG85" i="20"/>
  <c r="R158" i="20" a="1"/>
  <c r="R158" i="20" s="1"/>
  <c r="AI242" i="20"/>
  <c r="X242" i="20" a="1"/>
  <c r="X242" i="20" s="1"/>
  <c r="AH242" i="20"/>
  <c r="AK135" i="20"/>
  <c r="Z148" i="20" a="1"/>
  <c r="Z148" i="20" s="1"/>
  <c r="U148" i="20" a="1"/>
  <c r="U148" i="20" s="1"/>
  <c r="AP286" i="20"/>
  <c r="AN148" i="20"/>
  <c r="AD148" i="20"/>
  <c r="AO85" i="20"/>
  <c r="T158" i="20" a="1"/>
  <c r="T158" i="20" s="1"/>
  <c r="AD178" i="20"/>
  <c r="Q242" i="20" a="1"/>
  <c r="Q242" i="20" s="1"/>
  <c r="S148" i="20" a="1"/>
  <c r="S148" i="20" s="1"/>
  <c r="AP246" i="20"/>
  <c r="AN85" i="20"/>
  <c r="AP158" i="20"/>
  <c r="S242" i="20" a="1"/>
  <c r="S242" i="20" s="1"/>
  <c r="P242" i="20" a="1"/>
  <c r="P242" i="20" s="1"/>
  <c r="AI148" i="20"/>
  <c r="AB148" i="20" a="1"/>
  <c r="AB148" i="20" s="1"/>
  <c r="AJ246" i="20"/>
  <c r="Z173" i="20" a="1"/>
  <c r="Z173" i="20" s="1"/>
  <c r="O286" i="20" a="1"/>
  <c r="O286" i="20" s="1"/>
  <c r="AD85" i="20"/>
  <c r="AH246" i="20"/>
  <c r="AF246" i="20"/>
  <c r="W178" i="20" a="1"/>
  <c r="W178" i="20" s="1"/>
  <c r="V286" i="20" a="1"/>
  <c r="V286" i="20" s="1"/>
  <c r="V158" i="20" a="1"/>
  <c r="V158" i="20" s="1"/>
  <c r="AH158" i="20"/>
  <c r="R148" i="20" a="1"/>
  <c r="R148" i="20" s="1"/>
  <c r="AK286" i="20"/>
  <c r="AJ152" i="20"/>
  <c r="AA87" i="20" a="1"/>
  <c r="AA87" i="20" s="1"/>
  <c r="AQ62" i="20"/>
  <c r="AK209" i="20"/>
  <c r="AK111" i="20"/>
  <c r="AF303" i="20"/>
  <c r="W303" i="20" a="1"/>
  <c r="W303" i="20" s="1"/>
  <c r="X293" i="20" a="1"/>
  <c r="X293" i="20" s="1"/>
  <c r="AN293" i="20"/>
  <c r="O293" i="20" a="1"/>
  <c r="O293" i="20" s="1"/>
  <c r="V293" i="20" a="1"/>
  <c r="V293" i="20" s="1"/>
  <c r="Q293" i="20" a="1"/>
  <c r="Q293" i="20" s="1"/>
  <c r="Y293" i="20" a="1"/>
  <c r="Y293" i="20" s="1"/>
  <c r="AB293" i="20" a="1"/>
  <c r="AB293" i="20" s="1"/>
  <c r="S293" i="20" a="1"/>
  <c r="S293" i="20" s="1"/>
  <c r="T293" i="20" a="1"/>
  <c r="T293" i="20" s="1"/>
  <c r="AQ293" i="20"/>
  <c r="AP293" i="20"/>
  <c r="Q31" i="20" a="1"/>
  <c r="Q31" i="20" s="1"/>
  <c r="Y31" i="20" a="1"/>
  <c r="Y31" i="20" s="1"/>
  <c r="S31" i="20" a="1"/>
  <c r="S31" i="20" s="1"/>
  <c r="AA31" i="20" a="1"/>
  <c r="AA31" i="20" s="1"/>
  <c r="W31" i="20" a="1"/>
  <c r="W31" i="20" s="1"/>
  <c r="AL31" i="20"/>
  <c r="AP31" i="20"/>
  <c r="AI31" i="20"/>
  <c r="AQ31" i="20"/>
  <c r="AQ187" i="20"/>
  <c r="AE187" i="20"/>
  <c r="V187" i="20" a="1"/>
  <c r="V187" i="20" s="1"/>
  <c r="R187" i="20" a="1"/>
  <c r="R187" i="20" s="1"/>
  <c r="AO187" i="20"/>
  <c r="Z187" i="20" a="1"/>
  <c r="Z187" i="20" s="1"/>
  <c r="AA187" i="20" a="1"/>
  <c r="AA187" i="20" s="1"/>
  <c r="AJ187" i="20"/>
  <c r="S187" i="20" a="1"/>
  <c r="S187" i="20" s="1"/>
  <c r="W187" i="20" a="1"/>
  <c r="W187" i="20" s="1"/>
  <c r="X187" i="20" a="1"/>
  <c r="X187" i="20" s="1"/>
  <c r="O187" i="20" a="1"/>
  <c r="O187" i="20" s="1"/>
  <c r="AF187" i="20"/>
  <c r="Y187" i="20" a="1"/>
  <c r="Y187" i="20" s="1"/>
  <c r="AB187" i="20" a="1"/>
  <c r="AB187" i="20" s="1"/>
  <c r="U187" i="20" a="1"/>
  <c r="U187" i="20" s="1"/>
  <c r="AL187" i="20"/>
  <c r="AL122" i="20"/>
  <c r="AP122" i="20"/>
  <c r="AI122" i="20"/>
  <c r="Q122" i="20" a="1"/>
  <c r="Q122" i="20" s="1"/>
  <c r="V122" i="20" a="1"/>
  <c r="V122" i="20" s="1"/>
  <c r="Z122" i="20" a="1"/>
  <c r="Z122" i="20" s="1"/>
  <c r="AK122" i="20"/>
  <c r="AD122" i="20"/>
  <c r="AG122" i="20"/>
  <c r="O122" i="20" a="1"/>
  <c r="O122" i="20" s="1"/>
  <c r="AE122" i="20"/>
  <c r="AM122" i="20"/>
  <c r="AB122" i="20" a="1"/>
  <c r="AB122" i="20" s="1"/>
  <c r="X122" i="20" a="1"/>
  <c r="X122" i="20" s="1"/>
  <c r="S122" i="20" a="1"/>
  <c r="S122" i="20" s="1"/>
  <c r="AH122" i="20"/>
  <c r="AN122" i="20"/>
  <c r="AK31" i="20"/>
  <c r="AA78" i="20" a="1"/>
  <c r="AA78" i="20" s="1"/>
  <c r="AA126" i="20" a="1"/>
  <c r="AA126" i="20" s="1"/>
  <c r="AP24" i="20"/>
  <c r="AE259" i="20"/>
  <c r="P259" i="20" a="1"/>
  <c r="P259" i="20" s="1"/>
  <c r="V253" i="20" a="1"/>
  <c r="V253" i="20" s="1"/>
  <c r="AP176" i="20"/>
  <c r="AK187" i="20"/>
  <c r="AN68" i="20"/>
  <c r="AP94" i="20"/>
  <c r="V111" i="20" a="1"/>
  <c r="V111" i="20" s="1"/>
  <c r="AQ287" i="20"/>
  <c r="AE156" i="20"/>
  <c r="AD156" i="20"/>
  <c r="AQ156" i="20"/>
  <c r="AH156" i="20"/>
  <c r="AG156" i="20"/>
  <c r="AP156" i="20"/>
  <c r="AK156" i="20"/>
  <c r="AB156" i="20" a="1"/>
  <c r="AB156" i="20" s="1"/>
  <c r="V156" i="20" a="1"/>
  <c r="V156" i="20" s="1"/>
  <c r="R156" i="20" a="1"/>
  <c r="R156" i="20" s="1"/>
  <c r="Y156" i="20" a="1"/>
  <c r="Y156" i="20" s="1"/>
  <c r="AL156" i="20"/>
  <c r="AA156" i="20" a="1"/>
  <c r="AA156" i="20" s="1"/>
  <c r="AM156" i="20"/>
  <c r="U156" i="20" a="1"/>
  <c r="U156" i="20" s="1"/>
  <c r="AM168" i="20"/>
  <c r="AE168" i="20"/>
  <c r="V38" i="20" a="1"/>
  <c r="V38" i="20" s="1"/>
  <c r="S38" i="20" a="1"/>
  <c r="S38" i="20" s="1"/>
  <c r="R30" i="20" a="1"/>
  <c r="R30" i="20" s="1"/>
  <c r="AK30" i="20"/>
  <c r="X30" i="20" a="1"/>
  <c r="X30" i="20" s="1"/>
  <c r="AD30" i="20"/>
  <c r="AI30" i="20"/>
  <c r="S30" i="20" a="1"/>
  <c r="S30" i="20" s="1"/>
  <c r="AH30" i="20"/>
  <c r="AA30" i="20" a="1"/>
  <c r="AA30" i="20" s="1"/>
  <c r="AJ30" i="20"/>
  <c r="Y30" i="20" a="1"/>
  <c r="Y30" i="20" s="1"/>
  <c r="P30" i="20" a="1"/>
  <c r="P30" i="20" s="1"/>
  <c r="Z30" i="20" a="1"/>
  <c r="Z30" i="20" s="1"/>
  <c r="Q30" i="20" a="1"/>
  <c r="Q30" i="20" s="1"/>
  <c r="T30" i="20" a="1"/>
  <c r="T30" i="20" s="1"/>
  <c r="AB249" i="20" a="1"/>
  <c r="AB249" i="20" s="1"/>
  <c r="AK249" i="20"/>
  <c r="AP249" i="20"/>
  <c r="V249" i="20" a="1"/>
  <c r="V249" i="20" s="1"/>
  <c r="P249" i="20" a="1"/>
  <c r="P249" i="20" s="1"/>
  <c r="X249" i="20" a="1"/>
  <c r="X249" i="20" s="1"/>
  <c r="W249" i="20" a="1"/>
  <c r="W249" i="20" s="1"/>
  <c r="AI249" i="20"/>
  <c r="S249" i="20" a="1"/>
  <c r="S249" i="20" s="1"/>
  <c r="Z249" i="20" a="1"/>
  <c r="Z249" i="20" s="1"/>
  <c r="Y249" i="20" a="1"/>
  <c r="Y249" i="20" s="1"/>
  <c r="T249" i="20" a="1"/>
  <c r="T249" i="20" s="1"/>
  <c r="AH249" i="20"/>
  <c r="AQ295" i="20"/>
  <c r="AH295" i="20"/>
  <c r="AN295" i="20"/>
  <c r="V295" i="20" a="1"/>
  <c r="V295" i="20" s="1"/>
  <c r="U295" i="20" a="1"/>
  <c r="U295" i="20" s="1"/>
  <c r="P295" i="20" a="1"/>
  <c r="P295" i="20" s="1"/>
  <c r="X295" i="20" a="1"/>
  <c r="X295" i="20" s="1"/>
  <c r="AJ295" i="20"/>
  <c r="P109" i="20" a="1"/>
  <c r="P109" i="20" s="1"/>
  <c r="AE109" i="20"/>
  <c r="AM109" i="20"/>
  <c r="X109" i="20" a="1"/>
  <c r="X109" i="20" s="1"/>
  <c r="W109" i="20" a="1"/>
  <c r="W109" i="20" s="1"/>
  <c r="AF109" i="20"/>
  <c r="AA109" i="20" a="1"/>
  <c r="AA109" i="20" s="1"/>
  <c r="V109" i="20" a="1"/>
  <c r="V109" i="20" s="1"/>
  <c r="Y109" i="20" a="1"/>
  <c r="Y109" i="20" s="1"/>
  <c r="AP109" i="20"/>
  <c r="AH109" i="20"/>
  <c r="AQ109" i="20"/>
  <c r="AJ109" i="20"/>
  <c r="AO109" i="20"/>
  <c r="S109" i="20" a="1"/>
  <c r="S109" i="20" s="1"/>
  <c r="T109" i="20" a="1"/>
  <c r="T109" i="20" s="1"/>
  <c r="AG109" i="20"/>
  <c r="Z109" i="20" a="1"/>
  <c r="Z109" i="20" s="1"/>
  <c r="U109" i="20" a="1"/>
  <c r="U109" i="20" s="1"/>
  <c r="AA130" i="20" a="1"/>
  <c r="AA130" i="20" s="1"/>
  <c r="W130" i="20" a="1"/>
  <c r="W130" i="20" s="1"/>
  <c r="AL130" i="20"/>
  <c r="O130" i="20" a="1"/>
  <c r="O130" i="20" s="1"/>
  <c r="AJ130" i="20"/>
  <c r="P130" i="20" a="1"/>
  <c r="P130" i="20" s="1"/>
  <c r="AK130" i="20"/>
  <c r="AM130" i="20"/>
  <c r="Z130" i="20" a="1"/>
  <c r="Z130" i="20" s="1"/>
  <c r="V130" i="20" a="1"/>
  <c r="V130" i="20" s="1"/>
  <c r="AG130" i="20"/>
  <c r="Q130" i="20" a="1"/>
  <c r="Q130" i="20" s="1"/>
  <c r="AO130" i="20"/>
  <c r="U130" i="20" a="1"/>
  <c r="U130" i="20" s="1"/>
  <c r="Y130" i="20" a="1"/>
  <c r="Y130" i="20" s="1"/>
  <c r="AF130" i="20"/>
  <c r="AN130" i="20"/>
  <c r="AI130" i="20"/>
  <c r="R130" i="20" a="1"/>
  <c r="R130" i="20" s="1"/>
  <c r="S130" i="20" a="1"/>
  <c r="S130" i="20" s="1"/>
  <c r="AM259" i="20"/>
  <c r="AF253" i="20"/>
  <c r="AB253" i="20" a="1"/>
  <c r="AB253" i="20" s="1"/>
  <c r="Y267" i="20" a="1"/>
  <c r="Y267" i="20" s="1"/>
  <c r="P119" i="20" a="1"/>
  <c r="P119" i="20" s="1"/>
  <c r="Y119" i="20" a="1"/>
  <c r="Y119" i="20" s="1"/>
  <c r="AE111" i="20"/>
  <c r="AD52" i="20"/>
  <c r="AE52" i="20"/>
  <c r="AN52" i="20"/>
  <c r="Q52" i="20" a="1"/>
  <c r="Q52" i="20" s="1"/>
  <c r="AA52" i="20" a="1"/>
  <c r="AA52" i="20" s="1"/>
  <c r="AM52" i="20"/>
  <c r="AI52" i="20"/>
  <c r="AP52" i="20"/>
  <c r="AG52" i="20"/>
  <c r="AO52" i="20"/>
  <c r="V52" i="20" a="1"/>
  <c r="V52" i="20" s="1"/>
  <c r="Y52" i="20" a="1"/>
  <c r="Y52" i="20" s="1"/>
  <c r="AH52" i="20"/>
  <c r="AD66" i="20"/>
  <c r="V66" i="20" a="1"/>
  <c r="V66" i="20" s="1"/>
  <c r="X66" i="20" a="1"/>
  <c r="X66" i="20" s="1"/>
  <c r="AG66" i="20"/>
  <c r="AH66" i="20"/>
  <c r="AO66" i="20"/>
  <c r="AQ66" i="20"/>
  <c r="AJ66" i="20"/>
  <c r="AI66" i="20"/>
  <c r="AL66" i="20"/>
  <c r="P66" i="20" a="1"/>
  <c r="P66" i="20" s="1"/>
  <c r="O66" i="20" a="1"/>
  <c r="O66" i="20" s="1"/>
  <c r="AP66" i="20"/>
  <c r="R66" i="20" a="1"/>
  <c r="R66" i="20" s="1"/>
  <c r="T66" i="20" a="1"/>
  <c r="T66" i="20" s="1"/>
  <c r="U66" i="20" a="1"/>
  <c r="U66" i="20" s="1"/>
  <c r="Q66" i="20" a="1"/>
  <c r="Q66" i="20" s="1"/>
  <c r="W66" i="20" a="1"/>
  <c r="W66" i="20" s="1"/>
  <c r="AA66" i="20" a="1"/>
  <c r="AA66" i="20" s="1"/>
  <c r="S66" i="20" a="1"/>
  <c r="S66" i="20" s="1"/>
  <c r="AD198" i="20"/>
  <c r="AH198" i="20"/>
  <c r="U198" i="20" a="1"/>
  <c r="U198" i="20" s="1"/>
  <c r="AI198" i="20"/>
  <c r="Z198" i="20" a="1"/>
  <c r="Z198" i="20" s="1"/>
  <c r="P198" i="20" a="1"/>
  <c r="P198" i="20" s="1"/>
  <c r="AJ198" i="20"/>
  <c r="S198" i="20" a="1"/>
  <c r="S198" i="20" s="1"/>
  <c r="AQ198" i="20"/>
  <c r="T198" i="20" a="1"/>
  <c r="T198" i="20" s="1"/>
  <c r="AA198" i="20" a="1"/>
  <c r="AA198" i="20" s="1"/>
  <c r="R198" i="20" a="1"/>
  <c r="R198" i="20" s="1"/>
  <c r="AE198" i="20"/>
  <c r="AF198" i="20"/>
  <c r="AM198" i="20"/>
  <c r="AG198" i="20"/>
  <c r="Q198" i="20" a="1"/>
  <c r="Q198" i="20" s="1"/>
  <c r="AO198" i="20"/>
  <c r="V198" i="20" a="1"/>
  <c r="V198" i="20" s="1"/>
  <c r="AK198" i="20"/>
  <c r="W198" i="20" a="1"/>
  <c r="W198" i="20" s="1"/>
  <c r="AG65" i="20"/>
  <c r="V65" i="20" a="1"/>
  <c r="V65" i="20" s="1"/>
  <c r="AE65" i="20"/>
  <c r="AQ65" i="20"/>
  <c r="AK65" i="20"/>
  <c r="Q65" i="20" a="1"/>
  <c r="Q65" i="20" s="1"/>
  <c r="O65" i="20" a="1"/>
  <c r="O65" i="20" s="1"/>
  <c r="S65" i="20" a="1"/>
  <c r="S65" i="20" s="1"/>
  <c r="AO65" i="20"/>
  <c r="AJ65" i="20"/>
  <c r="Y65" i="20" a="1"/>
  <c r="Y65" i="20" s="1"/>
  <c r="AP65" i="20"/>
  <c r="T65" i="20" a="1"/>
  <c r="T65" i="20" s="1"/>
  <c r="AN65" i="20"/>
  <c r="AH65" i="20"/>
  <c r="AI65" i="20"/>
  <c r="AD65" i="20"/>
  <c r="AL65" i="20"/>
  <c r="Z65" i="20" a="1"/>
  <c r="Z65" i="20" s="1"/>
  <c r="R65" i="20" a="1"/>
  <c r="R65" i="20" s="1"/>
  <c r="AF65" i="20"/>
  <c r="AM65" i="20"/>
  <c r="AI268" i="20"/>
  <c r="R268" i="20" a="1"/>
  <c r="R268" i="20" s="1"/>
  <c r="AD268" i="20"/>
  <c r="AG268" i="20"/>
  <c r="AK186" i="20"/>
  <c r="R186" i="20" a="1"/>
  <c r="R186" i="20" s="1"/>
  <c r="AK61" i="20"/>
  <c r="Q61" i="20" a="1"/>
  <c r="Q61" i="20" s="1"/>
  <c r="T61" i="20" a="1"/>
  <c r="T61" i="20" s="1"/>
  <c r="AF61" i="20"/>
  <c r="AH61" i="20"/>
  <c r="P61" i="20" a="1"/>
  <c r="P61" i="20" s="1"/>
  <c r="U61" i="20" a="1"/>
  <c r="U61" i="20" s="1"/>
  <c r="O61" i="20" a="1"/>
  <c r="O61" i="20" s="1"/>
  <c r="S61" i="20" a="1"/>
  <c r="S61" i="20" s="1"/>
  <c r="AN61" i="20"/>
  <c r="V61" i="20" a="1"/>
  <c r="V61" i="20" s="1"/>
  <c r="AP61" i="20"/>
  <c r="X61" i="20" a="1"/>
  <c r="X61" i="20" s="1"/>
  <c r="AI61" i="20"/>
  <c r="AJ61" i="20"/>
  <c r="AM61" i="20"/>
  <c r="AB61" i="20" a="1"/>
  <c r="AB61" i="20" s="1"/>
  <c r="AA61" i="20" a="1"/>
  <c r="AA61" i="20" s="1"/>
  <c r="AQ61" i="20"/>
  <c r="Y61" i="20" a="1"/>
  <c r="Y61" i="20" s="1"/>
  <c r="Z61" i="20" a="1"/>
  <c r="Z61" i="20" s="1"/>
  <c r="AE61" i="20"/>
  <c r="AD61" i="20"/>
  <c r="AI47" i="20"/>
  <c r="AA47" i="20" a="1"/>
  <c r="AA47" i="20" s="1"/>
  <c r="AE47" i="20"/>
  <c r="AK47" i="20"/>
  <c r="AP47" i="20"/>
  <c r="AO47" i="20"/>
  <c r="AF47" i="20"/>
  <c r="AL47" i="20"/>
  <c r="AN47" i="20"/>
  <c r="AD47" i="20"/>
  <c r="AG47" i="20"/>
  <c r="AJ47" i="20"/>
  <c r="X47" i="20" a="1"/>
  <c r="X47" i="20" s="1"/>
  <c r="AQ47" i="20"/>
  <c r="Q47" i="20" a="1"/>
  <c r="Q47" i="20" s="1"/>
  <c r="X68" i="20" a="1"/>
  <c r="X68" i="20" s="1"/>
  <c r="S68" i="20" a="1"/>
  <c r="S68" i="20" s="1"/>
  <c r="AA68" i="20" a="1"/>
  <c r="AA68" i="20" s="1"/>
  <c r="AH68" i="20"/>
  <c r="AQ68" i="20"/>
  <c r="Y68" i="20" a="1"/>
  <c r="Y68" i="20" s="1"/>
  <c r="Q68" i="20" a="1"/>
  <c r="Q68" i="20" s="1"/>
  <c r="Z68" i="20" a="1"/>
  <c r="Z68" i="20" s="1"/>
  <c r="AJ68" i="20"/>
  <c r="AM68" i="20"/>
  <c r="AD68" i="20"/>
  <c r="AI68" i="20"/>
  <c r="AK68" i="20"/>
  <c r="T68" i="20" a="1"/>
  <c r="T68" i="20" s="1"/>
  <c r="V68" i="20" a="1"/>
  <c r="V68" i="20" s="1"/>
  <c r="P68" i="20" a="1"/>
  <c r="P68" i="20" s="1"/>
  <c r="AE126" i="20"/>
  <c r="O126" i="20" a="1"/>
  <c r="O126" i="20" s="1"/>
  <c r="AD126" i="20"/>
  <c r="AH126" i="20"/>
  <c r="AJ126" i="20"/>
  <c r="V126" i="20" a="1"/>
  <c r="V126" i="20" s="1"/>
  <c r="AB126" i="20" a="1"/>
  <c r="AB126" i="20" s="1"/>
  <c r="AL126" i="20"/>
  <c r="AN126" i="20"/>
  <c r="AM126" i="20"/>
  <c r="AG126" i="20"/>
  <c r="AQ126" i="20"/>
  <c r="AI126" i="20"/>
  <c r="X126" i="20" a="1"/>
  <c r="X126" i="20" s="1"/>
  <c r="AI136" i="20"/>
  <c r="AE136" i="20"/>
  <c r="AD136" i="20"/>
  <c r="V136" i="20" a="1"/>
  <c r="V136" i="20" s="1"/>
  <c r="P136" i="20" a="1"/>
  <c r="P136" i="20" s="1"/>
  <c r="AL136" i="20"/>
  <c r="AB136" i="20" a="1"/>
  <c r="AB136" i="20" s="1"/>
  <c r="Q136" i="20" a="1"/>
  <c r="Q136" i="20" s="1"/>
  <c r="AF136" i="20"/>
  <c r="AG136" i="20"/>
  <c r="R136" i="20" a="1"/>
  <c r="R136" i="20" s="1"/>
  <c r="AM136" i="20"/>
  <c r="AN136" i="20"/>
  <c r="AQ136" i="20"/>
  <c r="AH136" i="20"/>
  <c r="S136" i="20" a="1"/>
  <c r="S136" i="20" s="1"/>
  <c r="AP136" i="20"/>
  <c r="T136" i="20" a="1"/>
  <c r="T136" i="20" s="1"/>
  <c r="AJ136" i="20"/>
  <c r="U136" i="20" a="1"/>
  <c r="U136" i="20" s="1"/>
  <c r="AF45" i="20"/>
  <c r="AG45" i="20"/>
  <c r="AN45" i="20"/>
  <c r="T45" i="20" a="1"/>
  <c r="T45" i="20" s="1"/>
  <c r="AH45" i="20"/>
  <c r="AI45" i="20"/>
  <c r="AQ45" i="20"/>
  <c r="AA45" i="20" a="1"/>
  <c r="AA45" i="20" s="1"/>
  <c r="V45" i="20" a="1"/>
  <c r="V45" i="20" s="1"/>
  <c r="AO45" i="20"/>
  <c r="P45" i="20" a="1"/>
  <c r="P45" i="20" s="1"/>
  <c r="AP45" i="20"/>
  <c r="AJ45" i="20"/>
  <c r="X45" i="20" a="1"/>
  <c r="X45" i="20" s="1"/>
  <c r="Y45" i="20" a="1"/>
  <c r="Y45" i="20" s="1"/>
  <c r="AL45" i="20"/>
  <c r="AB45" i="20" a="1"/>
  <c r="AB45" i="20" s="1"/>
  <c r="AE45" i="20"/>
  <c r="W45" i="20" a="1"/>
  <c r="W45" i="20" s="1"/>
  <c r="AM45" i="20"/>
  <c r="Q45" i="20" a="1"/>
  <c r="Q45" i="20" s="1"/>
  <c r="S45" i="20" a="1"/>
  <c r="S45" i="20" s="1"/>
  <c r="U126" i="20" a="1"/>
  <c r="U126" i="20" s="1"/>
  <c r="W136" i="20" a="1"/>
  <c r="W136" i="20" s="1"/>
  <c r="AF126" i="20"/>
  <c r="AL39" i="20"/>
  <c r="AI39" i="20"/>
  <c r="R39" i="20" a="1"/>
  <c r="R39" i="20" s="1"/>
  <c r="AD39" i="20"/>
  <c r="W39" i="20" a="1"/>
  <c r="W39" i="20" s="1"/>
  <c r="T39" i="20" a="1"/>
  <c r="T39" i="20" s="1"/>
  <c r="AH39" i="20"/>
  <c r="AO39" i="20"/>
  <c r="Z39" i="20" a="1"/>
  <c r="Z39" i="20" s="1"/>
  <c r="P39" i="20" a="1"/>
  <c r="P39" i="20" s="1"/>
  <c r="O39" i="20" a="1"/>
  <c r="O39" i="20" s="1"/>
  <c r="Y39" i="20" a="1"/>
  <c r="Y39" i="20" s="1"/>
  <c r="AK39" i="20"/>
  <c r="V39" i="20" a="1"/>
  <c r="V39" i="20" s="1"/>
  <c r="AB39" i="20" a="1"/>
  <c r="AB39" i="20" s="1"/>
  <c r="AG39" i="20"/>
  <c r="AF39" i="20"/>
  <c r="AQ39" i="20"/>
  <c r="AN39" i="20"/>
  <c r="AE39" i="20"/>
  <c r="S39" i="20" a="1"/>
  <c r="S39" i="20" s="1"/>
  <c r="Q126" i="20" a="1"/>
  <c r="Q126" i="20" s="1"/>
  <c r="Z126" i="20" a="1"/>
  <c r="Z126" i="20" s="1"/>
  <c r="AG61" i="20"/>
  <c r="Q189" i="20" a="1"/>
  <c r="Q189" i="20" s="1"/>
  <c r="R189" i="20" a="1"/>
  <c r="R189" i="20" s="1"/>
  <c r="AA189" i="20" a="1"/>
  <c r="AA189" i="20" s="1"/>
  <c r="AL189" i="20"/>
  <c r="Y189" i="20" a="1"/>
  <c r="Y189" i="20" s="1"/>
  <c r="AP189" i="20"/>
  <c r="AD189" i="20"/>
  <c r="AH189" i="20"/>
  <c r="AB189" i="20" a="1"/>
  <c r="AB189" i="20" s="1"/>
  <c r="U189" i="20" a="1"/>
  <c r="U189" i="20" s="1"/>
  <c r="AE189" i="20"/>
  <c r="AH78" i="20"/>
  <c r="AP78" i="20"/>
  <c r="AQ78" i="20"/>
  <c r="AK78" i="20"/>
  <c r="AE78" i="20"/>
  <c r="AN78" i="20"/>
  <c r="AM78" i="20"/>
  <c r="AI78" i="20"/>
  <c r="AB78" i="20" a="1"/>
  <c r="AB78" i="20" s="1"/>
  <c r="W78" i="20" a="1"/>
  <c r="W78" i="20" s="1"/>
  <c r="AG78" i="20"/>
  <c r="AO78" i="20"/>
  <c r="AD78" i="20"/>
  <c r="AL78" i="20"/>
  <c r="Z78" i="20" a="1"/>
  <c r="Z78" i="20" s="1"/>
  <c r="X78" i="20" a="1"/>
  <c r="X78" i="20" s="1"/>
  <c r="AF78" i="20"/>
  <c r="P78" i="20" a="1"/>
  <c r="P78" i="20" s="1"/>
  <c r="AK176" i="20"/>
  <c r="W61" i="20" a="1"/>
  <c r="W61" i="20" s="1"/>
  <c r="AO61" i="20"/>
  <c r="AE132" i="20"/>
  <c r="AO132" i="20"/>
  <c r="AL132" i="20"/>
  <c r="AD132" i="20"/>
  <c r="AH132" i="20"/>
  <c r="AJ132" i="20"/>
  <c r="AB132" i="20" a="1"/>
  <c r="AB132" i="20" s="1"/>
  <c r="AK132" i="20"/>
  <c r="Q132" i="20" a="1"/>
  <c r="Q132" i="20" s="1"/>
  <c r="P132" i="20" a="1"/>
  <c r="P132" i="20" s="1"/>
  <c r="Y132" i="20" a="1"/>
  <c r="Y132" i="20" s="1"/>
  <c r="AP132" i="20"/>
  <c r="Z132" i="20" a="1"/>
  <c r="Z132" i="20" s="1"/>
  <c r="V132" i="20" a="1"/>
  <c r="V132" i="20" s="1"/>
  <c r="R132" i="20" a="1"/>
  <c r="R132" i="20" s="1"/>
  <c r="AI132" i="20"/>
  <c r="S132" i="20" a="1"/>
  <c r="S132" i="20" s="1"/>
  <c r="O132" i="20" a="1"/>
  <c r="O132" i="20" s="1"/>
  <c r="T132" i="20" a="1"/>
  <c r="T132" i="20" s="1"/>
  <c r="AG132" i="20"/>
  <c r="AN62" i="20"/>
  <c r="AF62" i="20"/>
  <c r="AG62" i="20"/>
  <c r="AP62" i="20"/>
  <c r="AH62" i="20"/>
  <c r="AO62" i="20"/>
  <c r="AD62" i="20"/>
  <c r="P62" i="20" a="1"/>
  <c r="P62" i="20" s="1"/>
  <c r="U62" i="20" a="1"/>
  <c r="U62" i="20" s="1"/>
  <c r="O62" i="20" a="1"/>
  <c r="O62" i="20" s="1"/>
  <c r="X62" i="20" a="1"/>
  <c r="X62" i="20" s="1"/>
  <c r="AE62" i="20"/>
  <c r="AK62" i="20"/>
  <c r="S62" i="20" a="1"/>
  <c r="S62" i="20" s="1"/>
  <c r="AB62" i="20" a="1"/>
  <c r="AB62" i="20" s="1"/>
  <c r="AJ62" i="20"/>
  <c r="Z62" i="20" a="1"/>
  <c r="Z62" i="20" s="1"/>
  <c r="AM62" i="20"/>
  <c r="T62" i="20" a="1"/>
  <c r="T62" i="20" s="1"/>
  <c r="V62" i="20" a="1"/>
  <c r="V62" i="20" s="1"/>
  <c r="Y62" i="20" a="1"/>
  <c r="Y62" i="20" s="1"/>
  <c r="W62" i="20" a="1"/>
  <c r="W62" i="20" s="1"/>
  <c r="AA62" i="20" a="1"/>
  <c r="AA62" i="20" s="1"/>
  <c r="AI62" i="20"/>
  <c r="Q62" i="20" a="1"/>
  <c r="Q62" i="20" s="1"/>
  <c r="AO155" i="20"/>
  <c r="AH155" i="20"/>
  <c r="AJ155" i="20"/>
  <c r="AB155" i="20" a="1"/>
  <c r="AB155" i="20" s="1"/>
  <c r="AF155" i="20"/>
  <c r="AE155" i="20"/>
  <c r="W155" i="20" a="1"/>
  <c r="W155" i="20" s="1"/>
  <c r="AI155" i="20"/>
  <c r="AA155" i="20" a="1"/>
  <c r="AA155" i="20" s="1"/>
  <c r="O155" i="20" a="1"/>
  <c r="O155" i="20" s="1"/>
  <c r="AQ155" i="20"/>
  <c r="Y155" i="20" a="1"/>
  <c r="Y155" i="20" s="1"/>
  <c r="AN155" i="20"/>
  <c r="AG155" i="20"/>
  <c r="AD155" i="20"/>
  <c r="P155" i="20" a="1"/>
  <c r="P155" i="20" s="1"/>
  <c r="U155" i="20" a="1"/>
  <c r="U155" i="20" s="1"/>
  <c r="AL155" i="20"/>
  <c r="Q155" i="20" a="1"/>
  <c r="Q155" i="20" s="1"/>
  <c r="O253" i="20" a="1"/>
  <c r="O253" i="20" s="1"/>
  <c r="X176" i="20" a="1"/>
  <c r="X176" i="20" s="1"/>
  <c r="AA132" i="20" a="1"/>
  <c r="AA132" i="20" s="1"/>
  <c r="U45" i="20" a="1"/>
  <c r="U45" i="20" s="1"/>
  <c r="AF186" i="20"/>
  <c r="U253" i="20" a="1"/>
  <c r="U253" i="20" s="1"/>
  <c r="V139" i="20" a="1"/>
  <c r="V139" i="20" s="1"/>
  <c r="AI139" i="20"/>
  <c r="AN139" i="20"/>
  <c r="P139" i="20" a="1"/>
  <c r="P139" i="20" s="1"/>
  <c r="AB139" i="20" a="1"/>
  <c r="AB139" i="20" s="1"/>
  <c r="AA139" i="20" a="1"/>
  <c r="AA139" i="20" s="1"/>
  <c r="X139" i="20" a="1"/>
  <c r="X139" i="20" s="1"/>
  <c r="O139" i="20" a="1"/>
  <c r="O139" i="20" s="1"/>
  <c r="W139" i="20" a="1"/>
  <c r="W139" i="20" s="1"/>
  <c r="AK139" i="20"/>
  <c r="AD139" i="20"/>
  <c r="AL139" i="20"/>
  <c r="AA199" i="20" a="1"/>
  <c r="AA199" i="20" s="1"/>
  <c r="AM199" i="20"/>
  <c r="Y199" i="20" a="1"/>
  <c r="Y199" i="20" s="1"/>
  <c r="V199" i="20" a="1"/>
  <c r="V199" i="20" s="1"/>
  <c r="S199" i="20" a="1"/>
  <c r="S199" i="20" s="1"/>
  <c r="O199" i="20" a="1"/>
  <c r="O199" i="20" s="1"/>
  <c r="Q199" i="20" a="1"/>
  <c r="Q199" i="20" s="1"/>
  <c r="U199" i="20" a="1"/>
  <c r="U199" i="20" s="1"/>
  <c r="AL199" i="20"/>
  <c r="AF199" i="20"/>
  <c r="Z199" i="20" a="1"/>
  <c r="Z199" i="20" s="1"/>
  <c r="AK199" i="20"/>
  <c r="AG199" i="20"/>
  <c r="AH199" i="20"/>
  <c r="AI199" i="20"/>
  <c r="AQ199" i="20"/>
  <c r="AJ199" i="20"/>
  <c r="P199" i="20" a="1"/>
  <c r="P199" i="20" s="1"/>
  <c r="T199" i="20" a="1"/>
  <c r="T199" i="20" s="1"/>
  <c r="W199" i="20" a="1"/>
  <c r="W199" i="20" s="1"/>
  <c r="AN199" i="20"/>
  <c r="X199" i="20" a="1"/>
  <c r="X199" i="20" s="1"/>
  <c r="S78" i="20" a="1"/>
  <c r="S78" i="20" s="1"/>
  <c r="R45" i="20" a="1"/>
  <c r="R45" i="20" s="1"/>
  <c r="Y299" i="20" a="1"/>
  <c r="Y299" i="20" s="1"/>
  <c r="AM132" i="20"/>
  <c r="Q232" i="20" a="1"/>
  <c r="Q232" i="20" s="1"/>
  <c r="O232" i="20" a="1"/>
  <c r="O232" i="20" s="1"/>
  <c r="AD232" i="20"/>
  <c r="AE232" i="20"/>
  <c r="AL75" i="20"/>
  <c r="AN75" i="20"/>
  <c r="AG75" i="20"/>
  <c r="T75" i="20" a="1"/>
  <c r="T75" i="20" s="1"/>
  <c r="AP75" i="20"/>
  <c r="P75" i="20" a="1"/>
  <c r="P75" i="20" s="1"/>
  <c r="AJ75" i="20"/>
  <c r="AK75" i="20"/>
  <c r="AO75" i="20"/>
  <c r="Y75" i="20" a="1"/>
  <c r="Y75" i="20" s="1"/>
  <c r="AD75" i="20"/>
  <c r="O24" i="20" a="1"/>
  <c r="O24" i="20" s="1"/>
  <c r="U24" i="20" a="1"/>
  <c r="U24" i="20" s="1"/>
  <c r="Z24" i="20" a="1"/>
  <c r="Z24" i="20" s="1"/>
  <c r="X24" i="20" a="1"/>
  <c r="X24" i="20" s="1"/>
  <c r="AQ24" i="20"/>
  <c r="AK24" i="20"/>
  <c r="P24" i="20" a="1"/>
  <c r="P24" i="20" s="1"/>
  <c r="AH24" i="20"/>
  <c r="R24" i="20" a="1"/>
  <c r="R24" i="20" s="1"/>
  <c r="AO24" i="20"/>
  <c r="AG24" i="20"/>
  <c r="AF24" i="20"/>
  <c r="AL24" i="20"/>
  <c r="W24" i="20" a="1"/>
  <c r="W24" i="20" s="1"/>
  <c r="AI24" i="20"/>
  <c r="AB24" i="20" a="1"/>
  <c r="AB24" i="20" s="1"/>
  <c r="T24" i="20" a="1"/>
  <c r="T24" i="20" s="1"/>
  <c r="Q24" i="20" a="1"/>
  <c r="Q24" i="20" s="1"/>
  <c r="AJ24" i="20"/>
  <c r="AD24" i="20"/>
  <c r="AN24" i="20"/>
  <c r="AJ259" i="20"/>
  <c r="AI259" i="20"/>
  <c r="AH259" i="20"/>
  <c r="AL259" i="20"/>
  <c r="AO259" i="20"/>
  <c r="AG259" i="20"/>
  <c r="AN259" i="20"/>
  <c r="AF259" i="20"/>
  <c r="AK259" i="20"/>
  <c r="R259" i="20" a="1"/>
  <c r="R259" i="20" s="1"/>
  <c r="Y78" i="20" a="1"/>
  <c r="Y78" i="20" s="1"/>
  <c r="S275" i="20" a="1"/>
  <c r="S275" i="20" s="1"/>
  <c r="AB259" i="20" a="1"/>
  <c r="AB259" i="20" s="1"/>
  <c r="Q180" i="20" a="1"/>
  <c r="Q180" i="20" s="1"/>
  <c r="O47" i="20" a="1"/>
  <c r="O47" i="20" s="1"/>
  <c r="Z118" i="20" a="1"/>
  <c r="Z118" i="20" s="1"/>
  <c r="S118" i="20" a="1"/>
  <c r="S118" i="20" s="1"/>
  <c r="O118" i="20" a="1"/>
  <c r="O118" i="20" s="1"/>
  <c r="AM118" i="20"/>
  <c r="Y118" i="20" a="1"/>
  <c r="Y118" i="20" s="1"/>
  <c r="R118" i="20" a="1"/>
  <c r="R118" i="20" s="1"/>
  <c r="AA118" i="20" a="1"/>
  <c r="AA118" i="20" s="1"/>
  <c r="AG118" i="20"/>
  <c r="AO118" i="20"/>
  <c r="AP185" i="20"/>
  <c r="AL185" i="20"/>
  <c r="AD185" i="20"/>
  <c r="AE185" i="20"/>
  <c r="AM185" i="20"/>
  <c r="AQ185" i="20"/>
  <c r="V185" i="20" a="1"/>
  <c r="V185" i="20" s="1"/>
  <c r="AA142" i="20" a="1"/>
  <c r="AA142" i="20" s="1"/>
  <c r="P142" i="20" a="1"/>
  <c r="P142" i="20" s="1"/>
  <c r="AL142" i="20"/>
  <c r="AD142" i="20"/>
  <c r="Q142" i="20" a="1"/>
  <c r="Q142" i="20" s="1"/>
  <c r="AK142" i="20"/>
  <c r="AH142" i="20"/>
  <c r="AJ142" i="20"/>
  <c r="X142" i="20" a="1"/>
  <c r="X142" i="20" s="1"/>
  <c r="AM142" i="20"/>
  <c r="AB142" i="20" a="1"/>
  <c r="AB142" i="20" s="1"/>
  <c r="AA13" i="20" a="1"/>
  <c r="AA13" i="20" s="1"/>
  <c r="AJ13" i="20"/>
  <c r="Y13" i="20" a="1"/>
  <c r="Y13" i="20" s="1"/>
  <c r="R13" i="20" a="1"/>
  <c r="R13" i="20" s="1"/>
  <c r="AP13" i="20"/>
  <c r="Z13" i="20" a="1"/>
  <c r="Z13" i="20" s="1"/>
  <c r="T13" i="20" a="1"/>
  <c r="T13" i="20" s="1"/>
  <c r="AO13" i="20"/>
  <c r="X13" i="20" a="1"/>
  <c r="X13" i="20" s="1"/>
  <c r="AH13" i="20"/>
  <c r="AD13" i="20"/>
  <c r="S13" i="20" a="1"/>
  <c r="S13" i="20" s="1"/>
  <c r="AQ13" i="20"/>
  <c r="AI13" i="20"/>
  <c r="AF13" i="20"/>
  <c r="AE13" i="20"/>
  <c r="U13" i="20" a="1"/>
  <c r="U13" i="20" s="1"/>
  <c r="AH100" i="20"/>
  <c r="AA100" i="20" a="1"/>
  <c r="AA100" i="20" s="1"/>
  <c r="AO100" i="20"/>
  <c r="AE100" i="20"/>
  <c r="AD100" i="20"/>
  <c r="AM100" i="20"/>
  <c r="AB100" i="20" a="1"/>
  <c r="AB100" i="20" s="1"/>
  <c r="AF100" i="20"/>
  <c r="Q100" i="20" a="1"/>
  <c r="Q100" i="20" s="1"/>
  <c r="AP100" i="20"/>
  <c r="AL100" i="20"/>
  <c r="AN100" i="20"/>
  <c r="AQ100" i="20"/>
  <c r="W100" i="20" a="1"/>
  <c r="W100" i="20" s="1"/>
  <c r="V100" i="20" a="1"/>
  <c r="V100" i="20" s="1"/>
  <c r="AK100" i="20"/>
  <c r="O100" i="20" a="1"/>
  <c r="O100" i="20" s="1"/>
  <c r="U100" i="20" a="1"/>
  <c r="U100" i="20" s="1"/>
  <c r="T100" i="20" a="1"/>
  <c r="T100" i="20" s="1"/>
  <c r="Z295" i="20" a="1"/>
  <c r="Z295" i="20" s="1"/>
  <c r="U176" i="20" a="1"/>
  <c r="U176" i="20" s="1"/>
  <c r="Z100" i="20" a="1"/>
  <c r="Z100" i="20" s="1"/>
  <c r="T189" i="20" a="1"/>
  <c r="T189" i="20" s="1"/>
  <c r="P87" i="20" a="1"/>
  <c r="P87" i="20" s="1"/>
  <c r="W122" i="20" a="1"/>
  <c r="W122" i="20" s="1"/>
  <c r="AH185" i="20"/>
  <c r="O263" i="20" a="1"/>
  <c r="O263" i="20" s="1"/>
  <c r="U259" i="20" a="1"/>
  <c r="U259" i="20" s="1"/>
  <c r="U57" i="20" a="1"/>
  <c r="U57" i="20" s="1"/>
  <c r="AL109" i="20"/>
  <c r="S299" i="20" a="1"/>
  <c r="S299" i="20" s="1"/>
  <c r="AP187" i="20"/>
  <c r="AK255" i="20"/>
  <c r="AN156" i="20"/>
  <c r="AD199" i="20"/>
  <c r="AG293" i="20"/>
  <c r="AJ100" i="20"/>
  <c r="R265" i="20" a="1"/>
  <c r="R265" i="20" s="1"/>
  <c r="W265" i="20" a="1"/>
  <c r="W265" i="20" s="1"/>
  <c r="AI265" i="20"/>
  <c r="P47" i="20" a="1"/>
  <c r="P47" i="20" s="1"/>
  <c r="P38" i="20" a="1"/>
  <c r="P38" i="20" s="1"/>
  <c r="T295" i="20" a="1"/>
  <c r="T295" i="20" s="1"/>
  <c r="S189" i="20" a="1"/>
  <c r="S189" i="20" s="1"/>
  <c r="Y263" i="20" a="1"/>
  <c r="Y263" i="20" s="1"/>
  <c r="R263" i="20" a="1"/>
  <c r="R263" i="20" s="1"/>
  <c r="AA259" i="20" a="1"/>
  <c r="AA259" i="20" s="1"/>
  <c r="T57" i="20" a="1"/>
  <c r="T57" i="20" s="1"/>
  <c r="AD109" i="20"/>
  <c r="W299" i="20" a="1"/>
  <c r="W299" i="20" s="1"/>
  <c r="AK238" i="20"/>
  <c r="AH187" i="20"/>
  <c r="AK45" i="20"/>
  <c r="AP199" i="20"/>
  <c r="AA39" i="20" a="1"/>
  <c r="AA39" i="20" s="1"/>
  <c r="AI75" i="20"/>
  <c r="Y295" i="20" a="1"/>
  <c r="Y295" i="20" s="1"/>
  <c r="Z189" i="20" a="1"/>
  <c r="Z189" i="20" s="1"/>
  <c r="AF118" i="20"/>
  <c r="P118" i="20" a="1"/>
  <c r="P118" i="20" s="1"/>
  <c r="T259" i="20" a="1"/>
  <c r="T259" i="20" s="1"/>
  <c r="Q57" i="20" a="1"/>
  <c r="Q57" i="20" s="1"/>
  <c r="Q109" i="20" a="1"/>
  <c r="Q109" i="20" s="1"/>
  <c r="AG187" i="20"/>
  <c r="AK52" i="20"/>
  <c r="Z47" i="20" a="1"/>
  <c r="Z47" i="20" s="1"/>
  <c r="R199" i="20" a="1"/>
  <c r="R199" i="20" s="1"/>
  <c r="R47" i="20" a="1"/>
  <c r="R47" i="20" s="1"/>
  <c r="U94" i="20" a="1"/>
  <c r="U94" i="20" s="1"/>
  <c r="AQ94" i="20"/>
  <c r="AL94" i="20"/>
  <c r="AI94" i="20"/>
  <c r="O94" i="20" a="1"/>
  <c r="O94" i="20" s="1"/>
  <c r="AO94" i="20"/>
  <c r="AK94" i="20"/>
  <c r="AD94" i="20"/>
  <c r="AF94" i="20"/>
  <c r="AN94" i="20"/>
  <c r="AM94" i="20"/>
  <c r="P94" i="20" a="1"/>
  <c r="P94" i="20" s="1"/>
  <c r="S94" i="20" a="1"/>
  <c r="S94" i="20" s="1"/>
  <c r="Q94" i="20" a="1"/>
  <c r="Q94" i="20" s="1"/>
  <c r="AE94" i="20"/>
  <c r="AG94" i="20"/>
  <c r="V94" i="20" a="1"/>
  <c r="V94" i="20" s="1"/>
  <c r="W94" i="20" a="1"/>
  <c r="W94" i="20" s="1"/>
  <c r="AA94" i="20" a="1"/>
  <c r="AA94" i="20" s="1"/>
  <c r="Y94" i="20" a="1"/>
  <c r="Y94" i="20" s="1"/>
  <c r="AB94" i="20" a="1"/>
  <c r="AB94" i="20" s="1"/>
  <c r="Z94" i="20" a="1"/>
  <c r="Z94" i="20" s="1"/>
  <c r="X87" i="20" a="1"/>
  <c r="X87" i="20" s="1"/>
  <c r="AI187" i="20"/>
  <c r="W13" i="20" a="1"/>
  <c r="W13" i="20" s="1"/>
  <c r="Q39" i="20" a="1"/>
  <c r="Q39" i="20" s="1"/>
  <c r="U30" i="20" a="1"/>
  <c r="U30" i="20" s="1"/>
  <c r="X75" i="20" a="1"/>
  <c r="X75" i="20" s="1"/>
  <c r="Q295" i="20" a="1"/>
  <c r="Q295" i="20" s="1"/>
  <c r="X189" i="20" a="1"/>
  <c r="X189" i="20" s="1"/>
  <c r="AK118" i="20"/>
  <c r="Z259" i="20" a="1"/>
  <c r="Z259" i="20" s="1"/>
  <c r="AK109" i="20"/>
  <c r="AM187" i="20"/>
  <c r="T180" i="20" a="1"/>
  <c r="T180" i="20" s="1"/>
  <c r="Y142" i="20" a="1"/>
  <c r="Y142" i="20" s="1"/>
  <c r="T47" i="20" a="1"/>
  <c r="T47" i="20" s="1"/>
  <c r="AH47" i="20"/>
  <c r="X94" i="20" a="1"/>
  <c r="X94" i="20" s="1"/>
  <c r="AG68" i="20"/>
  <c r="O45" i="20" a="1"/>
  <c r="O45" i="20" s="1"/>
  <c r="X132" i="20" a="1"/>
  <c r="X132" i="20" s="1"/>
  <c r="AL30" i="20"/>
  <c r="AI263" i="20"/>
  <c r="V118" i="20" a="1"/>
  <c r="V118" i="20" s="1"/>
  <c r="Q186" i="20" a="1"/>
  <c r="Q186" i="20" s="1"/>
  <c r="AF122" i="20"/>
  <c r="AA180" i="20" a="1"/>
  <c r="AA180" i="20" s="1"/>
  <c r="W209" i="20" a="1"/>
  <c r="W209" i="20" s="1"/>
  <c r="R119" i="20" a="1"/>
  <c r="R119" i="20" s="1"/>
  <c r="AB47" i="20" a="1"/>
  <c r="AB47" i="20" s="1"/>
  <c r="W262" i="20" a="1"/>
  <c r="W262" i="20" s="1"/>
  <c r="AI180" i="20"/>
  <c r="AE199" i="20"/>
  <c r="U39" i="20" a="1"/>
  <c r="U39" i="20" s="1"/>
  <c r="Y126" i="20" a="1"/>
  <c r="Y126" i="20" s="1"/>
  <c r="P187" i="20" a="1"/>
  <c r="P187" i="20" s="1"/>
  <c r="AQ118" i="20"/>
  <c r="AM155" i="20"/>
  <c r="R180" i="20" a="1"/>
  <c r="R180" i="20" s="1"/>
  <c r="V142" i="20" a="1"/>
  <c r="V142" i="20" s="1"/>
  <c r="P287" i="20" a="1"/>
  <c r="P287" i="20" s="1"/>
  <c r="V47" i="20" a="1"/>
  <c r="V47" i="20" s="1"/>
  <c r="AM13" i="20"/>
  <c r="AO185" i="20"/>
  <c r="AA122" i="20" a="1"/>
  <c r="AA122" i="20" s="1"/>
  <c r="AP126" i="20"/>
  <c r="U142" i="20" a="1"/>
  <c r="U142" i="20" s="1"/>
  <c r="Y47" i="20" a="1"/>
  <c r="Y47" i="20" s="1"/>
  <c r="S209" i="20" a="1"/>
  <c r="S209" i="20" s="1"/>
  <c r="AE209" i="20"/>
  <c r="AI209" i="20"/>
  <c r="Z209" i="20" a="1"/>
  <c r="Z209" i="20" s="1"/>
  <c r="AF209" i="20"/>
  <c r="AB209" i="20" a="1"/>
  <c r="AB209" i="20" s="1"/>
  <c r="Q209" i="20" a="1"/>
  <c r="Q209" i="20" s="1"/>
  <c r="Y209" i="20" a="1"/>
  <c r="Y209" i="20" s="1"/>
  <c r="AP209" i="20"/>
  <c r="AO209" i="20"/>
  <c r="AQ209" i="20"/>
  <c r="AJ209" i="20"/>
  <c r="AM209" i="20"/>
  <c r="AD209" i="20"/>
  <c r="AA209" i="20" a="1"/>
  <c r="AA209" i="20" s="1"/>
  <c r="R209" i="20" a="1"/>
  <c r="R209" i="20" s="1"/>
  <c r="U209" i="20" a="1"/>
  <c r="U209" i="20" s="1"/>
  <c r="AL209" i="20"/>
  <c r="O209" i="20" a="1"/>
  <c r="O209" i="20" s="1"/>
  <c r="V209" i="20" a="1"/>
  <c r="V209" i="20" s="1"/>
  <c r="AH209" i="20"/>
  <c r="AN209" i="20"/>
  <c r="AG209" i="20"/>
  <c r="AL186" i="20"/>
  <c r="AE268" i="20"/>
  <c r="Y136" i="20" a="1"/>
  <c r="Y136" i="20" s="1"/>
  <c r="AI275" i="20"/>
  <c r="W275" i="20" a="1"/>
  <c r="W275" i="20" s="1"/>
  <c r="AK275" i="20"/>
  <c r="X275" i="20" a="1"/>
  <c r="X275" i="20" s="1"/>
  <c r="Z275" i="20" a="1"/>
  <c r="Z275" i="20" s="1"/>
  <c r="AG275" i="20"/>
  <c r="AA275" i="20" a="1"/>
  <c r="AA275" i="20" s="1"/>
  <c r="AO275" i="20"/>
  <c r="O275" i="20" a="1"/>
  <c r="O275" i="20" s="1"/>
  <c r="Y275" i="20" a="1"/>
  <c r="Y275" i="20" s="1"/>
  <c r="P275" i="20" a="1"/>
  <c r="P275" i="20" s="1"/>
  <c r="AE275" i="20"/>
  <c r="Q275" i="20" a="1"/>
  <c r="Q275" i="20" s="1"/>
  <c r="R275" i="20" a="1"/>
  <c r="R275" i="20" s="1"/>
  <c r="AO176" i="20"/>
  <c r="AN176" i="20"/>
  <c r="AD176" i="20"/>
  <c r="AG176" i="20"/>
  <c r="AB176" i="20" a="1"/>
  <c r="AB176" i="20" s="1"/>
  <c r="AA176" i="20" a="1"/>
  <c r="AA176" i="20" s="1"/>
  <c r="AE176" i="20"/>
  <c r="AM176" i="20"/>
  <c r="AL176" i="20"/>
  <c r="O176" i="20" a="1"/>
  <c r="O176" i="20" s="1"/>
  <c r="S176" i="20" a="1"/>
  <c r="S176" i="20" s="1"/>
  <c r="AH176" i="20"/>
  <c r="AI176" i="20"/>
  <c r="AQ176" i="20"/>
  <c r="AJ176" i="20"/>
  <c r="T176" i="20" a="1"/>
  <c r="T176" i="20" s="1"/>
  <c r="P176" i="20" a="1"/>
  <c r="P176" i="20" s="1"/>
  <c r="R61" i="20" a="1"/>
  <c r="R61" i="20" s="1"/>
  <c r="U68" i="20" a="1"/>
  <c r="U68" i="20" s="1"/>
  <c r="P202" i="20" a="1"/>
  <c r="P202" i="20" s="1"/>
  <c r="X202" i="20" a="1"/>
  <c r="X202" i="20" s="1"/>
  <c r="Q202" i="20" a="1"/>
  <c r="Q202" i="20" s="1"/>
  <c r="AE202" i="20"/>
  <c r="AG57" i="20"/>
  <c r="AF57" i="20"/>
  <c r="AO57" i="20"/>
  <c r="R57" i="20" a="1"/>
  <c r="R57" i="20" s="1"/>
  <c r="Y57" i="20" a="1"/>
  <c r="Y57" i="20" s="1"/>
  <c r="S57" i="20" a="1"/>
  <c r="S57" i="20" s="1"/>
  <c r="AA57" i="20" a="1"/>
  <c r="AA57" i="20" s="1"/>
  <c r="AB57" i="20" a="1"/>
  <c r="AB57" i="20" s="1"/>
  <c r="AN57" i="20"/>
  <c r="W57" i="20" a="1"/>
  <c r="W57" i="20" s="1"/>
  <c r="AL57" i="20"/>
  <c r="X57" i="20" a="1"/>
  <c r="X57" i="20" s="1"/>
  <c r="AE57" i="20"/>
  <c r="AD57" i="20"/>
  <c r="AM57" i="20"/>
  <c r="O87" i="20" a="1"/>
  <c r="O87" i="20" s="1"/>
  <c r="AK87" i="20"/>
  <c r="Z87" i="20" a="1"/>
  <c r="Z87" i="20" s="1"/>
  <c r="U87" i="20" a="1"/>
  <c r="U87" i="20" s="1"/>
  <c r="T87" i="20" a="1"/>
  <c r="T87" i="20" s="1"/>
  <c r="Q87" i="20" a="1"/>
  <c r="Q87" i="20" s="1"/>
  <c r="AL87" i="20"/>
  <c r="AN87" i="20"/>
  <c r="AE87" i="20"/>
  <c r="AP87" i="20"/>
  <c r="Y87" i="20" a="1"/>
  <c r="Y87" i="20" s="1"/>
  <c r="R87" i="20" a="1"/>
  <c r="R87" i="20" s="1"/>
  <c r="AH87" i="20"/>
  <c r="AM87" i="20"/>
  <c r="AF87" i="20"/>
  <c r="W87" i="20" a="1"/>
  <c r="W87" i="20" s="1"/>
  <c r="AJ87" i="20"/>
  <c r="AK126" i="20"/>
  <c r="AB87" i="20" a="1"/>
  <c r="AB87" i="20" s="1"/>
  <c r="Z299" i="20" a="1"/>
  <c r="Z299" i="20" s="1"/>
  <c r="AF299" i="20"/>
  <c r="AJ299" i="20"/>
  <c r="O299" i="20" a="1"/>
  <c r="O299" i="20" s="1"/>
  <c r="AB299" i="20" a="1"/>
  <c r="AB299" i="20" s="1"/>
  <c r="T299" i="20" a="1"/>
  <c r="T299" i="20" s="1"/>
  <c r="AM299" i="20"/>
  <c r="AE299" i="20"/>
  <c r="AD253" i="20"/>
  <c r="X253" i="20" a="1"/>
  <c r="X253" i="20" s="1"/>
  <c r="AA253" i="20" a="1"/>
  <c r="AA253" i="20" s="1"/>
  <c r="AL253" i="20"/>
  <c r="R253" i="20" a="1"/>
  <c r="R253" i="20" s="1"/>
  <c r="AQ253" i="20"/>
  <c r="S253" i="20" a="1"/>
  <c r="S253" i="20" s="1"/>
  <c r="AM253" i="20"/>
  <c r="T253" i="20" a="1"/>
  <c r="T253" i="20" s="1"/>
  <c r="AE253" i="20"/>
  <c r="Z253" i="20" a="1"/>
  <c r="Z253" i="20" s="1"/>
  <c r="AK253" i="20"/>
  <c r="Q253" i="20" a="1"/>
  <c r="Q253" i="20" s="1"/>
  <c r="Y253" i="20" a="1"/>
  <c r="Y253" i="20" s="1"/>
  <c r="AJ253" i="20"/>
  <c r="AO253" i="20"/>
  <c r="AN253" i="20"/>
  <c r="AP111" i="20"/>
  <c r="AG111" i="20"/>
  <c r="AQ111" i="20"/>
  <c r="O111" i="20" a="1"/>
  <c r="O111" i="20" s="1"/>
  <c r="AI111" i="20"/>
  <c r="W111" i="20" a="1"/>
  <c r="W111" i="20" s="1"/>
  <c r="Y111" i="20" a="1"/>
  <c r="Y111" i="20" s="1"/>
  <c r="Z111" i="20" a="1"/>
  <c r="Z111" i="20" s="1"/>
  <c r="S111" i="20" a="1"/>
  <c r="S111" i="20" s="1"/>
  <c r="AB111" i="20" a="1"/>
  <c r="AB111" i="20" s="1"/>
  <c r="AO111" i="20"/>
  <c r="X111" i="20" a="1"/>
  <c r="X111" i="20" s="1"/>
  <c r="AA111" i="20" a="1"/>
  <c r="AA111" i="20" s="1"/>
  <c r="P111" i="20" a="1"/>
  <c r="P111" i="20" s="1"/>
  <c r="AF111" i="20"/>
  <c r="AH111" i="20"/>
  <c r="AJ111" i="20"/>
  <c r="AD111" i="20"/>
  <c r="X155" i="20" a="1"/>
  <c r="X155" i="20" s="1"/>
  <c r="U78" i="20" a="1"/>
  <c r="U78" i="20" s="1"/>
  <c r="AI253" i="20"/>
  <c r="O78" i="20" a="1"/>
  <c r="O78" i="20" s="1"/>
  <c r="AK136" i="20"/>
  <c r="AL61" i="20"/>
  <c r="AE287" i="20"/>
  <c r="T287" i="20" a="1"/>
  <c r="T287" i="20" s="1"/>
  <c r="AM287" i="20"/>
  <c r="AF287" i="20"/>
  <c r="AD287" i="20"/>
  <c r="AP287" i="20"/>
  <c r="AK287" i="20"/>
  <c r="S287" i="20" a="1"/>
  <c r="S287" i="20" s="1"/>
  <c r="Q287" i="20" a="1"/>
  <c r="Q287" i="20" s="1"/>
  <c r="AL287" i="20"/>
  <c r="Y287" i="20" a="1"/>
  <c r="Y287" i="20" s="1"/>
  <c r="V287" i="20" a="1"/>
  <c r="V287" i="20" s="1"/>
  <c r="AO287" i="20"/>
  <c r="AA287" i="20" a="1"/>
  <c r="AA287" i="20" s="1"/>
  <c r="Z287" i="20" a="1"/>
  <c r="Z287" i="20" s="1"/>
  <c r="AJ287" i="20"/>
  <c r="AN287" i="20"/>
  <c r="AG287" i="20"/>
  <c r="U287" i="20" a="1"/>
  <c r="U287" i="20" s="1"/>
  <c r="AB287" i="20" a="1"/>
  <c r="AB287" i="20" s="1"/>
  <c r="Z176" i="20" a="1"/>
  <c r="Z176" i="20" s="1"/>
  <c r="AN186" i="20"/>
  <c r="AO136" i="20"/>
  <c r="AK180" i="20"/>
  <c r="AE180" i="20"/>
  <c r="AL180" i="20"/>
  <c r="Y180" i="20" a="1"/>
  <c r="Y180" i="20" s="1"/>
  <c r="AH180" i="20"/>
  <c r="AQ180" i="20"/>
  <c r="AP180" i="20"/>
  <c r="W180" i="20" a="1"/>
  <c r="W180" i="20" s="1"/>
  <c r="V180" i="20" a="1"/>
  <c r="V180" i="20" s="1"/>
  <c r="Z180" i="20" a="1"/>
  <c r="Z180" i="20" s="1"/>
  <c r="P180" i="20" a="1"/>
  <c r="P180" i="20" s="1"/>
  <c r="AG180" i="20"/>
  <c r="U31" i="20" a="1"/>
  <c r="U31" i="20" s="1"/>
  <c r="W176" i="20" a="1"/>
  <c r="W176" i="20" s="1"/>
  <c r="AJ39" i="20"/>
  <c r="AB75" i="20" a="1"/>
  <c r="AB75" i="20" s="1"/>
  <c r="P303" i="20" a="1"/>
  <c r="P303" i="20" s="1"/>
  <c r="P189" i="20" a="1"/>
  <c r="P189" i="20" s="1"/>
  <c r="U132" i="20" a="1"/>
  <c r="U132" i="20" s="1"/>
  <c r="AP253" i="20"/>
  <c r="S259" i="20" a="1"/>
  <c r="S259" i="20" s="1"/>
  <c r="Q187" i="20" a="1"/>
  <c r="Q187" i="20" s="1"/>
  <c r="X209" i="20" a="1"/>
  <c r="X209" i="20" s="1"/>
  <c r="AJ78" i="20"/>
  <c r="AJ94" i="20"/>
  <c r="AE68" i="20"/>
  <c r="AM47" i="20"/>
  <c r="AE119" i="20"/>
  <c r="AQ119" i="20"/>
  <c r="AO119" i="20"/>
  <c r="Z119" i="20" a="1"/>
  <c r="Z119" i="20" s="1"/>
  <c r="U119" i="20" a="1"/>
  <c r="U119" i="20" s="1"/>
  <c r="AK119" i="20"/>
  <c r="AJ119" i="20"/>
  <c r="X119" i="20" a="1"/>
  <c r="X119" i="20" s="1"/>
  <c r="AG119" i="20"/>
  <c r="Q119" i="20" a="1"/>
  <c r="Q119" i="20" s="1"/>
  <c r="AP119" i="20"/>
  <c r="AF119" i="20"/>
  <c r="AH119" i="20"/>
  <c r="S119" i="20" a="1"/>
  <c r="S119" i="20" s="1"/>
  <c r="AD119" i="20"/>
  <c r="AA119" i="20" a="1"/>
  <c r="AA119" i="20" s="1"/>
  <c r="AI119" i="20"/>
  <c r="W119" i="20" a="1"/>
  <c r="W119" i="20" s="1"/>
  <c r="V123" i="20" a="1"/>
  <c r="V123" i="20" s="1"/>
  <c r="Y123" i="20" a="1"/>
  <c r="Y123" i="20" s="1"/>
  <c r="AH255" i="20"/>
  <c r="AB255" i="20" a="1"/>
  <c r="AB255" i="20" s="1"/>
  <c r="U255" i="20" a="1"/>
  <c r="U255" i="20" s="1"/>
  <c r="AD238" i="20"/>
  <c r="R238" i="20" a="1"/>
  <c r="R238" i="20" s="1"/>
  <c r="AM238" i="20"/>
  <c r="Z238" i="20" a="1"/>
  <c r="Z238" i="20" s="1"/>
  <c r="Y238" i="20" a="1"/>
  <c r="Y238" i="20" s="1"/>
  <c r="P238" i="20" a="1"/>
  <c r="P238" i="20" s="1"/>
  <c r="V238" i="20" a="1"/>
  <c r="V238" i="20" s="1"/>
  <c r="AI238" i="20"/>
  <c r="AF238" i="20"/>
  <c r="W238" i="20" a="1"/>
  <c r="W238" i="20" s="1"/>
  <c r="AP238" i="20"/>
  <c r="AJ238" i="20"/>
  <c r="AL238" i="20"/>
  <c r="AQ238" i="20"/>
  <c r="X238" i="20" a="1"/>
  <c r="X238" i="20" s="1"/>
  <c r="Q238" i="20" a="1"/>
  <c r="Q238" i="20" s="1"/>
  <c r="S238" i="20" a="1"/>
  <c r="S238" i="20" s="1"/>
  <c r="U238" i="20" a="1"/>
  <c r="U238" i="20" s="1"/>
  <c r="AG263" i="20"/>
  <c r="AA263" i="20" a="1"/>
  <c r="AA263" i="20" s="1"/>
  <c r="AJ263" i="20"/>
  <c r="U263" i="20" a="1"/>
  <c r="U263" i="20" s="1"/>
  <c r="Z263" i="20" a="1"/>
  <c r="Z263" i="20" s="1"/>
  <c r="AD263" i="20"/>
  <c r="S263" i="20" a="1"/>
  <c r="S263" i="20" s="1"/>
  <c r="AP263" i="20"/>
  <c r="AE263" i="20"/>
  <c r="AB263" i="20" a="1"/>
  <c r="AB263" i="20" s="1"/>
  <c r="T263" i="20" a="1"/>
  <c r="T263" i="20" s="1"/>
  <c r="P263" i="20" a="1"/>
  <c r="P263" i="20" s="1"/>
  <c r="AM263" i="20"/>
  <c r="W263" i="20" a="1"/>
  <c r="W263" i="20" s="1"/>
  <c r="AH263" i="20"/>
  <c r="AO263" i="20"/>
  <c r="AQ263" i="20"/>
  <c r="Q263" i="20" a="1"/>
  <c r="Q263" i="20" s="1"/>
  <c r="Q267" i="20" a="1"/>
  <c r="Q267" i="20" s="1"/>
  <c r="AF267" i="20"/>
  <c r="AM267" i="20"/>
  <c r="AA267" i="20" a="1"/>
  <c r="AA267" i="20" s="1"/>
  <c r="AE267" i="20"/>
  <c r="AO267" i="20"/>
  <c r="AG267" i="20"/>
  <c r="AL267" i="20"/>
  <c r="AD267" i="20"/>
  <c r="AH267" i="20"/>
  <c r="AQ267" i="20"/>
  <c r="T267" i="20" a="1"/>
  <c r="T267" i="20" s="1"/>
  <c r="AI267" i="20"/>
  <c r="Z267" i="20" a="1"/>
  <c r="Z267" i="20" s="1"/>
  <c r="U267" i="20" a="1"/>
  <c r="U267" i="20" s="1"/>
  <c r="W267" i="20" a="1"/>
  <c r="W267" i="20" s="1"/>
  <c r="AB267" i="20" a="1"/>
  <c r="AB267" i="20" s="1"/>
  <c r="S267" i="20" a="1"/>
  <c r="S267" i="20" s="1"/>
  <c r="AK267" i="20"/>
  <c r="O267" i="20" a="1"/>
  <c r="O267" i="20" s="1"/>
  <c r="Q13" i="20" a="1"/>
  <c r="Q13" i="20" s="1"/>
  <c r="V13" i="20" a="1"/>
  <c r="V13" i="20" s="1"/>
  <c r="AM39" i="20"/>
  <c r="W75" i="20" a="1"/>
  <c r="W75" i="20" s="1"/>
  <c r="O295" i="20" a="1"/>
  <c r="O295" i="20" s="1"/>
  <c r="Z45" i="20" a="1"/>
  <c r="Z45" i="20" s="1"/>
  <c r="W132" i="20" a="1"/>
  <c r="W132" i="20" s="1"/>
  <c r="AA238" i="20" a="1"/>
  <c r="AA238" i="20" s="1"/>
  <c r="AD259" i="20"/>
  <c r="AI185" i="20"/>
  <c r="AJ118" i="20"/>
  <c r="Y259" i="20" a="1"/>
  <c r="Y259" i="20" s="1"/>
  <c r="O109" i="20" a="1"/>
  <c r="O109" i="20" s="1"/>
  <c r="AO126" i="20"/>
  <c r="U180" i="20" a="1"/>
  <c r="U180" i="20" s="1"/>
  <c r="P209" i="20" a="1"/>
  <c r="P209" i="20" s="1"/>
  <c r="AL299" i="20"/>
  <c r="AN267" i="20"/>
  <c r="R68" i="20" a="1"/>
  <c r="R68" i="20" s="1"/>
  <c r="O99" i="20" a="1"/>
  <c r="O99" i="20" s="1"/>
  <c r="P99" i="20" a="1"/>
  <c r="P99" i="20" s="1"/>
  <c r="AL99" i="20"/>
  <c r="AD99" i="20"/>
  <c r="AE99" i="20"/>
  <c r="U99" i="20" a="1"/>
  <c r="U99" i="20" s="1"/>
  <c r="AM99" i="20"/>
  <c r="R75" i="20" a="1"/>
  <c r="R75" i="20" s="1"/>
  <c r="P13" i="20" a="1"/>
  <c r="P13" i="20" s="1"/>
  <c r="X39" i="20" a="1"/>
  <c r="X39" i="20" s="1"/>
  <c r="Q75" i="20" a="1"/>
  <c r="Q75" i="20" s="1"/>
  <c r="AO139" i="20"/>
  <c r="W202" i="20" a="1"/>
  <c r="W202" i="20" s="1"/>
  <c r="AG31" i="20"/>
  <c r="AG13" i="20"/>
  <c r="AP39" i="20"/>
  <c r="V75" i="20" a="1"/>
  <c r="V75" i="20" s="1"/>
  <c r="AG139" i="20"/>
  <c r="AM24" i="20"/>
  <c r="AP30" i="20"/>
  <c r="W126" i="20" a="1"/>
  <c r="W126" i="20" s="1"/>
  <c r="AB202" i="20" a="1"/>
  <c r="AB202" i="20" s="1"/>
  <c r="U118" i="20" a="1"/>
  <c r="U118" i="20" s="1"/>
  <c r="Q259" i="20" a="1"/>
  <c r="Q259" i="20" s="1"/>
  <c r="AA75" i="20" a="1"/>
  <c r="AA75" i="20" s="1"/>
  <c r="AM139" i="20"/>
  <c r="Q176" i="20" a="1"/>
  <c r="Q176" i="20" s="1"/>
  <c r="P126" i="20" a="1"/>
  <c r="P126" i="20" s="1"/>
  <c r="V78" i="20" a="1"/>
  <c r="V78" i="20" s="1"/>
  <c r="V202" i="20" a="1"/>
  <c r="V202" i="20" s="1"/>
  <c r="O136" i="20" a="1"/>
  <c r="O136" i="20" s="1"/>
  <c r="AA249" i="20" a="1"/>
  <c r="AA249" i="20" s="1"/>
  <c r="AP118" i="20"/>
  <c r="AJ122" i="20"/>
  <c r="AM249" i="20"/>
  <c r="AQ87" i="20"/>
  <c r="X180" i="20" a="1"/>
  <c r="X180" i="20" s="1"/>
  <c r="S142" i="20" a="1"/>
  <c r="S142" i="20" s="1"/>
  <c r="AD45" i="20"/>
  <c r="S47" i="20" a="1"/>
  <c r="S47" i="20" s="1"/>
  <c r="O119" i="20" a="1"/>
  <c r="O119" i="20" s="1"/>
  <c r="AJ144" i="20"/>
  <c r="AP144" i="20"/>
  <c r="AB144" i="20" a="1"/>
  <c r="AB144" i="20" s="1"/>
  <c r="X144" i="20" a="1"/>
  <c r="X144" i="20" s="1"/>
  <c r="T144" i="20" a="1"/>
  <c r="T144" i="20" s="1"/>
  <c r="AN144" i="20"/>
  <c r="AG144" i="20"/>
  <c r="Z144" i="20" a="1"/>
  <c r="Z144" i="20" s="1"/>
  <c r="AA144" i="20" a="1"/>
  <c r="AA144" i="20" s="1"/>
  <c r="U144" i="20" a="1"/>
  <c r="U144" i="20" s="1"/>
  <c r="Y144" i="20" a="1"/>
  <c r="Y144" i="20" s="1"/>
  <c r="AE144" i="20"/>
  <c r="V144" i="20" a="1"/>
  <c r="V144" i="20" s="1"/>
  <c r="S144" i="20" a="1"/>
  <c r="S144" i="20" s="1"/>
  <c r="AK144" i="20"/>
  <c r="AL144" i="20"/>
  <c r="AM144" i="20"/>
  <c r="AE220" i="20"/>
  <c r="X220" i="20" a="1"/>
  <c r="X220" i="20" s="1"/>
  <c r="AK220" i="20"/>
  <c r="AJ220" i="20"/>
  <c r="AN220" i="20"/>
  <c r="AM220" i="20"/>
  <c r="R144" i="20" a="1"/>
  <c r="R144" i="20" s="1"/>
  <c r="Y70" i="20" a="1"/>
  <c r="Y70" i="20" s="1"/>
  <c r="AJ70" i="20"/>
  <c r="Z70" i="20" a="1"/>
  <c r="Z70" i="20" s="1"/>
  <c r="AK70" i="20"/>
  <c r="P70" i="20" a="1"/>
  <c r="P70" i="20" s="1"/>
  <c r="T220" i="20" a="1"/>
  <c r="T220" i="20" s="1"/>
  <c r="Q144" i="20" a="1"/>
  <c r="Q144" i="20" s="1"/>
  <c r="AQ274" i="20"/>
  <c r="O274" i="20" a="1"/>
  <c r="O274" i="20" s="1"/>
  <c r="AM274" i="20"/>
  <c r="X274" i="20" a="1"/>
  <c r="X274" i="20" s="1"/>
  <c r="AE274" i="20"/>
  <c r="P274" i="20" a="1"/>
  <c r="P274" i="20" s="1"/>
  <c r="Y274" i="20" a="1"/>
  <c r="Y274" i="20" s="1"/>
  <c r="AG274" i="20"/>
  <c r="AO274" i="20"/>
  <c r="AF274" i="20"/>
  <c r="O144" i="20" a="1"/>
  <c r="O144" i="20" s="1"/>
  <c r="AL220" i="20"/>
  <c r="AP237" i="20"/>
  <c r="AL237" i="20"/>
  <c r="AM237" i="20"/>
  <c r="AE237" i="20"/>
  <c r="U237" i="20" a="1"/>
  <c r="U237" i="20" s="1"/>
  <c r="AN237" i="20"/>
  <c r="AQ237" i="20"/>
  <c r="AA237" i="20" a="1"/>
  <c r="AA237" i="20" s="1"/>
  <c r="AI237" i="20"/>
  <c r="AF237" i="20"/>
  <c r="AB237" i="20" a="1"/>
  <c r="AB237" i="20" s="1"/>
  <c r="S237" i="20" a="1"/>
  <c r="S237" i="20" s="1"/>
  <c r="T237" i="20" a="1"/>
  <c r="T237" i="20" s="1"/>
  <c r="P237" i="20" a="1"/>
  <c r="P237" i="20" s="1"/>
  <c r="R220" i="20" a="1"/>
  <c r="R220" i="20" s="1"/>
  <c r="S70" i="20" a="1"/>
  <c r="S70" i="20" s="1"/>
  <c r="Z220" i="20" a="1"/>
  <c r="Z220" i="20" s="1"/>
  <c r="U220" i="20" a="1"/>
  <c r="U220" i="20" s="1"/>
  <c r="AI144" i="20"/>
  <c r="Q220" i="20" a="1"/>
  <c r="Q220" i="20" s="1"/>
  <c r="AD220" i="20"/>
  <c r="W274" i="20" a="1"/>
  <c r="W274" i="20" s="1"/>
  <c r="V256" i="20" a="1"/>
  <c r="V256" i="20" s="1"/>
  <c r="AH256" i="20"/>
  <c r="Q256" i="20" a="1"/>
  <c r="Q256" i="20" s="1"/>
  <c r="W105" i="20" a="1"/>
  <c r="W105" i="20" s="1"/>
  <c r="P105" i="20" a="1"/>
  <c r="P105" i="20" s="1"/>
  <c r="AP105" i="20"/>
  <c r="Q105" i="20" a="1"/>
  <c r="Q105" i="20" s="1"/>
  <c r="AE105" i="20"/>
  <c r="AH105" i="20"/>
  <c r="T105" i="20" a="1"/>
  <c r="T105" i="20" s="1"/>
  <c r="AB105" i="20" a="1"/>
  <c r="AB105" i="20" s="1"/>
  <c r="X105" i="20" a="1"/>
  <c r="X105" i="20" s="1"/>
  <c r="AD105" i="20"/>
  <c r="Z92" i="20" a="1"/>
  <c r="Z92" i="20" s="1"/>
  <c r="AP33" i="20"/>
  <c r="S246" i="20" a="1"/>
  <c r="S246" i="20" s="1"/>
  <c r="AF33" i="20"/>
  <c r="V53" i="20" a="1"/>
  <c r="V53" i="20" s="1"/>
  <c r="Y105" i="20" a="1"/>
  <c r="Y105" i="20" s="1"/>
  <c r="AN105" i="20"/>
  <c r="O67" i="20" a="1"/>
  <c r="O67" i="20" s="1"/>
  <c r="AQ67" i="20"/>
  <c r="P67" i="20" a="1"/>
  <c r="P67" i="20" s="1"/>
  <c r="AF67" i="20"/>
  <c r="AB67" i="20" a="1"/>
  <c r="AB67" i="20" s="1"/>
  <c r="AJ279" i="20"/>
  <c r="AI279" i="20"/>
  <c r="V279" i="20" a="1"/>
  <c r="V279" i="20" s="1"/>
  <c r="AE279" i="20"/>
  <c r="AF140" i="20"/>
  <c r="T140" i="20" a="1"/>
  <c r="T140" i="20" s="1"/>
  <c r="Z140" i="20" a="1"/>
  <c r="Z140" i="20" s="1"/>
  <c r="P19" i="20" a="1"/>
  <c r="P19" i="20" s="1"/>
  <c r="T19" i="20" a="1"/>
  <c r="T19" i="20" s="1"/>
  <c r="V89" i="20" a="1"/>
  <c r="V89" i="20" s="1"/>
  <c r="AB92" i="20" a="1"/>
  <c r="AB92" i="20" s="1"/>
  <c r="S33" i="20" a="1"/>
  <c r="S33" i="20" s="1"/>
  <c r="V105" i="20" a="1"/>
  <c r="V105" i="20" s="1"/>
  <c r="S89" i="20" a="1"/>
  <c r="S89" i="20" s="1"/>
  <c r="U105" i="20" a="1"/>
  <c r="U105" i="20" s="1"/>
  <c r="AM224" i="20"/>
  <c r="AI224" i="20"/>
  <c r="AF224" i="20"/>
  <c r="W163" i="20" a="1"/>
  <c r="W163" i="20" s="1"/>
  <c r="X163" i="20" a="1"/>
  <c r="X163" i="20" s="1"/>
  <c r="O207" i="20" a="1"/>
  <c r="O207" i="20" s="1"/>
  <c r="X207" i="20" a="1"/>
  <c r="X207" i="20" s="1"/>
  <c r="AD207" i="20"/>
  <c r="AL207" i="20"/>
  <c r="AO207" i="20"/>
  <c r="AM207" i="20"/>
  <c r="AK207" i="20"/>
  <c r="AE33" i="20"/>
  <c r="AQ133" i="20"/>
  <c r="R133" i="20" a="1"/>
  <c r="R133" i="20" s="1"/>
  <c r="AN133" i="20"/>
  <c r="O133" i="20" a="1"/>
  <c r="O133" i="20" s="1"/>
  <c r="AA90" i="20" a="1"/>
  <c r="AA90" i="20" s="1"/>
  <c r="AN90" i="20"/>
  <c r="AM90" i="20"/>
  <c r="V90" i="20" a="1"/>
  <c r="V90" i="20" s="1"/>
  <c r="Z90" i="20" a="1"/>
  <c r="Z90" i="20" s="1"/>
  <c r="AQ146" i="20"/>
  <c r="V146" i="20" a="1"/>
  <c r="V146" i="20" s="1"/>
  <c r="AL146" i="20"/>
  <c r="AD146" i="20"/>
  <c r="AI146" i="20"/>
  <c r="Y171" i="20" a="1"/>
  <c r="Y171" i="20" s="1"/>
  <c r="S171" i="20" a="1"/>
  <c r="S171" i="20" s="1"/>
  <c r="W92" i="20" a="1"/>
  <c r="W92" i="20" s="1"/>
  <c r="V246" i="20" a="1"/>
  <c r="V246" i="20" s="1"/>
  <c r="AE278" i="20"/>
  <c r="Z278" i="20" a="1"/>
  <c r="Z278" i="20" s="1"/>
  <c r="V278" i="20" a="1"/>
  <c r="V278" i="20" s="1"/>
  <c r="AG278" i="20"/>
  <c r="W278" i="20" a="1"/>
  <c r="W278" i="20" s="1"/>
  <c r="U169" i="20" a="1"/>
  <c r="U169" i="20" s="1"/>
  <c r="AF169" i="20"/>
  <c r="Q301" i="20" a="1"/>
  <c r="Q301" i="20" s="1"/>
  <c r="X301" i="20" a="1"/>
  <c r="X301" i="20" s="1"/>
  <c r="P301" i="20" a="1"/>
  <c r="P301" i="20" s="1"/>
  <c r="AF89" i="20"/>
  <c r="AK89" i="20"/>
  <c r="AF53" i="20"/>
  <c r="AD53" i="20"/>
  <c r="AM53" i="20"/>
  <c r="W53" i="20" a="1"/>
  <c r="W53" i="20" s="1"/>
  <c r="T53" i="20" a="1"/>
  <c r="T53" i="20" s="1"/>
  <c r="R92" i="20" a="1"/>
  <c r="R92" i="20" s="1"/>
  <c r="O92" i="20" a="1"/>
  <c r="O92" i="20" s="1"/>
  <c r="P246" i="20" a="1"/>
  <c r="P246" i="20" s="1"/>
  <c r="O53" i="20" a="1"/>
  <c r="O53" i="20" s="1"/>
  <c r="U256" i="20" a="1"/>
  <c r="U256" i="20" s="1"/>
  <c r="X92" i="20" a="1"/>
  <c r="X92" i="20" s="1"/>
  <c r="AQ33" i="20"/>
  <c r="AB246" i="20" a="1"/>
  <c r="AB246" i="20" s="1"/>
  <c r="V33" i="20" a="1"/>
  <c r="V33" i="20" s="1"/>
  <c r="AD90" i="20"/>
  <c r="W133" i="20" a="1"/>
  <c r="W133" i="20" s="1"/>
  <c r="T90" i="20" a="1"/>
  <c r="T90" i="20" s="1"/>
  <c r="AA146" i="20" a="1"/>
  <c r="AA146" i="20" s="1"/>
  <c r="AH218" i="20"/>
  <c r="AB218" i="20" a="1"/>
  <c r="AB218" i="20" s="1"/>
  <c r="AI218" i="20"/>
  <c r="AM218" i="20"/>
  <c r="AL218" i="20"/>
  <c r="AJ218" i="20"/>
  <c r="Q218" i="20" a="1"/>
  <c r="Q218" i="20" s="1"/>
  <c r="U218" i="20" a="1"/>
  <c r="U218" i="20" s="1"/>
  <c r="AD218" i="20"/>
  <c r="AE218" i="20"/>
  <c r="X218" i="20" a="1"/>
  <c r="X218" i="20" s="1"/>
  <c r="AF154" i="20"/>
  <c r="AD154" i="20"/>
  <c r="V281" i="20" a="1"/>
  <c r="V281" i="20" s="1"/>
  <c r="AA281" i="20" a="1"/>
  <c r="AA281" i="20" s="1"/>
  <c r="Y281" i="20" a="1"/>
  <c r="Y281" i="20" s="1"/>
  <c r="O281" i="20" a="1"/>
  <c r="O281" i="20" s="1"/>
  <c r="AK281" i="20"/>
  <c r="AJ281" i="20"/>
  <c r="Z281" i="20" a="1"/>
  <c r="Z281" i="20" s="1"/>
  <c r="AO281" i="20"/>
  <c r="AB281" i="20" a="1"/>
  <c r="AB281" i="20" s="1"/>
  <c r="AI281" i="20"/>
  <c r="T281" i="20" a="1"/>
  <c r="T281" i="20" s="1"/>
  <c r="P281" i="20" a="1"/>
  <c r="P281" i="20" s="1"/>
  <c r="AP281" i="20"/>
  <c r="W281" i="20" a="1"/>
  <c r="W281" i="20" s="1"/>
  <c r="R281" i="20" a="1"/>
  <c r="R281" i="20" s="1"/>
  <c r="AQ281" i="20"/>
  <c r="S281" i="20" a="1"/>
  <c r="S281" i="20" s="1"/>
  <c r="U281" i="20" a="1"/>
  <c r="U281" i="20" s="1"/>
  <c r="AD281" i="20"/>
  <c r="AN281" i="20"/>
  <c r="AH281" i="20"/>
  <c r="AN162" i="20"/>
  <c r="Z162" i="20" a="1"/>
  <c r="Z162" i="20" s="1"/>
  <c r="AB162" i="20" a="1"/>
  <c r="AB162" i="20" s="1"/>
  <c r="O162" i="20" a="1"/>
  <c r="O162" i="20" s="1"/>
  <c r="S162" i="20" a="1"/>
  <c r="S162" i="20" s="1"/>
  <c r="AL162" i="20"/>
  <c r="U162" i="20" a="1"/>
  <c r="U162" i="20" s="1"/>
  <c r="Q162" i="20" a="1"/>
  <c r="Q162" i="20" s="1"/>
  <c r="AF162" i="20"/>
  <c r="P162" i="20" a="1"/>
  <c r="P162" i="20" s="1"/>
  <c r="T162" i="20" a="1"/>
  <c r="T162" i="20" s="1"/>
  <c r="V162" i="20" a="1"/>
  <c r="V162" i="20" s="1"/>
  <c r="W162" i="20" a="1"/>
  <c r="W162" i="20" s="1"/>
  <c r="AO162" i="20"/>
  <c r="X162" i="20" a="1"/>
  <c r="X162" i="20" s="1"/>
  <c r="AA162" i="20" a="1"/>
  <c r="AA162" i="20" s="1"/>
  <c r="AM229" i="20"/>
  <c r="R229" i="20" a="1"/>
  <c r="R229" i="20" s="1"/>
  <c r="U229" i="20" a="1"/>
  <c r="U229" i="20" s="1"/>
  <c r="AK229" i="20"/>
  <c r="AD229" i="20"/>
  <c r="V229" i="20" a="1"/>
  <c r="V229" i="20" s="1"/>
  <c r="W229" i="20" a="1"/>
  <c r="W229" i="20" s="1"/>
  <c r="AL229" i="20"/>
  <c r="S229" i="20" a="1"/>
  <c r="S229" i="20" s="1"/>
  <c r="O229" i="20" a="1"/>
  <c r="O229" i="20" s="1"/>
  <c r="P229" i="20" a="1"/>
  <c r="P229" i="20" s="1"/>
  <c r="Q229" i="20" a="1"/>
  <c r="Q229" i="20" s="1"/>
  <c r="X229" i="20" a="1"/>
  <c r="X229" i="20" s="1"/>
  <c r="Y229" i="20" a="1"/>
  <c r="Y229" i="20" s="1"/>
  <c r="Z229" i="20" a="1"/>
  <c r="Z229" i="20" s="1"/>
  <c r="AF265" i="20"/>
  <c r="AJ265" i="20"/>
  <c r="AK265" i="20"/>
  <c r="Y265" i="20" a="1"/>
  <c r="Y265" i="20" s="1"/>
  <c r="Q265" i="20" a="1"/>
  <c r="Q265" i="20" s="1"/>
  <c r="AD265" i="20"/>
  <c r="S265" i="20" a="1"/>
  <c r="S265" i="20" s="1"/>
  <c r="AL265" i="20"/>
  <c r="T265" i="20" a="1"/>
  <c r="T265" i="20" s="1"/>
  <c r="AG265" i="20"/>
  <c r="AB265" i="20" a="1"/>
  <c r="AB265" i="20" s="1"/>
  <c r="AO265" i="20"/>
  <c r="U265" i="20" a="1"/>
  <c r="U265" i="20" s="1"/>
  <c r="Z265" i="20" a="1"/>
  <c r="Z265" i="20" s="1"/>
  <c r="AE265" i="20"/>
  <c r="AA265" i="20" a="1"/>
  <c r="AA265" i="20" s="1"/>
  <c r="AM265" i="20"/>
  <c r="AH294" i="20"/>
  <c r="AL294" i="20"/>
  <c r="AD294" i="20"/>
  <c r="AK294" i="20"/>
  <c r="T294" i="20" a="1"/>
  <c r="T294" i="20" s="1"/>
  <c r="AE294" i="20"/>
  <c r="AQ294" i="20"/>
  <c r="AJ294" i="20"/>
  <c r="R294" i="20" a="1"/>
  <c r="R294" i="20" s="1"/>
  <c r="AO229" i="20"/>
  <c r="X294" i="20" a="1"/>
  <c r="X294" i="20" s="1"/>
  <c r="AP265" i="20"/>
  <c r="AG281" i="20"/>
  <c r="AD262" i="20"/>
  <c r="AI262" i="20"/>
  <c r="AK262" i="20"/>
  <c r="O262" i="20" a="1"/>
  <c r="O262" i="20" s="1"/>
  <c r="AP262" i="20"/>
  <c r="Y262" i="20" a="1"/>
  <c r="Y262" i="20" s="1"/>
  <c r="AL262" i="20"/>
  <c r="T262" i="20" a="1"/>
  <c r="T262" i="20" s="1"/>
  <c r="AO262" i="20"/>
  <c r="AF262" i="20"/>
  <c r="S262" i="20" a="1"/>
  <c r="S262" i="20" s="1"/>
  <c r="AJ262" i="20"/>
  <c r="AE262" i="20"/>
  <c r="AH262" i="20"/>
  <c r="R262" i="20" a="1"/>
  <c r="R262" i="20" s="1"/>
  <c r="AQ262" i="20"/>
  <c r="V262" i="20" a="1"/>
  <c r="V262" i="20" s="1"/>
  <c r="AG262" i="20"/>
  <c r="AD112" i="20"/>
  <c r="Z112" i="20" a="1"/>
  <c r="Z112" i="20" s="1"/>
  <c r="AE112" i="20"/>
  <c r="R112" i="20" a="1"/>
  <c r="R112" i="20" s="1"/>
  <c r="Y112" i="20" a="1"/>
  <c r="Y112" i="20" s="1"/>
  <c r="AL112" i="20"/>
  <c r="AJ112" i="20"/>
  <c r="S112" i="20" a="1"/>
  <c r="S112" i="20" s="1"/>
  <c r="P112" i="20" a="1"/>
  <c r="P112" i="20" s="1"/>
  <c r="AI112" i="20"/>
  <c r="AQ112" i="20"/>
  <c r="U112" i="20" a="1"/>
  <c r="U112" i="20" s="1"/>
  <c r="AH112" i="20"/>
  <c r="AP112" i="20"/>
  <c r="T112" i="20" a="1"/>
  <c r="T112" i="20" s="1"/>
  <c r="AK112" i="20"/>
  <c r="AA112" i="20" a="1"/>
  <c r="AA112" i="20" s="1"/>
  <c r="AE239" i="20"/>
  <c r="U239" i="20" a="1"/>
  <c r="U239" i="20" s="1"/>
  <c r="AD239" i="20"/>
  <c r="AM239" i="20"/>
  <c r="AL239" i="20"/>
  <c r="AN239" i="20"/>
  <c r="X239" i="20" a="1"/>
  <c r="X239" i="20" s="1"/>
  <c r="AF239" i="20"/>
  <c r="Q239" i="20" a="1"/>
  <c r="Q239" i="20" s="1"/>
  <c r="R239" i="20" a="1"/>
  <c r="R239" i="20" s="1"/>
  <c r="V168" i="20" a="1"/>
  <c r="V168" i="20" s="1"/>
  <c r="AO168" i="20"/>
  <c r="AH168" i="20"/>
  <c r="AG168" i="20"/>
  <c r="AD168" i="20"/>
  <c r="Q168" i="20" a="1"/>
  <c r="Q168" i="20" s="1"/>
  <c r="U168" i="20" a="1"/>
  <c r="U168" i="20" s="1"/>
  <c r="AP168" i="20"/>
  <c r="S168" i="20" a="1"/>
  <c r="S168" i="20" s="1"/>
  <c r="Y168" i="20" a="1"/>
  <c r="Y168" i="20" s="1"/>
  <c r="AB168" i="20" a="1"/>
  <c r="AB168" i="20" s="1"/>
  <c r="AL168" i="20"/>
  <c r="AJ168" i="20"/>
  <c r="P168" i="20" a="1"/>
  <c r="P168" i="20" s="1"/>
  <c r="W168" i="20" a="1"/>
  <c r="W168" i="20" s="1"/>
  <c r="AK168" i="20"/>
  <c r="Z168" i="20" a="1"/>
  <c r="Z168" i="20" s="1"/>
  <c r="T168" i="20" a="1"/>
  <c r="T168" i="20" s="1"/>
  <c r="AO228" i="20"/>
  <c r="AL228" i="20"/>
  <c r="AA228" i="20" a="1"/>
  <c r="AA228" i="20" s="1"/>
  <c r="AD228" i="20"/>
  <c r="AP228" i="20"/>
  <c r="AJ228" i="20"/>
  <c r="U228" i="20" a="1"/>
  <c r="U228" i="20" s="1"/>
  <c r="AB228" i="20" a="1"/>
  <c r="AB228" i="20" s="1"/>
  <c r="AE228" i="20"/>
  <c r="AK228" i="20"/>
  <c r="AF228" i="20"/>
  <c r="AG228" i="20"/>
  <c r="AH228" i="20"/>
  <c r="X228" i="20" a="1"/>
  <c r="X228" i="20" s="1"/>
  <c r="W228" i="20" a="1"/>
  <c r="W228" i="20" s="1"/>
  <c r="AI228" i="20"/>
  <c r="AQ228" i="20"/>
  <c r="AM228" i="20"/>
  <c r="Y228" i="20" a="1"/>
  <c r="Y228" i="20" s="1"/>
  <c r="R228" i="20" a="1"/>
  <c r="R228" i="20" s="1"/>
  <c r="V228" i="20" a="1"/>
  <c r="V228" i="20" s="1"/>
  <c r="AQ233" i="20"/>
  <c r="AP233" i="20"/>
  <c r="AL233" i="20"/>
  <c r="S233" i="20" a="1"/>
  <c r="S233" i="20" s="1"/>
  <c r="AN233" i="20"/>
  <c r="AI233" i="20"/>
  <c r="AM233" i="20"/>
  <c r="AH233" i="20"/>
  <c r="X233" i="20" a="1"/>
  <c r="X233" i="20" s="1"/>
  <c r="AO233" i="20"/>
  <c r="T233" i="20" a="1"/>
  <c r="T233" i="20" s="1"/>
  <c r="AJ233" i="20"/>
  <c r="AK233" i="20"/>
  <c r="O233" i="20" a="1"/>
  <c r="O233" i="20" s="1"/>
  <c r="AG229" i="20"/>
  <c r="P294" i="20" a="1"/>
  <c r="P294" i="20" s="1"/>
  <c r="AH265" i="20"/>
  <c r="W77" i="20" a="1"/>
  <c r="W77" i="20" s="1"/>
  <c r="AF77" i="20"/>
  <c r="AH77" i="20"/>
  <c r="AK77" i="20"/>
  <c r="Y77" i="20" a="1"/>
  <c r="Y77" i="20" s="1"/>
  <c r="AB77" i="20" a="1"/>
  <c r="AB77" i="20" s="1"/>
  <c r="O77" i="20" a="1"/>
  <c r="O77" i="20" s="1"/>
  <c r="U77" i="20" a="1"/>
  <c r="U77" i="20" s="1"/>
  <c r="AA77" i="20" a="1"/>
  <c r="AA77" i="20" s="1"/>
  <c r="S77" i="20" a="1"/>
  <c r="S77" i="20" s="1"/>
  <c r="Q77" i="20" a="1"/>
  <c r="Q77" i="20" s="1"/>
  <c r="Z77" i="20" a="1"/>
  <c r="Z77" i="20" s="1"/>
  <c r="AQ77" i="20"/>
  <c r="R77" i="20" a="1"/>
  <c r="R77" i="20" s="1"/>
  <c r="AI77" i="20"/>
  <c r="AJ77" i="20"/>
  <c r="AD77" i="20"/>
  <c r="V77" i="20" a="1"/>
  <c r="V77" i="20" s="1"/>
  <c r="AN77" i="20"/>
  <c r="AL77" i="20"/>
  <c r="P77" i="20" a="1"/>
  <c r="P77" i="20" s="1"/>
  <c r="Z294" i="20" a="1"/>
  <c r="Z294" i="20" s="1"/>
  <c r="W294" i="20" a="1"/>
  <c r="W294" i="20" s="1"/>
  <c r="AF112" i="20"/>
  <c r="AQ268" i="20"/>
  <c r="AF98" i="20"/>
  <c r="AI98" i="20"/>
  <c r="AK98" i="20"/>
  <c r="AD98" i="20"/>
  <c r="V98" i="20" a="1"/>
  <c r="V98" i="20" s="1"/>
  <c r="R98" i="20" a="1"/>
  <c r="R98" i="20" s="1"/>
  <c r="AE98" i="20"/>
  <c r="AN98" i="20"/>
  <c r="Y98" i="20" a="1"/>
  <c r="Y98" i="20" s="1"/>
  <c r="AM98" i="20"/>
  <c r="AB98" i="20" a="1"/>
  <c r="AB98" i="20" s="1"/>
  <c r="W98" i="20" a="1"/>
  <c r="W98" i="20" s="1"/>
  <c r="O98" i="20" a="1"/>
  <c r="O98" i="20" s="1"/>
  <c r="AL98" i="20"/>
  <c r="U98" i="20" a="1"/>
  <c r="U98" i="20" s="1"/>
  <c r="X98" i="20" a="1"/>
  <c r="X98" i="20" s="1"/>
  <c r="P98" i="20" a="1"/>
  <c r="P98" i="20" s="1"/>
  <c r="AP38" i="20"/>
  <c r="R38" i="20" a="1"/>
  <c r="R38" i="20" s="1"/>
  <c r="Q38" i="20" a="1"/>
  <c r="Q38" i="20" s="1"/>
  <c r="AG38" i="20"/>
  <c r="AE38" i="20"/>
  <c r="AB38" i="20" a="1"/>
  <c r="AB38" i="20" s="1"/>
  <c r="AQ120" i="20"/>
  <c r="AG120" i="20"/>
  <c r="X120" i="20" a="1"/>
  <c r="X120" i="20" s="1"/>
  <c r="AK120" i="20"/>
  <c r="AI120" i="20"/>
  <c r="W120" i="20" a="1"/>
  <c r="W120" i="20" s="1"/>
  <c r="AB120" i="20" a="1"/>
  <c r="AB120" i="20" s="1"/>
  <c r="AD120" i="20"/>
  <c r="Q120" i="20" a="1"/>
  <c r="Q120" i="20" s="1"/>
  <c r="R120" i="20" a="1"/>
  <c r="R120" i="20" s="1"/>
  <c r="AM120" i="20"/>
  <c r="O120" i="20" a="1"/>
  <c r="O120" i="20" s="1"/>
  <c r="AF120" i="20"/>
  <c r="AL120" i="20"/>
  <c r="AE120" i="20"/>
  <c r="AJ120" i="20"/>
  <c r="S120" i="20" a="1"/>
  <c r="S120" i="20" s="1"/>
  <c r="AN229" i="20"/>
  <c r="O294" i="20" a="1"/>
  <c r="O294" i="20" s="1"/>
  <c r="AP77" i="20"/>
  <c r="AF134" i="20"/>
  <c r="AJ134" i="20"/>
  <c r="AM134" i="20"/>
  <c r="Z134" i="20" a="1"/>
  <c r="Z134" i="20" s="1"/>
  <c r="AD134" i="20"/>
  <c r="U134" i="20" a="1"/>
  <c r="U134" i="20" s="1"/>
  <c r="AA134" i="20" a="1"/>
  <c r="AA134" i="20" s="1"/>
  <c r="AE134" i="20"/>
  <c r="W134" i="20" a="1"/>
  <c r="W134" i="20" s="1"/>
  <c r="Q134" i="20" a="1"/>
  <c r="Q134" i="20" s="1"/>
  <c r="AL134" i="20"/>
  <c r="AG134" i="20"/>
  <c r="AN134" i="20"/>
  <c r="AO134" i="20"/>
  <c r="X134" i="20" a="1"/>
  <c r="X134" i="20" s="1"/>
  <c r="R97" i="20" a="1"/>
  <c r="R97" i="20" s="1"/>
  <c r="U97" i="20" a="1"/>
  <c r="U97" i="20" s="1"/>
  <c r="Y97" i="20" a="1"/>
  <c r="Y97" i="20" s="1"/>
  <c r="V97" i="20" a="1"/>
  <c r="V97" i="20" s="1"/>
  <c r="AM97" i="20"/>
  <c r="Z97" i="20" a="1"/>
  <c r="Z97" i="20" s="1"/>
  <c r="AE97" i="20"/>
  <c r="AF97" i="20"/>
  <c r="AN97" i="20"/>
  <c r="AB97" i="20" a="1"/>
  <c r="AB97" i="20" s="1"/>
  <c r="AG97" i="20"/>
  <c r="AO97" i="20"/>
  <c r="AL97" i="20"/>
  <c r="AH184" i="20"/>
  <c r="AA184" i="20" a="1"/>
  <c r="AA184" i="20" s="1"/>
  <c r="U184" i="20" a="1"/>
  <c r="U184" i="20" s="1"/>
  <c r="AK184" i="20"/>
  <c r="V184" i="20" a="1"/>
  <c r="V184" i="20" s="1"/>
  <c r="O184" i="20" a="1"/>
  <c r="O184" i="20" s="1"/>
  <c r="P184" i="20" a="1"/>
  <c r="P184" i="20" s="1"/>
  <c r="AL184" i="20"/>
  <c r="AD184" i="20"/>
  <c r="AF184" i="20"/>
  <c r="AB184" i="20" a="1"/>
  <c r="AB184" i="20" s="1"/>
  <c r="AN184" i="20"/>
  <c r="AQ184" i="20"/>
  <c r="AL251" i="20"/>
  <c r="AJ251" i="20"/>
  <c r="X251" i="20" a="1"/>
  <c r="X251" i="20" s="1"/>
  <c r="Y251" i="20" a="1"/>
  <c r="Y251" i="20" s="1"/>
  <c r="AK251" i="20"/>
  <c r="AI251" i="20"/>
  <c r="AO251" i="20"/>
  <c r="P251" i="20" a="1"/>
  <c r="P251" i="20" s="1"/>
  <c r="AM251" i="20"/>
  <c r="Q251" i="20" a="1"/>
  <c r="Q251" i="20" s="1"/>
  <c r="V251" i="20" a="1"/>
  <c r="V251" i="20" s="1"/>
  <c r="AB251" i="20" a="1"/>
  <c r="AB251" i="20" s="1"/>
  <c r="AE251" i="20"/>
  <c r="AQ251" i="20"/>
  <c r="V232" i="20" a="1"/>
  <c r="V232" i="20" s="1"/>
  <c r="AF229" i="20"/>
  <c r="AA255" i="20" a="1"/>
  <c r="AA255" i="20" s="1"/>
  <c r="AO95" i="20"/>
  <c r="V129" i="20" a="1"/>
  <c r="V129" i="20" s="1"/>
  <c r="X129" i="20" a="1"/>
  <c r="X129" i="20" s="1"/>
  <c r="AF129" i="20"/>
  <c r="AE129" i="20"/>
  <c r="AK129" i="20"/>
  <c r="O129" i="20" a="1"/>
  <c r="O129" i="20" s="1"/>
  <c r="S129" i="20" a="1"/>
  <c r="S129" i="20" s="1"/>
  <c r="Q129" i="20" a="1"/>
  <c r="Q129" i="20" s="1"/>
  <c r="AJ129" i="20"/>
  <c r="P129" i="20" a="1"/>
  <c r="P129" i="20" s="1"/>
  <c r="AO129" i="20"/>
  <c r="AD129" i="20"/>
  <c r="AL129" i="20"/>
  <c r="U129" i="20" a="1"/>
  <c r="U129" i="20" s="1"/>
  <c r="AM129" i="20"/>
  <c r="AP129" i="20"/>
  <c r="AN129" i="20"/>
  <c r="Z129" i="20" a="1"/>
  <c r="Z129" i="20" s="1"/>
  <c r="AA129" i="20" a="1"/>
  <c r="AA129" i="20" s="1"/>
  <c r="AE59" i="20"/>
  <c r="AL59" i="20"/>
  <c r="Q59" i="20" a="1"/>
  <c r="Q59" i="20" s="1"/>
  <c r="AM59" i="20"/>
  <c r="AK59" i="20"/>
  <c r="AJ59" i="20"/>
  <c r="R59" i="20" a="1"/>
  <c r="R59" i="20" s="1"/>
  <c r="AN59" i="20"/>
  <c r="AP59" i="20"/>
  <c r="Y59" i="20" a="1"/>
  <c r="Y59" i="20" s="1"/>
  <c r="S59" i="20" a="1"/>
  <c r="S59" i="20" s="1"/>
  <c r="Z59" i="20" a="1"/>
  <c r="Z59" i="20" s="1"/>
  <c r="T59" i="20" a="1"/>
  <c r="T59" i="20" s="1"/>
  <c r="P59" i="20" a="1"/>
  <c r="P59" i="20" s="1"/>
  <c r="AQ59" i="20"/>
  <c r="AH59" i="20"/>
  <c r="AB59" i="20" a="1"/>
  <c r="AB59" i="20" s="1"/>
  <c r="AF59" i="20"/>
  <c r="W59" i="20" a="1"/>
  <c r="W59" i="20" s="1"/>
  <c r="V59" i="20" a="1"/>
  <c r="V59" i="20" s="1"/>
  <c r="U59" i="20" a="1"/>
  <c r="U59" i="20" s="1"/>
  <c r="S48" i="20" a="1"/>
  <c r="S48" i="20" s="1"/>
  <c r="AN48" i="20"/>
  <c r="T48" i="20" a="1"/>
  <c r="T48" i="20" s="1"/>
  <c r="AE48" i="20"/>
  <c r="AM48" i="20"/>
  <c r="AF48" i="20"/>
  <c r="AG48" i="20"/>
  <c r="AO48" i="20"/>
  <c r="AH48" i="20"/>
  <c r="Y48" i="20" a="1"/>
  <c r="Y48" i="20" s="1"/>
  <c r="AI48" i="20"/>
  <c r="AQ48" i="20"/>
  <c r="AP48" i="20"/>
  <c r="Z48" i="20" a="1"/>
  <c r="Z48" i="20" s="1"/>
  <c r="AD202" i="20"/>
  <c r="AI202" i="20"/>
  <c r="AA202" i="20" a="1"/>
  <c r="AA202" i="20" s="1"/>
  <c r="S202" i="20" a="1"/>
  <c r="S202" i="20" s="1"/>
  <c r="Y202" i="20" a="1"/>
  <c r="Y202" i="20" s="1"/>
  <c r="AJ202" i="20"/>
  <c r="R202" i="20" a="1"/>
  <c r="R202" i="20" s="1"/>
  <c r="T202" i="20" a="1"/>
  <c r="T202" i="20" s="1"/>
  <c r="U202" i="20" a="1"/>
  <c r="U202" i="20" s="1"/>
  <c r="AK202" i="20"/>
  <c r="AK205" i="20"/>
  <c r="V205" i="20" a="1"/>
  <c r="V205" i="20" s="1"/>
  <c r="AB205" i="20" a="1"/>
  <c r="AB205" i="20" s="1"/>
  <c r="AP205" i="20"/>
  <c r="P205" i="20" a="1"/>
  <c r="P205" i="20" s="1"/>
  <c r="O205" i="20" a="1"/>
  <c r="O205" i="20" s="1"/>
  <c r="Y205" i="20" a="1"/>
  <c r="Y205" i="20" s="1"/>
  <c r="S205" i="20" a="1"/>
  <c r="S205" i="20" s="1"/>
  <c r="T205" i="20" a="1"/>
  <c r="T205" i="20" s="1"/>
  <c r="AF205" i="20"/>
  <c r="AL205" i="20"/>
  <c r="U205" i="20" a="1"/>
  <c r="U205" i="20" s="1"/>
  <c r="X205" i="20" a="1"/>
  <c r="X205" i="20" s="1"/>
  <c r="Q205" i="20" a="1"/>
  <c r="Q205" i="20" s="1"/>
  <c r="AH205" i="20"/>
  <c r="AD205" i="20"/>
  <c r="AA205" i="20" a="1"/>
  <c r="AA205" i="20" s="1"/>
  <c r="AD186" i="20"/>
  <c r="T186" i="20" a="1"/>
  <c r="T186" i="20" s="1"/>
  <c r="AP186" i="20"/>
  <c r="AB186" i="20" a="1"/>
  <c r="AB186" i="20" s="1"/>
  <c r="AH186" i="20"/>
  <c r="V186" i="20" a="1"/>
  <c r="V186" i="20" s="1"/>
  <c r="P186" i="20" a="1"/>
  <c r="P186" i="20" s="1"/>
  <c r="AM186" i="20"/>
  <c r="W186" i="20" a="1"/>
  <c r="W186" i="20" s="1"/>
  <c r="S186" i="20" a="1"/>
  <c r="S186" i="20" s="1"/>
  <c r="AQ186" i="20"/>
  <c r="Y186" i="20" a="1"/>
  <c r="Y186" i="20" s="1"/>
  <c r="AI186" i="20"/>
  <c r="U186" i="20" a="1"/>
  <c r="U186" i="20" s="1"/>
  <c r="O186" i="20" a="1"/>
  <c r="O186" i="20" s="1"/>
  <c r="X186" i="20" a="1"/>
  <c r="X186" i="20" s="1"/>
  <c r="AE229" i="20"/>
  <c r="O97" i="20" a="1"/>
  <c r="O97" i="20" s="1"/>
  <c r="Q95" i="20" a="1"/>
  <c r="Q95" i="20" s="1"/>
  <c r="R123" i="20" a="1"/>
  <c r="R123" i="20" s="1"/>
  <c r="X265" i="20" a="1"/>
  <c r="X265" i="20" s="1"/>
  <c r="O202" i="20" a="1"/>
  <c r="O202" i="20" s="1"/>
  <c r="S255" i="20" a="1"/>
  <c r="S255" i="20" s="1"/>
  <c r="AB294" i="20" a="1"/>
  <c r="AB294" i="20" s="1"/>
  <c r="AA186" i="20" a="1"/>
  <c r="AA186" i="20" s="1"/>
  <c r="Q48" i="20" a="1"/>
  <c r="Q48" i="20" s="1"/>
  <c r="AO112" i="20"/>
  <c r="U27" i="20" a="1"/>
  <c r="U27" i="20" s="1"/>
  <c r="Z27" i="20" a="1"/>
  <c r="Z27" i="20" s="1"/>
  <c r="AJ27" i="20"/>
  <c r="AM27" i="20"/>
  <c r="AB27" i="20" a="1"/>
  <c r="AB27" i="20" s="1"/>
  <c r="AA27" i="20" a="1"/>
  <c r="AA27" i="20" s="1"/>
  <c r="P27" i="20" a="1"/>
  <c r="P27" i="20" s="1"/>
  <c r="AH27" i="20"/>
  <c r="X27" i="20" a="1"/>
  <c r="X27" i="20" s="1"/>
  <c r="Y27" i="20" a="1"/>
  <c r="Y27" i="20" s="1"/>
  <c r="Q27" i="20" a="1"/>
  <c r="Q27" i="20" s="1"/>
  <c r="O27" i="20" a="1"/>
  <c r="O27" i="20" s="1"/>
  <c r="V27" i="20" a="1"/>
  <c r="V27" i="20" s="1"/>
  <c r="R27" i="20" a="1"/>
  <c r="R27" i="20" s="1"/>
  <c r="AG76" i="20"/>
  <c r="AI76" i="20"/>
  <c r="W76" i="20" a="1"/>
  <c r="W76" i="20" s="1"/>
  <c r="AN76" i="20"/>
  <c r="X76" i="20" a="1"/>
  <c r="X76" i="20" s="1"/>
  <c r="AA76" i="20" a="1"/>
  <c r="AA76" i="20" s="1"/>
  <c r="AD76" i="20"/>
  <c r="AF76" i="20"/>
  <c r="Z76" i="20" a="1"/>
  <c r="Z76" i="20" s="1"/>
  <c r="V76" i="20" a="1"/>
  <c r="V76" i="20" s="1"/>
  <c r="AQ76" i="20"/>
  <c r="R76" i="20" a="1"/>
  <c r="R76" i="20" s="1"/>
  <c r="AJ76" i="20"/>
  <c r="AH76" i="20"/>
  <c r="P76" i="20" a="1"/>
  <c r="P76" i="20" s="1"/>
  <c r="AO76" i="20"/>
  <c r="Q76" i="20" a="1"/>
  <c r="Q76" i="20" s="1"/>
  <c r="AL76" i="20"/>
  <c r="AP76" i="20"/>
  <c r="U76" i="20" a="1"/>
  <c r="U76" i="20" s="1"/>
  <c r="AP208" i="20"/>
  <c r="W208" i="20" a="1"/>
  <c r="W208" i="20" s="1"/>
  <c r="Z208" i="20" a="1"/>
  <c r="Z208" i="20" s="1"/>
  <c r="AM208" i="20"/>
  <c r="AK208" i="20"/>
  <c r="AD208" i="20"/>
  <c r="T208" i="20" a="1"/>
  <c r="T208" i="20" s="1"/>
  <c r="AJ208" i="20"/>
  <c r="R208" i="20" a="1"/>
  <c r="R208" i="20" s="1"/>
  <c r="AA208" i="20" a="1"/>
  <c r="AA208" i="20" s="1"/>
  <c r="AF208" i="20"/>
  <c r="AG208" i="20"/>
  <c r="V208" i="20" a="1"/>
  <c r="V208" i="20" s="1"/>
  <c r="AQ208" i="20"/>
  <c r="AI208" i="20"/>
  <c r="AH208" i="20"/>
  <c r="AB208" i="20" a="1"/>
  <c r="AB208" i="20" s="1"/>
  <c r="AD149" i="20"/>
  <c r="AO149" i="20"/>
  <c r="AN149" i="20"/>
  <c r="AG149" i="20"/>
  <c r="T149" i="20" a="1"/>
  <c r="T149" i="20" s="1"/>
  <c r="AH149" i="20"/>
  <c r="AI149" i="20"/>
  <c r="AQ149" i="20"/>
  <c r="V149" i="20" a="1"/>
  <c r="V149" i="20" s="1"/>
  <c r="O149" i="20" a="1"/>
  <c r="O149" i="20" s="1"/>
  <c r="AP149" i="20"/>
  <c r="AK149" i="20"/>
  <c r="AL149" i="20"/>
  <c r="AB149" i="20" a="1"/>
  <c r="AB149" i="20" s="1"/>
  <c r="AH232" i="20"/>
  <c r="AK162" i="20"/>
  <c r="X42" i="20" a="1"/>
  <c r="X42" i="20" s="1"/>
  <c r="AD48" i="20"/>
  <c r="Z186" i="20" a="1"/>
  <c r="Z186" i="20" s="1"/>
  <c r="X48" i="20" a="1"/>
  <c r="X48" i="20" s="1"/>
  <c r="T120" i="20" a="1"/>
  <c r="T120" i="20" s="1"/>
  <c r="AF251" i="20"/>
  <c r="W112" i="20" a="1"/>
  <c r="W112" i="20" s="1"/>
  <c r="P208" i="20" a="1"/>
  <c r="P208" i="20" s="1"/>
  <c r="AI168" i="20"/>
  <c r="AM262" i="20"/>
  <c r="S213" i="20" a="1"/>
  <c r="S213" i="20" s="1"/>
  <c r="S232" i="20" a="1"/>
  <c r="S232" i="20" s="1"/>
  <c r="AJ162" i="20"/>
  <c r="AN27" i="20"/>
  <c r="R255" i="20" a="1"/>
  <c r="R255" i="20" s="1"/>
  <c r="AA294" i="20" a="1"/>
  <c r="AA294" i="20" s="1"/>
  <c r="AG186" i="20"/>
  <c r="P48" i="20" a="1"/>
  <c r="P48" i="20" s="1"/>
  <c r="Y120" i="20" a="1"/>
  <c r="Y120" i="20" s="1"/>
  <c r="AM32" i="20"/>
  <c r="AD251" i="20"/>
  <c r="U233" i="20" a="1"/>
  <c r="U233" i="20" s="1"/>
  <c r="Z303" i="20" a="1"/>
  <c r="Z303" i="20" s="1"/>
  <c r="W129" i="20" a="1"/>
  <c r="W129" i="20" s="1"/>
  <c r="AQ168" i="20"/>
  <c r="AN265" i="20"/>
  <c r="AN262" i="20"/>
  <c r="U165" i="20" a="1"/>
  <c r="U165" i="20" s="1"/>
  <c r="AE165" i="20"/>
  <c r="AM165" i="20"/>
  <c r="AD165" i="20"/>
  <c r="AG165" i="20"/>
  <c r="Z165" i="20" a="1"/>
  <c r="Z165" i="20" s="1"/>
  <c r="Q165" i="20" a="1"/>
  <c r="Q165" i="20" s="1"/>
  <c r="AP165" i="20"/>
  <c r="AH165" i="20"/>
  <c r="T165" i="20" a="1"/>
  <c r="T165" i="20" s="1"/>
  <c r="R165" i="20" a="1"/>
  <c r="R165" i="20" s="1"/>
  <c r="AI165" i="20"/>
  <c r="AF165" i="20"/>
  <c r="AN165" i="20"/>
  <c r="W165" i="20" a="1"/>
  <c r="W165" i="20" s="1"/>
  <c r="AQ165" i="20"/>
  <c r="P165" i="20" a="1"/>
  <c r="P165" i="20" s="1"/>
  <c r="X165" i="20" a="1"/>
  <c r="X165" i="20" s="1"/>
  <c r="V165" i="20" a="1"/>
  <c r="V165" i="20" s="1"/>
  <c r="Y165" i="20" a="1"/>
  <c r="Y165" i="20" s="1"/>
  <c r="T166" i="20" a="1"/>
  <c r="T166" i="20" s="1"/>
  <c r="AD166" i="20"/>
  <c r="S166" i="20" a="1"/>
  <c r="S166" i="20" s="1"/>
  <c r="U166" i="20" a="1"/>
  <c r="U166" i="20" s="1"/>
  <c r="AO166" i="20"/>
  <c r="AH166" i="20"/>
  <c r="Z166" i="20" a="1"/>
  <c r="Z166" i="20" s="1"/>
  <c r="AQ166" i="20"/>
  <c r="AA166" i="20" a="1"/>
  <c r="AA166" i="20" s="1"/>
  <c r="W166" i="20" a="1"/>
  <c r="W166" i="20" s="1"/>
  <c r="Q166" i="20" a="1"/>
  <c r="Q166" i="20" s="1"/>
  <c r="Y166" i="20" a="1"/>
  <c r="Y166" i="20" s="1"/>
  <c r="AP166" i="20"/>
  <c r="AI166" i="20"/>
  <c r="V166" i="20" a="1"/>
  <c r="V166" i="20" s="1"/>
  <c r="AF166" i="20"/>
  <c r="X166" i="20" a="1"/>
  <c r="X166" i="20" s="1"/>
  <c r="AB166" i="20" a="1"/>
  <c r="AB166" i="20" s="1"/>
  <c r="AE254" i="20"/>
  <c r="X254" i="20" a="1"/>
  <c r="X254" i="20" s="1"/>
  <c r="O254" i="20" a="1"/>
  <c r="O254" i="20" s="1"/>
  <c r="AI254" i="20"/>
  <c r="AF254" i="20"/>
  <c r="S254" i="20" a="1"/>
  <c r="S254" i="20" s="1"/>
  <c r="T254" i="20" a="1"/>
  <c r="T254" i="20" s="1"/>
  <c r="W254" i="20" a="1"/>
  <c r="W254" i="20" s="1"/>
  <c r="AQ254" i="20"/>
  <c r="AN254" i="20"/>
  <c r="Y254" i="20" a="1"/>
  <c r="Y254" i="20" s="1"/>
  <c r="AO254" i="20"/>
  <c r="Q254" i="20" a="1"/>
  <c r="Q254" i="20" s="1"/>
  <c r="AP254" i="20"/>
  <c r="AJ254" i="20"/>
  <c r="AK254" i="20"/>
  <c r="AA254" i="20" a="1"/>
  <c r="AA254" i="20" s="1"/>
  <c r="AL212" i="20"/>
  <c r="AF212" i="20"/>
  <c r="R212" i="20" a="1"/>
  <c r="R212" i="20" s="1"/>
  <c r="X212" i="20" a="1"/>
  <c r="X212" i="20" s="1"/>
  <c r="AI212" i="20"/>
  <c r="AQ212" i="20"/>
  <c r="Y212" i="20" a="1"/>
  <c r="Y212" i="20" s="1"/>
  <c r="AJ212" i="20"/>
  <c r="AE212" i="20"/>
  <c r="Q212" i="20" a="1"/>
  <c r="Q212" i="20" s="1"/>
  <c r="Z212" i="20" a="1"/>
  <c r="Z212" i="20" s="1"/>
  <c r="AK212" i="20"/>
  <c r="AH212" i="20"/>
  <c r="S212" i="20" a="1"/>
  <c r="S212" i="20" s="1"/>
  <c r="T212" i="20" a="1"/>
  <c r="T212" i="20" s="1"/>
  <c r="AM212" i="20"/>
  <c r="R83" i="20" a="1"/>
  <c r="R83" i="20" s="1"/>
  <c r="AG83" i="20"/>
  <c r="AJ83" i="20"/>
  <c r="AN83" i="20"/>
  <c r="AO83" i="20"/>
  <c r="AP83" i="20"/>
  <c r="AI83" i="20"/>
  <c r="AF83" i="20"/>
  <c r="AQ83" i="20"/>
  <c r="AK83" i="20"/>
  <c r="Y83" i="20" a="1"/>
  <c r="Y83" i="20" s="1"/>
  <c r="W83" i="20" a="1"/>
  <c r="W83" i="20" s="1"/>
  <c r="AH83" i="20"/>
  <c r="X83" i="20" a="1"/>
  <c r="X83" i="20" s="1"/>
  <c r="O83" i="20" a="1"/>
  <c r="O83" i="20" s="1"/>
  <c r="U83" i="20" a="1"/>
  <c r="U83" i="20" s="1"/>
  <c r="T83" i="20" a="1"/>
  <c r="T83" i="20" s="1"/>
  <c r="AD83" i="20"/>
  <c r="Z83" i="20" a="1"/>
  <c r="Z83" i="20" s="1"/>
  <c r="V83" i="20" a="1"/>
  <c r="V83" i="20" s="1"/>
  <c r="P83" i="20" a="1"/>
  <c r="P83" i="20" s="1"/>
  <c r="AB83" i="20" a="1"/>
  <c r="AB83" i="20" s="1"/>
  <c r="AL83" i="20"/>
  <c r="Q83" i="20" a="1"/>
  <c r="Q83" i="20" s="1"/>
  <c r="AO250" i="20"/>
  <c r="Q250" i="20" a="1"/>
  <c r="Q250" i="20" s="1"/>
  <c r="AK250" i="20"/>
  <c r="AP250" i="20"/>
  <c r="O250" i="20" a="1"/>
  <c r="O250" i="20" s="1"/>
  <c r="AD250" i="20"/>
  <c r="P250" i="20" a="1"/>
  <c r="P250" i="20" s="1"/>
  <c r="W250" i="20" a="1"/>
  <c r="W250" i="20" s="1"/>
  <c r="Y250" i="20" a="1"/>
  <c r="Y250" i="20" s="1"/>
  <c r="X250" i="20" a="1"/>
  <c r="X250" i="20" s="1"/>
  <c r="AN250" i="20"/>
  <c r="AL250" i="20"/>
  <c r="R250" i="20" a="1"/>
  <c r="R250" i="20" s="1"/>
  <c r="AF250" i="20"/>
  <c r="AH250" i="20"/>
  <c r="AQ250" i="20"/>
  <c r="AE250" i="20"/>
  <c r="AI250" i="20"/>
  <c r="AM250" i="20"/>
  <c r="S290" i="20" a="1"/>
  <c r="S290" i="20" s="1"/>
  <c r="AG290" i="20"/>
  <c r="AO290" i="20"/>
  <c r="AI290" i="20"/>
  <c r="AQ290" i="20"/>
  <c r="AJ290" i="20"/>
  <c r="Z290" i="20" a="1"/>
  <c r="Z290" i="20" s="1"/>
  <c r="AN290" i="20"/>
  <c r="AE290" i="20"/>
  <c r="AM290" i="20"/>
  <c r="U290" i="20" a="1"/>
  <c r="U290" i="20" s="1"/>
  <c r="O290" i="20" a="1"/>
  <c r="O290" i="20" s="1"/>
  <c r="AL290" i="20"/>
  <c r="AK290" i="20"/>
  <c r="T290" i="20" a="1"/>
  <c r="T290" i="20" s="1"/>
  <c r="R32" i="20" a="1"/>
  <c r="R32" i="20" s="1"/>
  <c r="AB232" i="20" a="1"/>
  <c r="AB232" i="20" s="1"/>
  <c r="Z232" i="20" a="1"/>
  <c r="Z232" i="20" s="1"/>
  <c r="AJ229" i="20"/>
  <c r="AK27" i="20"/>
  <c r="AO186" i="20"/>
  <c r="AH129" i="20"/>
  <c r="AH120" i="20"/>
  <c r="AK239" i="20"/>
  <c r="O212" i="20" a="1"/>
  <c r="O212" i="20" s="1"/>
  <c r="Y129" i="20" a="1"/>
  <c r="Y129" i="20" s="1"/>
  <c r="AF38" i="20"/>
  <c r="AF290" i="20"/>
  <c r="AP290" i="20"/>
  <c r="Y38" i="20" a="1"/>
  <c r="Y38" i="20" s="1"/>
  <c r="AD27" i="20"/>
  <c r="AP222" i="20"/>
  <c r="AL165" i="20"/>
  <c r="R205" i="20" a="1"/>
  <c r="R205" i="20" s="1"/>
  <c r="W38" i="20" a="1"/>
  <c r="W38" i="20" s="1"/>
  <c r="T36" i="20" a="1"/>
  <c r="T36" i="20" s="1"/>
  <c r="AO98" i="20"/>
  <c r="Q290" i="20" a="1"/>
  <c r="Q290" i="20" s="1"/>
  <c r="W149" i="20" a="1"/>
  <c r="W149" i="20" s="1"/>
  <c r="Q97" i="20" a="1"/>
  <c r="Q97" i="20" s="1"/>
  <c r="AI229" i="20"/>
  <c r="O228" i="20" a="1"/>
  <c r="O228" i="20" s="1"/>
  <c r="X168" i="20" a="1"/>
  <c r="X168" i="20" s="1"/>
  <c r="U135" i="20" a="1"/>
  <c r="U135" i="20" s="1"/>
  <c r="AM184" i="20"/>
  <c r="Y134" i="20" a="1"/>
  <c r="Y134" i="20" s="1"/>
  <c r="S184" i="20" a="1"/>
  <c r="S184" i="20" s="1"/>
  <c r="Z239" i="20" a="1"/>
  <c r="Z239" i="20" s="1"/>
  <c r="AG251" i="20"/>
  <c r="AN202" i="20"/>
  <c r="AM294" i="20"/>
  <c r="AP212" i="20"/>
  <c r="AA233" i="20" a="1"/>
  <c r="AA233" i="20" s="1"/>
  <c r="AB129" i="20" a="1"/>
  <c r="AB129" i="20" s="1"/>
  <c r="Z205" i="20" a="1"/>
  <c r="Z205" i="20" s="1"/>
  <c r="S222" i="20" a="1"/>
  <c r="S222" i="20" s="1"/>
  <c r="X262" i="20" a="1"/>
  <c r="X262" i="20" s="1"/>
  <c r="AE205" i="20"/>
  <c r="O208" i="20" a="1"/>
  <c r="O208" i="20" s="1"/>
  <c r="AF281" i="20"/>
  <c r="AM281" i="20"/>
  <c r="AB229" i="20" a="1"/>
  <c r="AB229" i="20" s="1"/>
  <c r="AN112" i="20"/>
  <c r="S228" i="20" a="1"/>
  <c r="S228" i="20" s="1"/>
  <c r="AB233" i="20" a="1"/>
  <c r="AB233" i="20" s="1"/>
  <c r="K10" i="20"/>
  <c r="M10" i="20" s="1"/>
  <c r="O10" i="20" s="1" a="1"/>
  <c r="O10" i="20" s="1"/>
  <c r="G10" i="20"/>
  <c r="AD191" i="20"/>
  <c r="O191" i="20" a="1"/>
  <c r="O191" i="20" s="1"/>
  <c r="AJ191" i="20"/>
  <c r="AM191" i="20"/>
  <c r="Z191" i="20" a="1"/>
  <c r="Z191" i="20" s="1"/>
  <c r="AP191" i="20"/>
  <c r="AB191" i="20" a="1"/>
  <c r="AB191" i="20" s="1"/>
  <c r="AK191" i="20"/>
  <c r="AL191" i="20"/>
  <c r="AN191" i="20"/>
  <c r="AH191" i="20"/>
  <c r="P191" i="20" a="1"/>
  <c r="P191" i="20" s="1"/>
  <c r="T191" i="20" a="1"/>
  <c r="T191" i="20" s="1"/>
  <c r="V191" i="20" a="1"/>
  <c r="V191" i="20" s="1"/>
  <c r="AQ191" i="20"/>
  <c r="U191" i="20" a="1"/>
  <c r="U191" i="20" s="1"/>
  <c r="AG191" i="20"/>
  <c r="AF191" i="20"/>
  <c r="AA191" i="20" a="1"/>
  <c r="AA191" i="20" s="1"/>
  <c r="X191" i="20" a="1"/>
  <c r="X191" i="20" s="1"/>
  <c r="AE191" i="20"/>
  <c r="AJ268" i="20"/>
  <c r="AP268" i="20"/>
  <c r="P268" i="20" a="1"/>
  <c r="P268" i="20" s="1"/>
  <c r="AB268" i="20" a="1"/>
  <c r="AB268" i="20" s="1"/>
  <c r="Z268" i="20" a="1"/>
  <c r="Z268" i="20" s="1"/>
  <c r="U268" i="20" a="1"/>
  <c r="U268" i="20" s="1"/>
  <c r="V268" i="20" a="1"/>
  <c r="V268" i="20" s="1"/>
  <c r="X268" i="20" a="1"/>
  <c r="X268" i="20" s="1"/>
  <c r="Y268" i="20" a="1"/>
  <c r="Y268" i="20" s="1"/>
  <c r="S268" i="20" a="1"/>
  <c r="S268" i="20" s="1"/>
  <c r="O268" i="20" a="1"/>
  <c r="O268" i="20" s="1"/>
  <c r="AA229" i="20" a="1"/>
  <c r="AA229" i="20" s="1"/>
  <c r="V265" i="20" a="1"/>
  <c r="V265" i="20" s="1"/>
  <c r="AI294" i="20"/>
  <c r="Q228" i="20" a="1"/>
  <c r="Q228" i="20" s="1"/>
  <c r="AG77" i="20"/>
  <c r="AE42" i="20"/>
  <c r="AG42" i="20"/>
  <c r="AI42" i="20"/>
  <c r="AF42" i="20"/>
  <c r="AM42" i="20"/>
  <c r="AQ42" i="20"/>
  <c r="AL42" i="20"/>
  <c r="AD42" i="20"/>
  <c r="U42" i="20" a="1"/>
  <c r="U42" i="20" s="1"/>
  <c r="Y42" i="20" a="1"/>
  <c r="Y42" i="20" s="1"/>
  <c r="R42" i="20" a="1"/>
  <c r="R42" i="20" s="1"/>
  <c r="S42" i="20" a="1"/>
  <c r="S42" i="20" s="1"/>
  <c r="AJ42" i="20"/>
  <c r="AB42" i="20" a="1"/>
  <c r="AB42" i="20" s="1"/>
  <c r="T42" i="20" a="1"/>
  <c r="T42" i="20" s="1"/>
  <c r="P42" i="20" a="1"/>
  <c r="P42" i="20" s="1"/>
  <c r="AN42" i="20"/>
  <c r="AA42" i="20" a="1"/>
  <c r="AA42" i="20" s="1"/>
  <c r="AK42" i="20"/>
  <c r="AH42" i="20"/>
  <c r="O42" i="20" a="1"/>
  <c r="O42" i="20" s="1"/>
  <c r="W42" i="20" a="1"/>
  <c r="W42" i="20" s="1"/>
  <c r="Z42" i="20" a="1"/>
  <c r="Z42" i="20" s="1"/>
  <c r="AP42" i="20"/>
  <c r="AJ232" i="20"/>
  <c r="AP232" i="20"/>
  <c r="AL232" i="20"/>
  <c r="AM232" i="20"/>
  <c r="AF232" i="20"/>
  <c r="AN232" i="20"/>
  <c r="AI232" i="20"/>
  <c r="AQ232" i="20"/>
  <c r="X232" i="20" a="1"/>
  <c r="X232" i="20" s="1"/>
  <c r="Y232" i="20" a="1"/>
  <c r="Y232" i="20" s="1"/>
  <c r="AG232" i="20"/>
  <c r="AK232" i="20"/>
  <c r="AO232" i="20"/>
  <c r="W232" i="20" a="1"/>
  <c r="W232" i="20" s="1"/>
  <c r="P232" i="20" a="1"/>
  <c r="P232" i="20" s="1"/>
  <c r="AA303" i="20" a="1"/>
  <c r="AA303" i="20" s="1"/>
  <c r="T303" i="20" a="1"/>
  <c r="T303" i="20" s="1"/>
  <c r="O303" i="20" a="1"/>
  <c r="O303" i="20" s="1"/>
  <c r="AD303" i="20"/>
  <c r="AI303" i="20"/>
  <c r="AQ303" i="20"/>
  <c r="AM303" i="20"/>
  <c r="Q303" i="20" a="1"/>
  <c r="Q303" i="20" s="1"/>
  <c r="AL303" i="20"/>
  <c r="AG303" i="20"/>
  <c r="U303" i="20" a="1"/>
  <c r="U303" i="20" s="1"/>
  <c r="AN303" i="20"/>
  <c r="V303" i="20" a="1"/>
  <c r="V303" i="20" s="1"/>
  <c r="S303" i="20" a="1"/>
  <c r="S303" i="20" s="1"/>
  <c r="AO303" i="20"/>
  <c r="AB303" i="20" a="1"/>
  <c r="AB303" i="20" s="1"/>
  <c r="AJ123" i="20"/>
  <c r="AO123" i="20"/>
  <c r="O123" i="20" a="1"/>
  <c r="O123" i="20" s="1"/>
  <c r="AN123" i="20"/>
  <c r="AH123" i="20"/>
  <c r="X123" i="20" a="1"/>
  <c r="X123" i="20" s="1"/>
  <c r="Q123" i="20" a="1"/>
  <c r="Q123" i="20" s="1"/>
  <c r="AK123" i="20"/>
  <c r="AG123" i="20"/>
  <c r="Z123" i="20" a="1"/>
  <c r="Z123" i="20" s="1"/>
  <c r="AL123" i="20"/>
  <c r="P123" i="20" a="1"/>
  <c r="P123" i="20" s="1"/>
  <c r="U123" i="20" a="1"/>
  <c r="U123" i="20" s="1"/>
  <c r="AF123" i="20"/>
  <c r="AM123" i="20"/>
  <c r="AQ123" i="20"/>
  <c r="AE123" i="20"/>
  <c r="T123" i="20" a="1"/>
  <c r="T123" i="20" s="1"/>
  <c r="AA123" i="20" a="1"/>
  <c r="AA123" i="20" s="1"/>
  <c r="AI123" i="20"/>
  <c r="S123" i="20" a="1"/>
  <c r="S123" i="20" s="1"/>
  <c r="AG255" i="20"/>
  <c r="AM255" i="20"/>
  <c r="AL255" i="20"/>
  <c r="AD255" i="20"/>
  <c r="O255" i="20" a="1"/>
  <c r="O255" i="20" s="1"/>
  <c r="Q255" i="20" a="1"/>
  <c r="Q255" i="20" s="1"/>
  <c r="V255" i="20" a="1"/>
  <c r="V255" i="20" s="1"/>
  <c r="Y255" i="20" a="1"/>
  <c r="Y255" i="20" s="1"/>
  <c r="P255" i="20" a="1"/>
  <c r="P255" i="20" s="1"/>
  <c r="AN255" i="20"/>
  <c r="AE255" i="20"/>
  <c r="AF255" i="20"/>
  <c r="W255" i="20" a="1"/>
  <c r="W255" i="20" s="1"/>
  <c r="AG162" i="20"/>
  <c r="U232" i="20" a="1"/>
  <c r="U232" i="20" s="1"/>
  <c r="T255" i="20" a="1"/>
  <c r="T255" i="20" s="1"/>
  <c r="Z120" i="20" a="1"/>
  <c r="Z120" i="20" s="1"/>
  <c r="X112" i="20" a="1"/>
  <c r="X112" i="20" s="1"/>
  <c r="P228" i="20" a="1"/>
  <c r="P228" i="20" s="1"/>
  <c r="AO77" i="20"/>
  <c r="AL268" i="20"/>
  <c r="AF193" i="20"/>
  <c r="AE193" i="20"/>
  <c r="AL193" i="20"/>
  <c r="Q193" i="20" a="1"/>
  <c r="Q193" i="20" s="1"/>
  <c r="S193" i="20" a="1"/>
  <c r="S193" i="20" s="1"/>
  <c r="X193" i="20" a="1"/>
  <c r="X193" i="20" s="1"/>
  <c r="AK193" i="20"/>
  <c r="Z193" i="20" a="1"/>
  <c r="Z193" i="20" s="1"/>
  <c r="AH193" i="20"/>
  <c r="AG193" i="20"/>
  <c r="AO193" i="20"/>
  <c r="R193" i="20" a="1"/>
  <c r="R193" i="20" s="1"/>
  <c r="Y193" i="20" a="1"/>
  <c r="Y193" i="20" s="1"/>
  <c r="V193" i="20" a="1"/>
  <c r="V193" i="20" s="1"/>
  <c r="AI193" i="20"/>
  <c r="AD183" i="20"/>
  <c r="AI183" i="20"/>
  <c r="T183" i="20" a="1"/>
  <c r="T183" i="20" s="1"/>
  <c r="AP183" i="20"/>
  <c r="AQ183" i="20"/>
  <c r="AK183" i="20"/>
  <c r="W183" i="20" a="1"/>
  <c r="W183" i="20" s="1"/>
  <c r="X183" i="20" a="1"/>
  <c r="X183" i="20" s="1"/>
  <c r="AJ183" i="20"/>
  <c r="AB183" i="20" a="1"/>
  <c r="AB183" i="20" s="1"/>
  <c r="U183" i="20" a="1"/>
  <c r="U183" i="20" s="1"/>
  <c r="Q183" i="20" a="1"/>
  <c r="Q183" i="20" s="1"/>
  <c r="AE183" i="20"/>
  <c r="AM183" i="20"/>
  <c r="R183" i="20" a="1"/>
  <c r="R183" i="20" s="1"/>
  <c r="AJ95" i="20"/>
  <c r="AF95" i="20"/>
  <c r="AP95" i="20"/>
  <c r="AD95" i="20"/>
  <c r="AM95" i="20"/>
  <c r="AL95" i="20"/>
  <c r="X95" i="20" a="1"/>
  <c r="X95" i="20" s="1"/>
  <c r="AE95" i="20"/>
  <c r="U95" i="20" a="1"/>
  <c r="U95" i="20" s="1"/>
  <c r="AB95" i="20" a="1"/>
  <c r="AB95" i="20" s="1"/>
  <c r="AM162" i="20"/>
  <c r="S97" i="20" a="1"/>
  <c r="S97" i="20" s="1"/>
  <c r="W123" i="20" a="1"/>
  <c r="W123" i="20" s="1"/>
  <c r="V294" i="20" a="1"/>
  <c r="V294" i="20" s="1"/>
  <c r="P120" i="20" a="1"/>
  <c r="P120" i="20" s="1"/>
  <c r="R251" i="20" a="1"/>
  <c r="R251" i="20" s="1"/>
  <c r="Q112" i="20" a="1"/>
  <c r="Q112" i="20" s="1"/>
  <c r="S294" i="20" a="1"/>
  <c r="S294" i="20" s="1"/>
  <c r="AK268" i="20"/>
  <c r="T99" i="20" a="1"/>
  <c r="T99" i="20" s="1"/>
  <c r="Z99" i="20" a="1"/>
  <c r="Z99" i="20" s="1"/>
  <c r="AK99" i="20"/>
  <c r="AN99" i="20"/>
  <c r="V99" i="20" a="1"/>
  <c r="V99" i="20" s="1"/>
  <c r="AA99" i="20" a="1"/>
  <c r="AA99" i="20" s="1"/>
  <c r="AO99" i="20"/>
  <c r="W99" i="20" a="1"/>
  <c r="W99" i="20" s="1"/>
  <c r="R99" i="20" a="1"/>
  <c r="R99" i="20" s="1"/>
  <c r="AH99" i="20"/>
  <c r="AP99" i="20"/>
  <c r="AI99" i="20"/>
  <c r="AB99" i="20" a="1"/>
  <c r="AB99" i="20" s="1"/>
  <c r="AG99" i="20"/>
  <c r="X99" i="20" a="1"/>
  <c r="X99" i="20" s="1"/>
  <c r="P73" i="20" a="1"/>
  <c r="P73" i="20" s="1"/>
  <c r="S73" i="20" a="1"/>
  <c r="S73" i="20" s="1"/>
  <c r="V73" i="20" a="1"/>
  <c r="V73" i="20" s="1"/>
  <c r="AK73" i="20"/>
  <c r="W73" i="20" a="1"/>
  <c r="W73" i="20" s="1"/>
  <c r="X73" i="20" a="1"/>
  <c r="X73" i="20" s="1"/>
  <c r="U73" i="20" a="1"/>
  <c r="U73" i="20" s="1"/>
  <c r="AM73" i="20"/>
  <c r="O73" i="20" a="1"/>
  <c r="O73" i="20" s="1"/>
  <c r="AB73" i="20" a="1"/>
  <c r="AB73" i="20" s="1"/>
  <c r="AN73" i="20"/>
  <c r="AD73" i="20"/>
  <c r="AL73" i="20"/>
  <c r="AG73" i="20"/>
  <c r="AE73" i="20"/>
  <c r="AA73" i="20" a="1"/>
  <c r="AA73" i="20" s="1"/>
  <c r="Y73" i="20" a="1"/>
  <c r="Y73" i="20" s="1"/>
  <c r="AF73" i="20"/>
  <c r="T232" i="20" a="1"/>
  <c r="T232" i="20" s="1"/>
  <c r="AE162" i="20"/>
  <c r="AO120" i="20"/>
  <c r="AE186" i="20"/>
  <c r="AN251" i="20"/>
  <c r="AM112" i="20"/>
  <c r="AB123" i="20" a="1"/>
  <c r="AB123" i="20" s="1"/>
  <c r="T129" i="20" a="1"/>
  <c r="T129" i="20" s="1"/>
  <c r="T268" i="20" a="1"/>
  <c r="T268" i="20" s="1"/>
  <c r="AM268" i="20"/>
  <c r="AJ205" i="20"/>
  <c r="AG135" i="20"/>
  <c r="AH135" i="20"/>
  <c r="AQ135" i="20"/>
  <c r="AO135" i="20"/>
  <c r="W135" i="20" a="1"/>
  <c r="W135" i="20" s="1"/>
  <c r="AD135" i="20"/>
  <c r="X135" i="20" a="1"/>
  <c r="X135" i="20" s="1"/>
  <c r="AL135" i="20"/>
  <c r="O135" i="20" a="1"/>
  <c r="O135" i="20" s="1"/>
  <c r="AE135" i="20"/>
  <c r="Y135" i="20" a="1"/>
  <c r="Y135" i="20" s="1"/>
  <c r="R125" i="20" a="1"/>
  <c r="R125" i="20" s="1"/>
  <c r="V125" i="20" a="1"/>
  <c r="V125" i="20" s="1"/>
  <c r="T125" i="20" a="1"/>
  <c r="T125" i="20" s="1"/>
  <c r="S125" i="20" a="1"/>
  <c r="S125" i="20" s="1"/>
  <c r="AH125" i="20"/>
  <c r="AQ125" i="20"/>
  <c r="Z125" i="20" a="1"/>
  <c r="Z125" i="20" s="1"/>
  <c r="AP125" i="20"/>
  <c r="O125" i="20" a="1"/>
  <c r="O125" i="20" s="1"/>
  <c r="AI125" i="20"/>
  <c r="AK125" i="20"/>
  <c r="U125" i="20" a="1"/>
  <c r="U125" i="20" s="1"/>
  <c r="AJ125" i="20"/>
  <c r="AA125" i="20" a="1"/>
  <c r="AA125" i="20" s="1"/>
  <c r="AN213" i="20"/>
  <c r="AK213" i="20"/>
  <c r="AO213" i="20"/>
  <c r="U213" i="20" a="1"/>
  <c r="U213" i="20" s="1"/>
  <c r="AP213" i="20"/>
  <c r="Q213" i="20" a="1"/>
  <c r="Q213" i="20" s="1"/>
  <c r="X213" i="20" a="1"/>
  <c r="X213" i="20" s="1"/>
  <c r="AQ213" i="20"/>
  <c r="AG213" i="20"/>
  <c r="AM213" i="20"/>
  <c r="V213" i="20" a="1"/>
  <c r="V213" i="20" s="1"/>
  <c r="AJ213" i="20"/>
  <c r="AB213" i="20" a="1"/>
  <c r="AB213" i="20" s="1"/>
  <c r="AL213" i="20"/>
  <c r="AA213" i="20" a="1"/>
  <c r="AA213" i="20" s="1"/>
  <c r="AH213" i="20"/>
  <c r="W213" i="20" a="1"/>
  <c r="W213" i="20" s="1"/>
  <c r="AD213" i="20"/>
  <c r="AA232" i="20" a="1"/>
  <c r="AA232" i="20" s="1"/>
  <c r="S27" i="20" a="1"/>
  <c r="S27" i="20" s="1"/>
  <c r="Z255" i="20" a="1"/>
  <c r="Z255" i="20" s="1"/>
  <c r="U294" i="20" a="1"/>
  <c r="U294" i="20" s="1"/>
  <c r="W125" i="20" a="1"/>
  <c r="W125" i="20" s="1"/>
  <c r="AG129" i="20"/>
  <c r="AH202" i="20"/>
  <c r="AA262" i="20" a="1"/>
  <c r="AA262" i="20" s="1"/>
  <c r="Q262" i="20" a="1"/>
  <c r="Q262" i="20" s="1"/>
  <c r="AN268" i="20"/>
  <c r="AE233" i="20"/>
  <c r="AL222" i="20"/>
  <c r="AG222" i="20"/>
  <c r="Z222" i="20" a="1"/>
  <c r="Z222" i="20" s="1"/>
  <c r="AE222" i="20"/>
  <c r="AN222" i="20"/>
  <c r="AF222" i="20"/>
  <c r="AH222" i="20"/>
  <c r="U222" i="20" a="1"/>
  <c r="U222" i="20" s="1"/>
  <c r="AI222" i="20"/>
  <c r="AA222" i="20" a="1"/>
  <c r="AA222" i="20" s="1"/>
  <c r="AJ222" i="20"/>
  <c r="V222" i="20" a="1"/>
  <c r="V222" i="20" s="1"/>
  <c r="AM222" i="20"/>
  <c r="AD222" i="20"/>
  <c r="Z151" i="20" a="1"/>
  <c r="Z151" i="20" s="1"/>
  <c r="W151" i="20" a="1"/>
  <c r="W151" i="20" s="1"/>
  <c r="AE151" i="20"/>
  <c r="AN151" i="20"/>
  <c r="AH151" i="20"/>
  <c r="AG151" i="20"/>
  <c r="P151" i="20" a="1"/>
  <c r="P151" i="20" s="1"/>
  <c r="S151" i="20" a="1"/>
  <c r="S151" i="20" s="1"/>
  <c r="AQ151" i="20"/>
  <c r="T151" i="20" a="1"/>
  <c r="T151" i="20" s="1"/>
  <c r="AI151" i="20"/>
  <c r="AF151" i="20"/>
  <c r="AP151" i="20"/>
  <c r="AO151" i="20"/>
  <c r="R151" i="20" a="1"/>
  <c r="R151" i="20" s="1"/>
  <c r="AA151" i="20" a="1"/>
  <c r="AA151" i="20" s="1"/>
  <c r="AP32" i="20"/>
  <c r="AD32" i="20"/>
  <c r="W32" i="20" a="1"/>
  <c r="W32" i="20" s="1"/>
  <c r="AA32" i="20" a="1"/>
  <c r="AA32" i="20" s="1"/>
  <c r="T32" i="20" a="1"/>
  <c r="T32" i="20" s="1"/>
  <c r="AK32" i="20"/>
  <c r="Q32" i="20" a="1"/>
  <c r="Q32" i="20" s="1"/>
  <c r="S32" i="20" a="1"/>
  <c r="S32" i="20" s="1"/>
  <c r="Y32" i="20" a="1"/>
  <c r="Y32" i="20" s="1"/>
  <c r="AO32" i="20"/>
  <c r="AQ32" i="20"/>
  <c r="AN32" i="20"/>
  <c r="V32" i="20" a="1"/>
  <c r="V32" i="20" s="1"/>
  <c r="AH32" i="20"/>
  <c r="X59" i="20" a="1"/>
  <c r="X59" i="20" s="1"/>
  <c r="AM36" i="20"/>
  <c r="O36" i="20" a="1"/>
  <c r="O36" i="20" s="1"/>
  <c r="S36" i="20" a="1"/>
  <c r="S36" i="20" s="1"/>
  <c r="Q36" i="20" a="1"/>
  <c r="Q36" i="20" s="1"/>
  <c r="AL36" i="20"/>
  <c r="AD36" i="20"/>
  <c r="AI36" i="20"/>
  <c r="P36" i="20" a="1"/>
  <c r="P36" i="20" s="1"/>
  <c r="X36" i="20" a="1"/>
  <c r="X36" i="20" s="1"/>
  <c r="AQ36" i="20"/>
  <c r="U36" i="20" a="1"/>
  <c r="U36" i="20" s="1"/>
  <c r="AO36" i="20"/>
  <c r="V36" i="20" a="1"/>
  <c r="V36" i="20" s="1"/>
  <c r="AN36" i="20"/>
  <c r="AH36" i="20"/>
  <c r="AG36" i="20"/>
  <c r="AN38" i="20"/>
  <c r="AQ162" i="20"/>
  <c r="AJ186" i="20"/>
  <c r="U32" i="20" a="1"/>
  <c r="U32" i="20" s="1"/>
  <c r="W48" i="20" a="1"/>
  <c r="W48" i="20" s="1"/>
  <c r="U250" i="20" a="1"/>
  <c r="U250" i="20" s="1"/>
  <c r="AN120" i="20"/>
  <c r="W212" i="20" a="1"/>
  <c r="W212" i="20" s="1"/>
  <c r="AB254" i="20" a="1"/>
  <c r="AB254" i="20" s="1"/>
  <c r="AO255" i="20"/>
  <c r="Y303" i="20" a="1"/>
  <c r="Y303" i="20" s="1"/>
  <c r="R191" i="20" a="1"/>
  <c r="R191" i="20" s="1"/>
  <c r="AG59" i="20"/>
  <c r="AE208" i="20"/>
  <c r="AM205" i="20"/>
  <c r="AQ38" i="20"/>
  <c r="X32" i="20" a="1"/>
  <c r="X32" i="20" s="1"/>
  <c r="R232" i="20" a="1"/>
  <c r="R232" i="20" s="1"/>
  <c r="AI162" i="20"/>
  <c r="AD38" i="20"/>
  <c r="AG27" i="20"/>
  <c r="O265" i="20" a="1"/>
  <c r="O265" i="20" s="1"/>
  <c r="S183" i="20" a="1"/>
  <c r="S183" i="20" s="1"/>
  <c r="O48" i="20" a="1"/>
  <c r="O48" i="20" s="1"/>
  <c r="AA250" i="20" a="1"/>
  <c r="AA250" i="20" s="1"/>
  <c r="AA120" i="20" a="1"/>
  <c r="AA120" i="20" s="1"/>
  <c r="V112" i="20" a="1"/>
  <c r="V112" i="20" s="1"/>
  <c r="AJ73" i="20"/>
  <c r="S83" i="20" a="1"/>
  <c r="S83" i="20" s="1"/>
  <c r="AP202" i="20"/>
  <c r="R303" i="20" a="1"/>
  <c r="R303" i="20" s="1"/>
  <c r="Y191" i="20" a="1"/>
  <c r="Y191" i="20" s="1"/>
  <c r="AI129" i="20"/>
  <c r="AO59" i="20"/>
  <c r="AD193" i="20"/>
  <c r="AB222" i="20" a="1"/>
  <c r="AB222" i="20" s="1"/>
  <c r="P222" i="20" a="1"/>
  <c r="P222" i="20" s="1"/>
  <c r="AA59" i="20" a="1"/>
  <c r="AA59" i="20" s="1"/>
  <c r="AD151" i="20"/>
  <c r="AE213" i="20"/>
  <c r="AO208" i="20"/>
  <c r="AQ205" i="20"/>
  <c r="AD97" i="20"/>
  <c r="AP162" i="20"/>
  <c r="Z183" i="20" a="1"/>
  <c r="Z183" i="20" s="1"/>
  <c r="V48" i="20" a="1"/>
  <c r="V48" i="20" s="1"/>
  <c r="T250" i="20" a="1"/>
  <c r="T250" i="20" s="1"/>
  <c r="V120" i="20" a="1"/>
  <c r="V120" i="20" s="1"/>
  <c r="R73" i="20" a="1"/>
  <c r="R73" i="20" s="1"/>
  <c r="Z202" i="20" a="1"/>
  <c r="Z202" i="20" s="1"/>
  <c r="AD212" i="20"/>
  <c r="Q191" i="20" a="1"/>
  <c r="Q191" i="20" s="1"/>
  <c r="AQ129" i="20"/>
  <c r="AN193" i="20"/>
  <c r="X222" i="20" a="1"/>
  <c r="X222" i="20" s="1"/>
  <c r="AI59" i="20"/>
  <c r="AE303" i="20"/>
  <c r="AN168" i="20"/>
  <c r="AO205" i="20"/>
  <c r="AM151" i="20"/>
  <c r="X281" i="20" a="1"/>
  <c r="X281" i="20" s="1"/>
  <c r="U38" i="20" a="1"/>
  <c r="U38" i="20" s="1"/>
  <c r="AJ149" i="20"/>
  <c r="AA98" i="20" a="1"/>
  <c r="AA98" i="20" s="1"/>
  <c r="AH290" i="20"/>
  <c r="AH162" i="20"/>
  <c r="Z228" i="20" a="1"/>
  <c r="Z228" i="20" s="1"/>
  <c r="AK38" i="20"/>
  <c r="AE27" i="20"/>
  <c r="Y183" i="20" a="1"/>
  <c r="Y183" i="20" s="1"/>
  <c r="AJ239" i="20"/>
  <c r="V134" i="20" a="1"/>
  <c r="V134" i="20" s="1"/>
  <c r="AB48" i="20" a="1"/>
  <c r="AB48" i="20" s="1"/>
  <c r="Z250" i="20" a="1"/>
  <c r="Z250" i="20" s="1"/>
  <c r="W239" i="20" a="1"/>
  <c r="W239" i="20" s="1"/>
  <c r="T73" i="20" a="1"/>
  <c r="T73" i="20" s="1"/>
  <c r="Y95" i="20" a="1"/>
  <c r="Y95" i="20" s="1"/>
  <c r="AO73" i="20"/>
  <c r="AP294" i="20"/>
  <c r="W191" i="20" a="1"/>
  <c r="W191" i="20" s="1"/>
  <c r="W233" i="20" a="1"/>
  <c r="W233" i="20" s="1"/>
  <c r="AB262" i="20" a="1"/>
  <c r="AB262" i="20" s="1"/>
  <c r="Q281" i="20" a="1"/>
  <c r="Q281" i="20" s="1"/>
  <c r="AA268" i="20" a="1"/>
  <c r="AA268" i="20" s="1"/>
  <c r="AN205" i="20"/>
  <c r="AL151" i="20"/>
  <c r="AP123" i="20"/>
  <c r="AF233" i="20"/>
  <c r="R36" i="20" a="1"/>
  <c r="R36" i="20" s="1"/>
  <c r="AJ98" i="20"/>
  <c r="AB290" i="20" a="1"/>
  <c r="AB290" i="20" s="1"/>
  <c r="Y162" i="20" a="1"/>
  <c r="Y162" i="20" s="1"/>
  <c r="AJ38" i="20"/>
  <c r="W27" i="20" a="1"/>
  <c r="W27" i="20" s="1"/>
  <c r="Y99" i="20" a="1"/>
  <c r="Y99" i="20" s="1"/>
  <c r="U48" i="20" a="1"/>
  <c r="U48" i="20" s="1"/>
  <c r="O239" i="20" a="1"/>
  <c r="O239" i="20" s="1"/>
  <c r="O251" i="20" a="1"/>
  <c r="O251" i="20" s="1"/>
  <c r="AJ135" i="20"/>
  <c r="AQ73" i="20"/>
  <c r="AJ166" i="20"/>
  <c r="Q233" i="20" a="1"/>
  <c r="Q233" i="20" s="1"/>
  <c r="AD254" i="20"/>
  <c r="AM254" i="20"/>
  <c r="R233" i="20" a="1"/>
  <c r="R233" i="20" s="1"/>
  <c r="T213" i="20" a="1"/>
  <c r="T213" i="20" s="1"/>
  <c r="AG205" i="20"/>
  <c r="AN208" i="20"/>
  <c r="W205" i="20" a="1"/>
  <c r="W205" i="20" s="1"/>
  <c r="O213" i="20" a="1"/>
  <c r="O213" i="20" s="1"/>
  <c r="AD162" i="20"/>
  <c r="Q98" i="20" a="1"/>
  <c r="Q98" i="20" s="1"/>
  <c r="AA290" i="20" a="1"/>
  <c r="AA290" i="20" s="1"/>
  <c r="AF149" i="20"/>
  <c r="R162" i="20" a="1"/>
  <c r="R162" i="20" s="1"/>
  <c r="AH38" i="20"/>
  <c r="R95" i="20" a="1"/>
  <c r="R95" i="20" s="1"/>
  <c r="V95" i="20" a="1"/>
  <c r="V95" i="20" s="1"/>
  <c r="AG239" i="20"/>
  <c r="Z32" i="20" a="1"/>
  <c r="Z32" i="20" s="1"/>
  <c r="AL48" i="20"/>
  <c r="T134" i="20" a="1"/>
  <c r="T134" i="20" s="1"/>
  <c r="AA48" i="20" a="1"/>
  <c r="AA48" i="20" s="1"/>
  <c r="V239" i="20" a="1"/>
  <c r="V239" i="20" s="1"/>
  <c r="AI135" i="20"/>
  <c r="AI73" i="20"/>
  <c r="AJ255" i="20"/>
  <c r="AO294" i="20"/>
  <c r="AF32" i="20"/>
  <c r="P233" i="20" a="1"/>
  <c r="P233" i="20" s="1"/>
  <c r="AM193" i="20"/>
  <c r="AL254" i="20"/>
  <c r="AI205" i="20"/>
  <c r="Z262" i="20" a="1"/>
  <c r="Z262" i="20" s="1"/>
  <c r="Y222" i="20" a="1"/>
  <c r="Y222" i="20" s="1"/>
  <c r="AM83" i="20"/>
  <c r="AE36" i="20"/>
  <c r="AE149" i="20"/>
  <c r="AQ98" i="20"/>
  <c r="Y290" i="20" a="1"/>
  <c r="Y290" i="20" s="1"/>
  <c r="Q149" i="20" a="1"/>
  <c r="Q149" i="20" s="1"/>
  <c r="AK97" i="20"/>
  <c r="AM38" i="20"/>
  <c r="AQ27" i="20"/>
  <c r="W95" i="20" a="1"/>
  <c r="W95" i="20" s="1"/>
  <c r="Q135" i="20" a="1"/>
  <c r="Q135" i="20" s="1"/>
  <c r="P239" i="20" a="1"/>
  <c r="P239" i="20" s="1"/>
  <c r="AO239" i="20"/>
  <c r="O134" i="20" a="1"/>
  <c r="O134" i="20" s="1"/>
  <c r="AB239" i="20" a="1"/>
  <c r="AB239" i="20" s="1"/>
  <c r="AP135" i="20"/>
  <c r="AQ202" i="20"/>
  <c r="Q73" i="20" a="1"/>
  <c r="Q73" i="20" s="1"/>
  <c r="AQ255" i="20"/>
  <c r="AG294" i="20"/>
  <c r="AJ193" i="20"/>
  <c r="AH183" i="20"/>
  <c r="AN166" i="20"/>
  <c r="Z233" i="20" a="1"/>
  <c r="Z233" i="20" s="1"/>
  <c r="Q42" i="20" a="1"/>
  <c r="Q42" i="20" s="1"/>
  <c r="AH303" i="20"/>
  <c r="AI191" i="20"/>
  <c r="Y76" i="20" a="1"/>
  <c r="Y76" i="20" s="1"/>
  <c r="AQ222" i="20"/>
  <c r="AO268" i="20"/>
  <c r="AL208" i="20"/>
  <c r="R213" i="20" a="1"/>
  <c r="R213" i="20" s="1"/>
  <c r="AG233" i="20"/>
  <c r="AA36" i="20" a="1"/>
  <c r="AA36" i="20" s="1"/>
  <c r="AP98" i="20"/>
  <c r="R290" i="20" a="1"/>
  <c r="R290" i="20" s="1"/>
  <c r="AA149" i="20" a="1"/>
  <c r="AA149" i="20" s="1"/>
  <c r="AA97" i="20" a="1"/>
  <c r="AA97" i="20" s="1"/>
  <c r="O168" i="20" a="1"/>
  <c r="O168" i="20" s="1"/>
  <c r="V135" i="20" a="1"/>
  <c r="V135" i="20" s="1"/>
  <c r="AI239" i="20"/>
  <c r="AK134" i="20"/>
  <c r="AJ99" i="20"/>
  <c r="AA239" i="20" a="1"/>
  <c r="AA239" i="20" s="1"/>
  <c r="S135" i="20" a="1"/>
  <c r="S135" i="20" s="1"/>
  <c r="AO202" i="20"/>
  <c r="AP73" i="20"/>
  <c r="AI255" i="20"/>
  <c r="AN294" i="20"/>
  <c r="AQ193" i="20"/>
  <c r="AG95" i="20"/>
  <c r="V42" i="20" a="1"/>
  <c r="V42" i="20" s="1"/>
  <c r="V233" i="20" a="1"/>
  <c r="V233" i="20" s="1"/>
  <c r="X151" i="20" a="1"/>
  <c r="X151" i="20" s="1"/>
  <c r="AP303" i="20"/>
  <c r="AB76" i="20" a="1"/>
  <c r="AB76" i="20" s="1"/>
  <c r="S76" i="20" a="1"/>
  <c r="S76" i="20" s="1"/>
  <c r="T222" i="20" a="1"/>
  <c r="T222" i="20" s="1"/>
  <c r="AI213" i="20"/>
  <c r="AK303" i="20"/>
  <c r="AF168" i="20"/>
  <c r="AL281" i="20"/>
  <c r="AK36" i="20"/>
  <c r="AH98" i="20"/>
  <c r="X290" i="20" a="1"/>
  <c r="X290" i="20" s="1"/>
  <c r="X149" i="20" a="1"/>
  <c r="X149" i="20" s="1"/>
  <c r="AJ97" i="20"/>
  <c r="AQ229" i="20"/>
  <c r="AA168" i="20" a="1"/>
  <c r="AA168" i="20" s="1"/>
  <c r="AA135" i="20" a="1"/>
  <c r="AA135" i="20" s="1"/>
  <c r="AQ239" i="20"/>
  <c r="AE184" i="20"/>
  <c r="S134" i="20" a="1"/>
  <c r="S134" i="20" s="1"/>
  <c r="S99" i="20" a="1"/>
  <c r="S99" i="20" s="1"/>
  <c r="T184" i="20" a="1"/>
  <c r="T184" i="20" s="1"/>
  <c r="T239" i="20" a="1"/>
  <c r="T239" i="20" s="1"/>
  <c r="AI95" i="20"/>
  <c r="AN135" i="20"/>
  <c r="AG202" i="20"/>
  <c r="AH73" i="20"/>
  <c r="AP255" i="20"/>
  <c r="AF294" i="20"/>
  <c r="AH95" i="20"/>
  <c r="AA165" i="20" a="1"/>
  <c r="AA165" i="20" s="1"/>
  <c r="Y233" i="20" a="1"/>
  <c r="Y233" i="20" s="1"/>
  <c r="V151" i="20" a="1"/>
  <c r="V151" i="20" s="1"/>
  <c r="P262" i="20" a="1"/>
  <c r="P262" i="20" s="1"/>
  <c r="Z38" i="20" a="1"/>
  <c r="Z38" i="20" s="1"/>
  <c r="AL38" i="20"/>
  <c r="AI38" i="20"/>
  <c r="T38" i="20" a="1"/>
  <c r="T38" i="20" s="1"/>
  <c r="AG98" i="20"/>
  <c r="W290" i="20" a="1"/>
  <c r="W290" i="20" s="1"/>
  <c r="U149" i="20" a="1"/>
  <c r="U149" i="20" s="1"/>
  <c r="AQ97" i="20"/>
  <c r="T229" i="20" a="1"/>
  <c r="T229" i="20" s="1"/>
  <c r="T228" i="20" a="1"/>
  <c r="T228" i="20" s="1"/>
  <c r="W268" i="20" a="1"/>
  <c r="W268" i="20" s="1"/>
  <c r="R168" i="20" a="1"/>
  <c r="R168" i="20" s="1"/>
  <c r="AP27" i="20"/>
  <c r="AJ36" i="20"/>
  <c r="P265" i="20" a="1"/>
  <c r="P265" i="20" s="1"/>
  <c r="Z135" i="20" a="1"/>
  <c r="Z135" i="20" s="1"/>
  <c r="AH239" i="20"/>
  <c r="R134" i="20" a="1"/>
  <c r="R134" i="20" s="1"/>
  <c r="AF99" i="20"/>
  <c r="Z184" i="20" a="1"/>
  <c r="Z184" i="20" s="1"/>
  <c r="AE32" i="20"/>
  <c r="S239" i="20" a="1"/>
  <c r="S239" i="20" s="1"/>
  <c r="AG112" i="20"/>
  <c r="AB135" i="20" a="1"/>
  <c r="AB135" i="20" s="1"/>
  <c r="AF202" i="20"/>
  <c r="AO183" i="20"/>
  <c r="AL202" i="20"/>
  <c r="O151" i="20" a="1"/>
  <c r="O151" i="20" s="1"/>
  <c r="S191" i="20" a="1"/>
  <c r="S191" i="20" s="1"/>
  <c r="X77" i="20" a="1"/>
  <c r="X77" i="20" s="1"/>
  <c r="AK76" i="20"/>
  <c r="P213" i="20" a="1"/>
  <c r="P213" i="20" s="1"/>
  <c r="O59" i="20" a="1"/>
  <c r="O59" i="20" s="1"/>
  <c r="AH268" i="20"/>
  <c r="AO222" i="20"/>
  <c r="O38" i="20" a="1"/>
  <c r="O38" i="20" s="1"/>
  <c r="AA38" i="20" a="1"/>
  <c r="AA38" i="20" s="1"/>
  <c r="AO38" i="20"/>
  <c r="T98" i="20" a="1"/>
  <c r="T98" i="20" s="1"/>
  <c r="P290" i="20" a="1"/>
  <c r="P290" i="20" s="1"/>
  <c r="S149" i="20" a="1"/>
  <c r="S149" i="20" s="1"/>
  <c r="AI97" i="20"/>
  <c r="AP229" i="20"/>
  <c r="Q268" i="20" a="1"/>
  <c r="Q268" i="20" s="1"/>
  <c r="X303" i="20" a="1"/>
  <c r="X303" i="20" s="1"/>
  <c r="W193" i="20" a="1"/>
  <c r="W193" i="20" s="1"/>
  <c r="AP36" i="20"/>
  <c r="AJ32" i="20"/>
  <c r="AL27" i="20"/>
  <c r="T135" i="20" a="1"/>
  <c r="T135" i="20" s="1"/>
  <c r="S95" i="20" a="1"/>
  <c r="S95" i="20" s="1"/>
  <c r="AP239" i="20"/>
  <c r="AQ134" i="20"/>
  <c r="Q99" i="20" a="1"/>
  <c r="Q99" i="20" s="1"/>
  <c r="Y184" i="20" a="1"/>
  <c r="Y184" i="20" s="1"/>
  <c r="AP120" i="20"/>
  <c r="Y239" i="20" a="1"/>
  <c r="Y239" i="20" s="1"/>
  <c r="U251" i="20" a="1"/>
  <c r="U251" i="20" s="1"/>
  <c r="AM135" i="20"/>
  <c r="AM202" i="20"/>
  <c r="AQ265" i="20"/>
  <c r="AG183" i="20"/>
  <c r="Y125" i="20" a="1"/>
  <c r="Y125" i="20" s="1"/>
  <c r="AJ303" i="20"/>
  <c r="AJ151" i="20"/>
  <c r="AE77" i="20"/>
  <c r="AN228" i="20"/>
  <c r="AF268" i="20"/>
  <c r="R222" i="20" a="1"/>
  <c r="R222" i="20" s="1"/>
  <c r="AF213" i="20"/>
  <c r="AA223" i="20" a="1"/>
  <c r="AA223" i="20" s="1"/>
  <c r="AL223" i="20"/>
  <c r="AM223" i="20"/>
  <c r="AE223" i="20"/>
  <c r="AQ223" i="20"/>
  <c r="AH223" i="20"/>
  <c r="AG223" i="20"/>
  <c r="AD110" i="20"/>
  <c r="AP110" i="20"/>
  <c r="AL110" i="20"/>
  <c r="P110" i="20" a="1"/>
  <c r="P110" i="20" s="1"/>
  <c r="AJ161" i="20"/>
  <c r="Z161" i="20" a="1"/>
  <c r="Z161" i="20" s="1"/>
  <c r="AI54" i="20"/>
  <c r="T206" i="20" a="1"/>
  <c r="T206" i="20" s="1"/>
  <c r="O277" i="20" a="1"/>
  <c r="O277" i="20" s="1"/>
  <c r="S223" i="20" a="1"/>
  <c r="S223" i="20" s="1"/>
  <c r="Z273" i="20" a="1"/>
  <c r="Z273" i="20" s="1"/>
  <c r="T110" i="20" a="1"/>
  <c r="T110" i="20" s="1"/>
  <c r="Y161" i="20" a="1"/>
  <c r="Y161" i="20" s="1"/>
  <c r="AP277" i="20"/>
  <c r="T227" i="20" a="1"/>
  <c r="T227" i="20" s="1"/>
  <c r="AI227" i="20"/>
  <c r="O31" i="20" a="1"/>
  <c r="O31" i="20" s="1"/>
  <c r="Z110" i="20" a="1"/>
  <c r="Z110" i="20" s="1"/>
  <c r="AE161" i="20"/>
  <c r="AH277" i="20"/>
  <c r="W273" i="20" a="1"/>
  <c r="W273" i="20" s="1"/>
  <c r="S152" i="20" a="1"/>
  <c r="S152" i="20" s="1"/>
  <c r="AN67" i="20"/>
  <c r="AE256" i="20"/>
  <c r="AJ256" i="20"/>
  <c r="AA256" i="20" a="1"/>
  <c r="AA256" i="20" s="1"/>
  <c r="O256" i="20" a="1"/>
  <c r="O256" i="20" s="1"/>
  <c r="AP256" i="20"/>
  <c r="AP274" i="20"/>
  <c r="Q274" i="20" a="1"/>
  <c r="Q274" i="20" s="1"/>
  <c r="AB274" i="20" a="1"/>
  <c r="AB274" i="20" s="1"/>
  <c r="Z274" i="20" a="1"/>
  <c r="Z274" i="20" s="1"/>
  <c r="AB31" i="20" a="1"/>
  <c r="AB31" i="20" s="1"/>
  <c r="AO295" i="20"/>
  <c r="AE110" i="20"/>
  <c r="AF249" i="20"/>
  <c r="AQ256" i="20"/>
  <c r="U249" i="20" a="1"/>
  <c r="U249" i="20" s="1"/>
  <c r="AH54" i="20"/>
  <c r="AK206" i="20"/>
  <c r="AA277" i="20" a="1"/>
  <c r="AA277" i="20" s="1"/>
  <c r="X152" i="20" a="1"/>
  <c r="X152" i="20" s="1"/>
  <c r="AN180" i="20"/>
  <c r="R70" i="20" a="1"/>
  <c r="R70" i="20" s="1"/>
  <c r="U70" i="20" a="1"/>
  <c r="U70" i="20" s="1"/>
  <c r="AL70" i="20"/>
  <c r="AN189" i="20"/>
  <c r="AM189" i="20"/>
  <c r="O189" i="20" a="1"/>
  <c r="O189" i="20" s="1"/>
  <c r="AK110" i="20"/>
  <c r="AA54" i="20" a="1"/>
  <c r="AA54" i="20" s="1"/>
  <c r="U275" i="20" a="1"/>
  <c r="U275" i="20" s="1"/>
  <c r="AK57" i="20"/>
  <c r="AD249" i="20"/>
  <c r="AO277" i="20"/>
  <c r="AB152" i="20" a="1"/>
  <c r="AB152" i="20" s="1"/>
  <c r="AJ110" i="20"/>
  <c r="Z139" i="20" a="1"/>
  <c r="Z139" i="20" s="1"/>
  <c r="P279" i="20" a="1"/>
  <c r="P279" i="20" s="1"/>
  <c r="AF30" i="20"/>
  <c r="T272" i="20" a="1"/>
  <c r="T272" i="20" s="1"/>
  <c r="AO256" i="20"/>
  <c r="AQ57" i="20"/>
  <c r="T256" i="20" a="1"/>
  <c r="T256" i="20" s="1"/>
  <c r="Z158" i="20" a="1"/>
  <c r="Z158" i="20" s="1"/>
  <c r="AQ189" i="20"/>
  <c r="H11" i="20"/>
  <c r="W196" i="20" a="1"/>
  <c r="W196" i="20" s="1"/>
  <c r="AG196" i="20"/>
  <c r="AD118" i="20"/>
  <c r="AI118" i="20"/>
  <c r="AJ185" i="20"/>
  <c r="W185" i="20" a="1"/>
  <c r="W185" i="20" s="1"/>
  <c r="AG185" i="20"/>
  <c r="AI142" i="20"/>
  <c r="AP142" i="20"/>
  <c r="R110" i="20" a="1"/>
  <c r="R110" i="20" s="1"/>
  <c r="X279" i="20" a="1"/>
  <c r="X279" i="20" s="1"/>
  <c r="AK158" i="20"/>
  <c r="AI57" i="20"/>
  <c r="V70" i="20" a="1"/>
  <c r="V70" i="20" s="1"/>
  <c r="AH299" i="20"/>
  <c r="AI189" i="20"/>
  <c r="W142" i="20" a="1"/>
  <c r="W142" i="20" s="1"/>
  <c r="AF189" i="20"/>
  <c r="AE152" i="20"/>
  <c r="AL279" i="20"/>
  <c r="AB133" i="20" a="1"/>
  <c r="AB133" i="20" s="1"/>
  <c r="T224" i="20" a="1"/>
  <c r="T224" i="20" s="1"/>
  <c r="AJ224" i="20"/>
  <c r="AN163" i="20"/>
  <c r="T163" i="20" a="1"/>
  <c r="T163" i="20" s="1"/>
  <c r="AF52" i="20"/>
  <c r="W52" i="20" a="1"/>
  <c r="W52" i="20" s="1"/>
  <c r="AE295" i="20"/>
  <c r="U139" i="20" a="1"/>
  <c r="U139" i="20" s="1"/>
  <c r="S196" i="20" a="1"/>
  <c r="S196" i="20" s="1"/>
  <c r="AI223" i="20"/>
  <c r="O142" i="20" a="1"/>
  <c r="O142" i="20" s="1"/>
  <c r="AH274" i="20"/>
  <c r="AH224" i="20"/>
  <c r="AD237" i="20"/>
  <c r="AK133" i="20"/>
  <c r="G11" i="20"/>
  <c r="AL178" i="20"/>
  <c r="Q178" i="20" a="1"/>
  <c r="Q178" i="20" s="1"/>
  <c r="P273" i="20" a="1"/>
  <c r="P273" i="20" s="1"/>
  <c r="AQ273" i="20"/>
  <c r="AE273" i="20"/>
  <c r="AF273" i="20"/>
  <c r="Y273" i="20" a="1"/>
  <c r="Y273" i="20" s="1"/>
  <c r="AG273" i="20"/>
  <c r="AH273" i="20"/>
  <c r="AD273" i="20"/>
  <c r="AM273" i="20"/>
  <c r="AO273" i="20"/>
  <c r="AP273" i="20"/>
  <c r="AI273" i="20"/>
  <c r="AL273" i="20"/>
  <c r="AN273" i="20"/>
  <c r="AJ273" i="20"/>
  <c r="X273" i="20" a="1"/>
  <c r="X273" i="20" s="1"/>
  <c r="T273" i="20" a="1"/>
  <c r="T273" i="20" s="1"/>
  <c r="AO54" i="20"/>
  <c r="AQ54" i="20"/>
  <c r="AM54" i="20"/>
  <c r="AG54" i="20"/>
  <c r="Y54" i="20" a="1"/>
  <c r="Y54" i="20" s="1"/>
  <c r="AL161" i="20"/>
  <c r="T161" i="20" a="1"/>
  <c r="T161" i="20" s="1"/>
  <c r="AD161" i="20"/>
  <c r="AJ227" i="20"/>
  <c r="AB227" i="20" a="1"/>
  <c r="AB227" i="20" s="1"/>
  <c r="AD227" i="20"/>
  <c r="AL227" i="20"/>
  <c r="X206" i="20" a="1"/>
  <c r="X206" i="20" s="1"/>
  <c r="AL206" i="20"/>
  <c r="AJ206" i="20"/>
  <c r="Y206" i="20" a="1"/>
  <c r="Y206" i="20" s="1"/>
  <c r="AB277" i="20" a="1"/>
  <c r="AB277" i="20" s="1"/>
  <c r="U277" i="20" a="1"/>
  <c r="U277" i="20" s="1"/>
  <c r="AN277" i="20"/>
  <c r="Y227" i="20" a="1"/>
  <c r="Y227" i="20" s="1"/>
  <c r="AE227" i="20"/>
  <c r="AQ227" i="20"/>
  <c r="Z152" i="20" a="1"/>
  <c r="Z152" i="20" s="1"/>
  <c r="AL152" i="20"/>
  <c r="AM152" i="20"/>
  <c r="P152" i="20" a="1"/>
  <c r="P152" i="20" s="1"/>
  <c r="AF152" i="20"/>
  <c r="AI152" i="20"/>
  <c r="AK152" i="20"/>
  <c r="AA152" i="20" a="1"/>
  <c r="AA152" i="20" s="1"/>
  <c r="AP173" i="20"/>
  <c r="AL173" i="20"/>
  <c r="AO173" i="20"/>
  <c r="AE173" i="20"/>
  <c r="Y173" i="20" a="1"/>
  <c r="Y173" i="20" s="1"/>
  <c r="Q173" i="20" a="1"/>
  <c r="Q173" i="20" s="1"/>
  <c r="U272" i="20" a="1"/>
  <c r="U272" i="20" s="1"/>
  <c r="AJ272" i="20"/>
  <c r="S272" i="20" a="1"/>
  <c r="S272" i="20" s="1"/>
  <c r="AN110" i="20"/>
  <c r="S54" i="20" a="1"/>
  <c r="S54" i="20" s="1"/>
  <c r="AB273" i="20" a="1"/>
  <c r="AB273" i="20" s="1"/>
  <c r="O152" i="20" a="1"/>
  <c r="O152" i="20" s="1"/>
  <c r="X67" i="20" a="1"/>
  <c r="X67" i="20" s="1"/>
  <c r="AM67" i="20"/>
  <c r="Y67" i="20" a="1"/>
  <c r="Y67" i="20" s="1"/>
  <c r="AH67" i="20"/>
  <c r="AE67" i="20"/>
  <c r="AP67" i="20"/>
  <c r="AG67" i="20"/>
  <c r="AL67" i="20"/>
  <c r="AI67" i="20"/>
  <c r="U293" i="20" a="1"/>
  <c r="U293" i="20" s="1"/>
  <c r="AD293" i="20"/>
  <c r="AI293" i="20"/>
  <c r="AJ293" i="20"/>
  <c r="AK293" i="20"/>
  <c r="AL293" i="20"/>
  <c r="AE293" i="20"/>
  <c r="AM293" i="20"/>
  <c r="Z293" i="20" a="1"/>
  <c r="Z293" i="20" s="1"/>
  <c r="R293" i="20" a="1"/>
  <c r="R293" i="20" s="1"/>
  <c r="W293" i="20" a="1"/>
  <c r="W293" i="20" s="1"/>
  <c r="AH293" i="20"/>
  <c r="Z31" i="20" a="1"/>
  <c r="Z31" i="20" s="1"/>
  <c r="AH31" i="20"/>
  <c r="AJ31" i="20"/>
  <c r="AN31" i="20"/>
  <c r="AD31" i="20"/>
  <c r="AO31" i="20"/>
  <c r="AM110" i="20"/>
  <c r="S161" i="20" a="1"/>
  <c r="S161" i="20" s="1"/>
  <c r="X54" i="20" a="1"/>
  <c r="X54" i="20" s="1"/>
  <c r="AP54" i="20"/>
  <c r="AH227" i="20"/>
  <c r="AA227" i="20" a="1"/>
  <c r="AA227" i="20" s="1"/>
  <c r="AJ180" i="20"/>
  <c r="AB180" i="20" a="1"/>
  <c r="AB180" i="20" s="1"/>
  <c r="AO180" i="20"/>
  <c r="AE249" i="20"/>
  <c r="Q249" i="20" a="1"/>
  <c r="Q249" i="20" s="1"/>
  <c r="AQ249" i="20"/>
  <c r="AP295" i="20"/>
  <c r="AK295" i="20"/>
  <c r="AF31" i="20"/>
  <c r="O161" i="20" a="1"/>
  <c r="O161" i="20" s="1"/>
  <c r="R54" i="20" a="1"/>
  <c r="R54" i="20" s="1"/>
  <c r="AK178" i="20"/>
  <c r="S273" i="20" a="1"/>
  <c r="S273" i="20" s="1"/>
  <c r="P293" i="20" a="1"/>
  <c r="P293" i="20" s="1"/>
  <c r="AN274" i="20"/>
  <c r="AQ275" i="20"/>
  <c r="AF275" i="20"/>
  <c r="AN275" i="20"/>
  <c r="AE31" i="20"/>
  <c r="AF295" i="20"/>
  <c r="AG295" i="20"/>
  <c r="AK161" i="20"/>
  <c r="AQ30" i="20"/>
  <c r="AN249" i="20"/>
  <c r="P57" i="20" a="1"/>
  <c r="P57" i="20" s="1"/>
  <c r="X70" i="20" a="1"/>
  <c r="X70" i="20" s="1"/>
  <c r="AB54" i="20" a="1"/>
  <c r="AB54" i="20" s="1"/>
  <c r="S206" i="20" a="1"/>
  <c r="S206" i="20" s="1"/>
  <c r="R223" i="20" a="1"/>
  <c r="R223" i="20" s="1"/>
  <c r="AD206" i="20"/>
  <c r="AG237" i="20"/>
  <c r="AM180" i="20"/>
  <c r="AL274" i="20"/>
  <c r="AF293" i="20"/>
  <c r="U89" i="20" a="1"/>
  <c r="U89" i="20" s="1"/>
  <c r="AE89" i="20"/>
  <c r="AH89" i="20"/>
  <c r="AA89" i="20" a="1"/>
  <c r="AA89" i="20" s="1"/>
  <c r="AJ89" i="20"/>
  <c r="W89" i="20" a="1"/>
  <c r="W89" i="20" s="1"/>
  <c r="AL89" i="20"/>
  <c r="AM89" i="20"/>
  <c r="AP89" i="20"/>
  <c r="R89" i="20" a="1"/>
  <c r="R89" i="20" s="1"/>
  <c r="Y89" i="20" a="1"/>
  <c r="Y89" i="20" s="1"/>
  <c r="AQ89" i="20"/>
  <c r="AI188" i="20"/>
  <c r="AA188" i="20" a="1"/>
  <c r="AA188" i="20" s="1"/>
  <c r="AD279" i="20"/>
  <c r="AK279" i="20"/>
  <c r="AM279" i="20"/>
  <c r="AH296" i="20"/>
  <c r="AJ296" i="20"/>
  <c r="AM296" i="20"/>
  <c r="AG299" i="20"/>
  <c r="AO299" i="20"/>
  <c r="P299" i="20" a="1"/>
  <c r="P299" i="20" s="1"/>
  <c r="V31" i="20" a="1"/>
  <c r="V31" i="20" s="1"/>
  <c r="AK296" i="20"/>
  <c r="Z296" i="20" a="1"/>
  <c r="Z296" i="20" s="1"/>
  <c r="S295" i="20" a="1"/>
  <c r="S295" i="20" s="1"/>
  <c r="S110" i="20" a="1"/>
  <c r="S110" i="20" s="1"/>
  <c r="R139" i="20" a="1"/>
  <c r="R139" i="20" s="1"/>
  <c r="AQ161" i="20"/>
  <c r="U54" i="20" a="1"/>
  <c r="U54" i="20" s="1"/>
  <c r="AA272" i="20" a="1"/>
  <c r="AA272" i="20" s="1"/>
  <c r="AI256" i="20"/>
  <c r="AG256" i="20"/>
  <c r="AK256" i="20"/>
  <c r="AJ57" i="20"/>
  <c r="O57" i="20" a="1"/>
  <c r="O57" i="20" s="1"/>
  <c r="W70" i="20" a="1"/>
  <c r="W70" i="20" s="1"/>
  <c r="AL249" i="20"/>
  <c r="AB256" i="20" a="1"/>
  <c r="AB256" i="20" s="1"/>
  <c r="AQ178" i="20"/>
  <c r="AQ299" i="20"/>
  <c r="Z206" i="20" a="1"/>
  <c r="Z206" i="20" s="1"/>
  <c r="AG277" i="20"/>
  <c r="AJ189" i="20"/>
  <c r="Z223" i="20" a="1"/>
  <c r="Z223" i="20" s="1"/>
  <c r="AO237" i="20"/>
  <c r="AI89" i="20"/>
  <c r="R67" i="20" a="1"/>
  <c r="R67" i="20" s="1"/>
  <c r="O89" i="20" a="1"/>
  <c r="O89" i="20" s="1"/>
  <c r="AO89" i="20"/>
  <c r="AO152" i="20"/>
  <c r="AJ274" i="20"/>
  <c r="AD180" i="20"/>
  <c r="AA279" i="20" a="1"/>
  <c r="AA279" i="20" s="1"/>
  <c r="AA293" i="20" a="1"/>
  <c r="AA293" i="20" s="1"/>
  <c r="O68" i="20" a="1"/>
  <c r="O68" i="20" s="1"/>
  <c r="AL68" i="20"/>
  <c r="AO68" i="20"/>
  <c r="AB68" i="20" a="1"/>
  <c r="AB68" i="20" s="1"/>
  <c r="AJ158" i="20"/>
  <c r="Q158" i="20" a="1"/>
  <c r="Q158" i="20" s="1"/>
  <c r="U158" i="20" a="1"/>
  <c r="U158" i="20" s="1"/>
  <c r="AL158" i="20"/>
  <c r="AH75" i="20"/>
  <c r="AQ75" i="20"/>
  <c r="AM31" i="20"/>
  <c r="AF75" i="20"/>
  <c r="R296" i="20" a="1"/>
  <c r="R296" i="20" s="1"/>
  <c r="R295" i="20" a="1"/>
  <c r="R295" i="20" s="1"/>
  <c r="AH139" i="20"/>
  <c r="AI161" i="20"/>
  <c r="AD158" i="20"/>
  <c r="AA70" i="20" a="1"/>
  <c r="AA70" i="20" s="1"/>
  <c r="O173" i="20" a="1"/>
  <c r="O173" i="20" s="1"/>
  <c r="AF54" i="20"/>
  <c r="AI178" i="20"/>
  <c r="AI299" i="20"/>
  <c r="V237" i="20" a="1"/>
  <c r="V237" i="20" s="1"/>
  <c r="AI274" i="20"/>
  <c r="AP279" i="20"/>
  <c r="W279" i="20" a="1"/>
  <c r="W279" i="20" s="1"/>
  <c r="P31" i="20" a="1"/>
  <c r="P31" i="20" s="1"/>
  <c r="S75" i="20" a="1"/>
  <c r="S75" i="20" s="1"/>
  <c r="Y296" i="20" a="1"/>
  <c r="Y296" i="20" s="1"/>
  <c r="AM295" i="20"/>
  <c r="Q139" i="20" a="1"/>
  <c r="Q139" i="20" s="1"/>
  <c r="AP161" i="20"/>
  <c r="R196" i="20" a="1"/>
  <c r="R196" i="20" s="1"/>
  <c r="O54" i="20" a="1"/>
  <c r="O54" i="20" s="1"/>
  <c r="AM30" i="20"/>
  <c r="O272" i="20" a="1"/>
  <c r="O272" i="20" s="1"/>
  <c r="AN185" i="20"/>
  <c r="Q118" i="20" a="1"/>
  <c r="Q118" i="20" s="1"/>
  <c r="S256" i="20" a="1"/>
  <c r="S256" i="20" s="1"/>
  <c r="T178" i="20" a="1"/>
  <c r="T178" i="20" s="1"/>
  <c r="AQ206" i="20"/>
  <c r="Z277" i="20" a="1"/>
  <c r="Z277" i="20" s="1"/>
  <c r="Q89" i="20" a="1"/>
  <c r="Q89" i="20" s="1"/>
  <c r="T67" i="20" a="1"/>
  <c r="T67" i="20" s="1"/>
  <c r="AQ142" i="20"/>
  <c r="AK274" i="20"/>
  <c r="AJ237" i="20"/>
  <c r="AM75" i="20"/>
  <c r="AQ296" i="20"/>
  <c r="Q296" i="20" a="1"/>
  <c r="Q296" i="20" s="1"/>
  <c r="AQ110" i="20"/>
  <c r="X178" i="20" a="1"/>
  <c r="X178" i="20" s="1"/>
  <c r="P196" i="20" a="1"/>
  <c r="P196" i="20" s="1"/>
  <c r="AE30" i="20"/>
  <c r="U274" i="20" a="1"/>
  <c r="U274" i="20" s="1"/>
  <c r="Z272" i="20" a="1"/>
  <c r="Z272" i="20" s="1"/>
  <c r="AO163" i="20"/>
  <c r="AF256" i="20"/>
  <c r="AF196" i="20"/>
  <c r="X118" i="20" a="1"/>
  <c r="X118" i="20" s="1"/>
  <c r="V57" i="20" a="1"/>
  <c r="V57" i="20" s="1"/>
  <c r="AM70" i="20"/>
  <c r="Q70" i="20" a="1"/>
  <c r="Q70" i="20" s="1"/>
  <c r="Z256" i="20" a="1"/>
  <c r="Z256" i="20" s="1"/>
  <c r="AQ158" i="20"/>
  <c r="AK185" i="20"/>
  <c r="AP178" i="20"/>
  <c r="Q299" i="20" a="1"/>
  <c r="Q299" i="20" s="1"/>
  <c r="AI206" i="20"/>
  <c r="AF277" i="20"/>
  <c r="AO189" i="20"/>
  <c r="AP206" i="20"/>
  <c r="AL52" i="20"/>
  <c r="AK189" i="20"/>
  <c r="X31" i="20" a="1"/>
  <c r="X31" i="20" s="1"/>
  <c r="AE75" i="20"/>
  <c r="AI296" i="20"/>
  <c r="AL295" i="20"/>
  <c r="AI110" i="20"/>
  <c r="T139" i="20" a="1"/>
  <c r="T139" i="20" s="1"/>
  <c r="AO161" i="20"/>
  <c r="Y196" i="20" a="1"/>
  <c r="Y196" i="20" s="1"/>
  <c r="W30" i="20" a="1"/>
  <c r="W30" i="20" s="1"/>
  <c r="R272" i="20" a="1"/>
  <c r="R272" i="20" s="1"/>
  <c r="AN256" i="20"/>
  <c r="AN118" i="20"/>
  <c r="AN70" i="20"/>
  <c r="AN196" i="20"/>
  <c r="AP57" i="20"/>
  <c r="AE70" i="20"/>
  <c r="Y256" i="20" a="1"/>
  <c r="Y256" i="20" s="1"/>
  <c r="AI158" i="20"/>
  <c r="AI173" i="20"/>
  <c r="AH178" i="20"/>
  <c r="AA299" i="20" a="1"/>
  <c r="AA299" i="20" s="1"/>
  <c r="AP275" i="20"/>
  <c r="Q206" i="20" a="1"/>
  <c r="Q206" i="20" s="1"/>
  <c r="S277" i="20" a="1"/>
  <c r="S277" i="20" s="1"/>
  <c r="AJ52" i="20"/>
  <c r="AG189" i="20"/>
  <c r="Y223" i="20" a="1"/>
  <c r="Y223" i="20" s="1"/>
  <c r="AD299" i="20"/>
  <c r="AN89" i="20"/>
  <c r="AF223" i="20"/>
  <c r="AL224" i="20"/>
  <c r="AO227" i="20"/>
  <c r="AD152" i="20"/>
  <c r="AF180" i="20"/>
  <c r="Z237" i="20" a="1"/>
  <c r="Z237" i="20" s="1"/>
  <c r="AH279" i="20"/>
  <c r="P133" i="20" a="1"/>
  <c r="P133" i="20" s="1"/>
  <c r="R31" i="20" a="1"/>
  <c r="R31" i="20" s="1"/>
  <c r="O75" i="20" a="1"/>
  <c r="O75" i="20" s="1"/>
  <c r="AO296" i="20"/>
  <c r="AD295" i="20"/>
  <c r="AH110" i="20"/>
  <c r="Y139" i="20" a="1"/>
  <c r="Y139" i="20" s="1"/>
  <c r="AG161" i="20"/>
  <c r="U196" i="20" a="1"/>
  <c r="U196" i="20" s="1"/>
  <c r="P178" i="20" a="1"/>
  <c r="P178" i="20" s="1"/>
  <c r="Z196" i="20" a="1"/>
  <c r="Z196" i="20" s="1"/>
  <c r="U178" i="20" a="1"/>
  <c r="U178" i="20" s="1"/>
  <c r="V189" i="20" a="1"/>
  <c r="V189" i="20" s="1"/>
  <c r="Y272" i="20" a="1"/>
  <c r="Y272" i="20" s="1"/>
  <c r="AD188" i="20"/>
  <c r="AA158" i="20" a="1"/>
  <c r="AA158" i="20" s="1"/>
  <c r="AB118" i="20" a="1"/>
  <c r="AB118" i="20" s="1"/>
  <c r="AH57" i="20"/>
  <c r="AD70" i="20"/>
  <c r="AD256" i="20"/>
  <c r="Q163" i="20" a="1"/>
  <c r="Q163" i="20" s="1"/>
  <c r="R256" i="20" a="1"/>
  <c r="R256" i="20" s="1"/>
  <c r="O158" i="20" a="1"/>
  <c r="O158" i="20" s="1"/>
  <c r="AQ173" i="20"/>
  <c r="Z178" i="20" a="1"/>
  <c r="Z178" i="20" s="1"/>
  <c r="X299" i="20" a="1"/>
  <c r="X299" i="20" s="1"/>
  <c r="AH275" i="20"/>
  <c r="AO206" i="20"/>
  <c r="R277" i="20" a="1"/>
  <c r="R277" i="20" s="1"/>
  <c r="AQ52" i="20"/>
  <c r="W189" i="20" a="1"/>
  <c r="W189" i="20" s="1"/>
  <c r="AN299" i="20"/>
  <c r="T279" i="20" a="1"/>
  <c r="T279" i="20" s="1"/>
  <c r="V133" i="20" a="1"/>
  <c r="V133" i="20" s="1"/>
  <c r="W68" i="20" a="1"/>
  <c r="W68" i="20" s="1"/>
  <c r="R237" i="20" a="1"/>
  <c r="R237" i="20" s="1"/>
  <c r="AF68" i="20"/>
  <c r="Y133" i="20" a="1"/>
  <c r="Y133" i="20" s="1"/>
  <c r="W152" i="20" a="1"/>
  <c r="W152" i="20" s="1"/>
  <c r="AD67" i="20"/>
  <c r="V67" i="20" a="1"/>
  <c r="V67" i="20" s="1"/>
  <c r="AQ152" i="20"/>
  <c r="AD224" i="20"/>
  <c r="AP139" i="20"/>
  <c r="AK237" i="20"/>
  <c r="T133" i="20" a="1"/>
  <c r="T133" i="20" s="1"/>
  <c r="AG279" i="20"/>
  <c r="Q133" i="20" a="1"/>
  <c r="Q133" i="20" s="1"/>
  <c r="AJ156" i="20"/>
  <c r="AF156" i="20"/>
  <c r="AO156" i="20"/>
  <c r="Q156" i="20" a="1"/>
  <c r="Q156" i="20" s="1"/>
  <c r="X156" i="20" a="1"/>
  <c r="X156" i="20" s="1"/>
  <c r="AQ169" i="20"/>
  <c r="AP169" i="20"/>
  <c r="AK169" i="20"/>
  <c r="AM169" i="20"/>
  <c r="R169" i="20" a="1"/>
  <c r="R169" i="20" s="1"/>
  <c r="Y301" i="20" a="1"/>
  <c r="Y301" i="20" s="1"/>
  <c r="U301" i="20" a="1"/>
  <c r="U301" i="20" s="1"/>
  <c r="AN301" i="20"/>
  <c r="AH301" i="20"/>
  <c r="AI301" i="20"/>
  <c r="AQ301" i="20"/>
  <c r="AA301" i="20" a="1"/>
  <c r="AA301" i="20" s="1"/>
  <c r="R301" i="20" a="1"/>
  <c r="R301" i="20" s="1"/>
  <c r="AD301" i="20"/>
  <c r="AE301" i="20"/>
  <c r="AF301" i="20"/>
  <c r="AG301" i="20"/>
  <c r="AJ301" i="20"/>
  <c r="AM301" i="20"/>
  <c r="AP301" i="20"/>
  <c r="AL301" i="20"/>
  <c r="AK301" i="20"/>
  <c r="AO301" i="20"/>
  <c r="V301" i="20" a="1"/>
  <c r="V301" i="20" s="1"/>
  <c r="AB301" i="20" a="1"/>
  <c r="AB301" i="20" s="1"/>
  <c r="AD171" i="20"/>
  <c r="O171" i="20" a="1"/>
  <c r="O171" i="20" s="1"/>
  <c r="AN171" i="20"/>
  <c r="AK171" i="20"/>
  <c r="AG171" i="20"/>
  <c r="AD246" i="20"/>
  <c r="AG246" i="20"/>
  <c r="AI246" i="20"/>
  <c r="P207" i="20" a="1"/>
  <c r="P207" i="20" s="1"/>
  <c r="AF207" i="20"/>
  <c r="AH207" i="20"/>
  <c r="AI207" i="20"/>
  <c r="AJ207" i="20"/>
  <c r="AQ207" i="20"/>
  <c r="W207" i="20" a="1"/>
  <c r="W207" i="20" s="1"/>
  <c r="AP207" i="20"/>
  <c r="AE207" i="20"/>
  <c r="U207" i="20" a="1"/>
  <c r="U207" i="20" s="1"/>
  <c r="AK164" i="20"/>
  <c r="AN164" i="20"/>
  <c r="AI164" i="20"/>
  <c r="AD164" i="20"/>
  <c r="Y218" i="20" a="1"/>
  <c r="Y218" i="20" s="1"/>
  <c r="AK218" i="20"/>
  <c r="Y90" i="20" a="1"/>
  <c r="Y90" i="20" s="1"/>
  <c r="AO90" i="20"/>
  <c r="U146" i="20" a="1"/>
  <c r="U146" i="20" s="1"/>
  <c r="AE146" i="20"/>
  <c r="AQ26" i="20"/>
  <c r="R26" i="20" a="1"/>
  <c r="R26" i="20" s="1"/>
  <c r="AI33" i="20"/>
  <c r="AG53" i="20"/>
  <c r="S218" i="20" a="1"/>
  <c r="S218" i="20" s="1"/>
  <c r="AI92" i="20"/>
  <c r="AM92" i="20"/>
  <c r="AN92" i="20"/>
  <c r="AE92" i="20"/>
  <c r="AG92" i="20"/>
  <c r="AH92" i="20"/>
  <c r="AK92" i="20"/>
  <c r="AL92" i="20"/>
  <c r="AO92" i="20"/>
  <c r="AP92" i="20"/>
  <c r="AQ92" i="20"/>
  <c r="AF92" i="20"/>
  <c r="AD92" i="20"/>
  <c r="M11" i="20"/>
  <c r="Q11" i="20" s="1" a="1"/>
  <c r="Q11" i="20" s="1"/>
  <c r="AF11" i="20" s="1"/>
  <c r="H10" i="20"/>
  <c r="X11" i="20" l="1" a="1"/>
  <c r="X11" i="20" s="1"/>
  <c r="AM11" i="20" s="1"/>
  <c r="V11" i="20" a="1"/>
  <c r="V11" i="20" s="1"/>
  <c r="AK11" i="20" s="1"/>
  <c r="AA11" i="20" a="1"/>
  <c r="AA11" i="20" s="1"/>
  <c r="AP11" i="20" s="1"/>
  <c r="S11" i="20" a="1"/>
  <c r="S11" i="20" s="1"/>
  <c r="AH11" i="20" s="1"/>
  <c r="Z11" i="20" a="1"/>
  <c r="Z11" i="20" s="1"/>
  <c r="AO11" i="20" s="1"/>
  <c r="AB11" i="20" a="1"/>
  <c r="AB11" i="20" s="1"/>
  <c r="AQ11" i="20" s="1"/>
  <c r="Y11" i="20" a="1"/>
  <c r="Y11" i="20" s="1"/>
  <c r="AN11" i="20" s="1"/>
  <c r="O11" i="20" a="1"/>
  <c r="O11" i="20" s="1"/>
  <c r="AD11" i="20" s="1"/>
  <c r="W11" i="20" a="1"/>
  <c r="W11" i="20" s="1"/>
  <c r="AL11" i="20" s="1"/>
  <c r="T11" i="20" a="1"/>
  <c r="T11" i="20" s="1"/>
  <c r="AI11" i="20" s="1"/>
  <c r="P11" i="20" a="1"/>
  <c r="P11" i="20" s="1"/>
  <c r="AE11" i="20" s="1"/>
  <c r="R11" i="20" a="1"/>
  <c r="R11" i="20" s="1"/>
  <c r="AG11" i="20" s="1"/>
  <c r="U11" i="20" a="1"/>
  <c r="U11" i="20" s="1"/>
  <c r="AJ11" i="20" s="1"/>
  <c r="Q10" i="20" a="1"/>
  <c r="Q10" i="20" s="1"/>
  <c r="Q310" i="20" s="1"/>
  <c r="G8" i="19" s="1"/>
  <c r="AA10" i="20" a="1"/>
  <c r="AA10" i="20" s="1"/>
  <c r="V10" i="20" a="1"/>
  <c r="V10" i="20" s="1"/>
  <c r="P10" i="20" a="1"/>
  <c r="P10" i="20" s="1"/>
  <c r="T10" i="20" a="1"/>
  <c r="T10" i="20" s="1"/>
  <c r="Y10" i="20" a="1"/>
  <c r="Y10" i="20" s="1"/>
  <c r="X10" i="20" a="1"/>
  <c r="X10" i="20" s="1"/>
  <c r="U10" i="20" a="1"/>
  <c r="U10" i="20" s="1"/>
  <c r="S10" i="20" a="1"/>
  <c r="S10" i="20" s="1"/>
  <c r="AB10" i="20" a="1"/>
  <c r="AB10" i="20" s="1"/>
  <c r="W10" i="20" a="1"/>
  <c r="W10" i="20" s="1"/>
  <c r="Z10" i="20" a="1"/>
  <c r="Z10" i="20" s="1"/>
  <c r="R10" i="20" a="1"/>
  <c r="R10" i="20" s="1"/>
  <c r="T310" i="20" l="1"/>
  <c r="G11" i="19" s="1"/>
  <c r="V310" i="20"/>
  <c r="G13" i="19" s="1"/>
  <c r="AA310" i="20"/>
  <c r="Z310" i="20"/>
  <c r="R310" i="20"/>
  <c r="G9" i="19" s="1"/>
  <c r="U310" i="20"/>
  <c r="G12" i="19" s="1"/>
  <c r="X310" i="20"/>
  <c r="Y310" i="20"/>
  <c r="P310" i="20"/>
  <c r="G7" i="19" s="1"/>
  <c r="AB310" i="20"/>
  <c r="O310" i="20"/>
  <c r="G6" i="19" s="1"/>
  <c r="W310" i="20"/>
  <c r="G14" i="19" s="1"/>
  <c r="S310" i="20"/>
  <c r="G10" i="19" s="1"/>
  <c r="AN10" i="20"/>
  <c r="AN310" i="20" s="1"/>
  <c r="AK10" i="20"/>
  <c r="AK310" i="20" s="1"/>
  <c r="H13" i="19" s="1"/>
  <c r="I13" i="19" s="1"/>
  <c r="AF10" i="20"/>
  <c r="AF310" i="20" s="1"/>
  <c r="H8" i="19" s="1"/>
  <c r="I8" i="19" s="1"/>
  <c r="AP10" i="20"/>
  <c r="AP310" i="20" s="1"/>
  <c r="AE10" i="20"/>
  <c r="AE310" i="20" s="1"/>
  <c r="H7" i="19" s="1"/>
  <c r="I7" i="19" s="1"/>
  <c r="AJ10" i="20"/>
  <c r="AJ310" i="20" s="1"/>
  <c r="H12" i="19" s="1"/>
  <c r="AD10" i="20"/>
  <c r="AD310" i="20" s="1"/>
  <c r="AG10" i="20"/>
  <c r="AG310" i="20" s="1"/>
  <c r="H9" i="19" s="1"/>
  <c r="AM10" i="20"/>
  <c r="AM310" i="20" s="1"/>
  <c r="AQ10" i="20"/>
  <c r="AQ310" i="20" s="1"/>
  <c r="AL10" i="20"/>
  <c r="AL310" i="20" s="1"/>
  <c r="H14" i="19" s="1"/>
  <c r="AH10" i="20"/>
  <c r="AH310" i="20" s="1"/>
  <c r="H10" i="19" s="1"/>
  <c r="AO10" i="20"/>
  <c r="AO310" i="20" s="1"/>
  <c r="AI10" i="20"/>
  <c r="AI310" i="20" s="1"/>
  <c r="H11" i="19" s="1"/>
  <c r="I11" i="19" s="1"/>
  <c r="I9" i="19" l="1"/>
  <c r="I12" i="19"/>
  <c r="I10" i="19"/>
  <c r="I14" i="19"/>
  <c r="H6" i="19"/>
  <c r="I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<sst xmlns="http://schemas.openxmlformats.org/spreadsheetml/2006/main" count="12500" uniqueCount="349">
  <si>
    <t>SHOP Plan Information</t>
  </si>
  <si>
    <t>SHOP Plan Cost Sharing</t>
  </si>
  <si>
    <t>Plan Name</t>
  </si>
  <si>
    <t>Overall Deductible</t>
  </si>
  <si>
    <t>Out-of-Pocket Limit</t>
  </si>
  <si>
    <t>Primary Care Copay</t>
  </si>
  <si>
    <t>Coinsurance</t>
  </si>
  <si>
    <t>(Individual/Family)</t>
  </si>
  <si>
    <t>(After Deductible)</t>
  </si>
  <si>
    <t>$7,250/$14,500</t>
  </si>
  <si>
    <t>See Column F</t>
  </si>
  <si>
    <t>$6,300/$12,600</t>
  </si>
  <si>
    <t>$9,000/$18,000</t>
  </si>
  <si>
    <t>$5,000/$10,000</t>
  </si>
  <si>
    <t>$6,000/$12,000</t>
  </si>
  <si>
    <t>$3,700/$7,400</t>
  </si>
  <si>
    <t>$2,700/$5,400</t>
  </si>
  <si>
    <t>Premium by Plan</t>
  </si>
  <si>
    <t>Sum of All Monthly Premiums for All Insureds</t>
  </si>
  <si>
    <r>
      <t xml:space="preserve">Sum of Monthly </t>
    </r>
    <r>
      <rPr>
        <b/>
        <u/>
        <sz val="12"/>
        <rFont val="Calibri"/>
        <family val="2"/>
        <scheme val="minor"/>
      </rPr>
      <t>Employer</t>
    </r>
    <r>
      <rPr>
        <b/>
        <sz val="12"/>
        <rFont val="Calibri"/>
        <family val="2"/>
        <scheme val="minor"/>
      </rPr>
      <t xml:space="preserve"> Costs for All Insureds</t>
    </r>
  </si>
  <si>
    <r>
      <t xml:space="preserve">Sum of Monthly </t>
    </r>
    <r>
      <rPr>
        <b/>
        <u/>
        <sz val="12"/>
        <rFont val="Calibri"/>
        <family val="2"/>
        <scheme val="minor"/>
      </rPr>
      <t>Employee</t>
    </r>
    <r>
      <rPr>
        <b/>
        <sz val="12"/>
        <rFont val="Calibri"/>
        <family val="2"/>
        <scheme val="minor"/>
      </rPr>
      <t xml:space="preserve"> Costs for All Insureds</t>
    </r>
  </si>
  <si>
    <t>Employer Information</t>
  </si>
  <si>
    <t>Location and Start Date</t>
  </si>
  <si>
    <t>Percentage of Premium Paid by Employer for:</t>
  </si>
  <si>
    <t>Employer Zip Code</t>
  </si>
  <si>
    <t>Employees</t>
  </si>
  <si>
    <t>Plan Start Date</t>
  </si>
  <si>
    <t>Spouses and Dependents</t>
  </si>
  <si>
    <t>Covered Individual Information</t>
  </si>
  <si>
    <t>Employee Name</t>
  </si>
  <si>
    <t>Insured Name</t>
  </si>
  <si>
    <t>Covered Type</t>
  </si>
  <si>
    <t>Insured Date of Birth</t>
  </si>
  <si>
    <t>(First and Last)</t>
  </si>
  <si>
    <t>(Employee, Spouse, or Dependent)</t>
  </si>
  <si>
    <t>(MM/DD/YYYY)</t>
  </si>
  <si>
    <t>Date of Birth</t>
  </si>
  <si>
    <t>Hadley Campbell</t>
  </si>
  <si>
    <t>Employee</t>
  </si>
  <si>
    <t>George Campbell</t>
  </si>
  <si>
    <t>Spouse</t>
  </si>
  <si>
    <t xml:space="preserve">Courtney Campbell </t>
  </si>
  <si>
    <t>Dependent</t>
  </si>
  <si>
    <t>Casey Campbell</t>
  </si>
  <si>
    <t>Oscar Perez</t>
  </si>
  <si>
    <t>Kaleb Johnson</t>
  </si>
  <si>
    <t>Alex Richard</t>
  </si>
  <si>
    <t>Ariella Lewis</t>
  </si>
  <si>
    <t>Areilla Lewis</t>
  </si>
  <si>
    <t xml:space="preserve">Callan Lewis </t>
  </si>
  <si>
    <t>Jaden Lewis</t>
  </si>
  <si>
    <t>Stevie Lewis</t>
  </si>
  <si>
    <t>Aubrey Lewis</t>
  </si>
  <si>
    <t>DOB Bounds</t>
  </si>
  <si>
    <t>Rating Area</t>
  </si>
  <si>
    <t>Percentage Payed by Employer for Employees</t>
  </si>
  <si>
    <t>if the count of employee name &amp; dependent is equal to or greater than 3, and the birthday is NOT large 1, 2, or 3, then 0, else 1</t>
  </si>
  <si>
    <t>Percentage Payed by Employer for Spouses and Dependents</t>
  </si>
  <si>
    <t>Information pulled from 'Employer Info'</t>
  </si>
  <si>
    <t>Premium</t>
  </si>
  <si>
    <t>Employer Responsibility</t>
  </si>
  <si>
    <t>Employee - Unique</t>
  </si>
  <si>
    <t>Employee - Covered Type</t>
  </si>
  <si>
    <t>Date of Birth (MM/DD/YYYY)</t>
  </si>
  <si>
    <t>Actual Age</t>
  </si>
  <si>
    <t>Age for Premium</t>
  </si>
  <si>
    <t>N(dep &lt;26)</t>
  </si>
  <si>
    <t>Inc (Employee)</t>
  </si>
  <si>
    <t>inc (spouse)</t>
  </si>
  <si>
    <t>&lt;25 Adj Age</t>
  </si>
  <si>
    <t>oldest 3 &lt;25</t>
  </si>
  <si>
    <t>Indicator</t>
  </si>
  <si>
    <t>Plan ID</t>
  </si>
  <si>
    <t>Metal Level</t>
  </si>
  <si>
    <t>Rating Area(s)</t>
  </si>
  <si>
    <t>Age</t>
  </si>
  <si>
    <t>Rate</t>
  </si>
  <si>
    <t>Q1</t>
  </si>
  <si>
    <t>Q2</t>
  </si>
  <si>
    <t>Q3</t>
  </si>
  <si>
    <t>Q4</t>
  </si>
  <si>
    <t>89942GA0060002</t>
  </si>
  <si>
    <t>Rating Area 2, Rating Area 3, Rating Area 4, Rating Area 8, Rating Area 10, Rating Area 13</t>
  </si>
  <si>
    <t>0-14</t>
  </si>
  <si>
    <t>64 and over</t>
  </si>
  <si>
    <t>89942GA0060003</t>
  </si>
  <si>
    <t>89942GA0060028</t>
  </si>
  <si>
    <t>89942GA0060005</t>
  </si>
  <si>
    <t>89942GA0060013</t>
  </si>
  <si>
    <t>89942GA0060025</t>
  </si>
  <si>
    <t>89942GA0060032</t>
  </si>
  <si>
    <t>89942GA0060006</t>
  </si>
  <si>
    <t>89942GA0060016</t>
  </si>
  <si>
    <t>89942GA0080001</t>
  </si>
  <si>
    <t>89942GA0080026</t>
  </si>
  <si>
    <t>89942GA0080002</t>
  </si>
  <si>
    <t>89942GA0080030</t>
  </si>
  <si>
    <t>89942GA0080003</t>
  </si>
  <si>
    <t>89942GA0080018</t>
  </si>
  <si>
    <t>89942GA0080036</t>
  </si>
  <si>
    <t>89942GA0080012</t>
  </si>
  <si>
    <t>89942GA0080033</t>
  </si>
  <si>
    <t>89942GA0080027</t>
  </si>
  <si>
    <t>89942GA0080031</t>
  </si>
  <si>
    <t>89942GA0080028</t>
  </si>
  <si>
    <t>89942GA0080005</t>
  </si>
  <si>
    <t>89942GA0080007</t>
  </si>
  <si>
    <t>89942GA0080013</t>
  </si>
  <si>
    <t>89942GA0080017</t>
  </si>
  <si>
    <t>89942GA0080025</t>
  </si>
  <si>
    <t>89942GA0080034</t>
  </si>
  <si>
    <t>89942GA0080029</t>
  </si>
  <si>
    <t>89942GA0080032</t>
  </si>
  <si>
    <t>89942GA0080006</t>
  </si>
  <si>
    <t>89942GA0080016</t>
  </si>
  <si>
    <t>89942GA0160001</t>
  </si>
  <si>
    <t>89942GA0160002</t>
  </si>
  <si>
    <t>89942GA0160003</t>
  </si>
  <si>
    <t>89942GA0160004</t>
  </si>
  <si>
    <t>89942GA0160007</t>
  </si>
  <si>
    <t>89942GA0160005</t>
  </si>
  <si>
    <t>89942GA0160006</t>
  </si>
  <si>
    <t>89942GA0160008</t>
  </si>
  <si>
    <t>89942GA0110015</t>
  </si>
  <si>
    <t>Zip</t>
  </si>
  <si>
    <t>County</t>
  </si>
  <si>
    <t>SHOP Zip Codes</t>
  </si>
  <si>
    <t>Dekalb</t>
  </si>
  <si>
    <t>Rating Area 3</t>
  </si>
  <si>
    <t>Gwinnett</t>
  </si>
  <si>
    <t>Fulton</t>
  </si>
  <si>
    <t>Cobb</t>
  </si>
  <si>
    <t>Barrow</t>
  </si>
  <si>
    <t>Rating Area 2</t>
  </si>
  <si>
    <t>Rockdale</t>
  </si>
  <si>
    <t>Newton</t>
  </si>
  <si>
    <t>Walton</t>
  </si>
  <si>
    <t>Forsyth</t>
  </si>
  <si>
    <t>Cherokee</t>
  </si>
  <si>
    <t>Bartow</t>
  </si>
  <si>
    <t>Polk</t>
  </si>
  <si>
    <t>Rating Area 13</t>
  </si>
  <si>
    <t>Floyd</t>
  </si>
  <si>
    <t>Carroll</t>
  </si>
  <si>
    <t>Rating Area 4</t>
  </si>
  <si>
    <t>Haralson</t>
  </si>
  <si>
    <t>Douglas</t>
  </si>
  <si>
    <t>Paulding</t>
  </si>
  <si>
    <t>Gordon</t>
  </si>
  <si>
    <t>Pickens</t>
  </si>
  <si>
    <t>Lamar</t>
  </si>
  <si>
    <t>Fayette</t>
  </si>
  <si>
    <t>Pike</t>
  </si>
  <si>
    <t>Spalding</t>
  </si>
  <si>
    <t>Butts</t>
  </si>
  <si>
    <t>Heard</t>
  </si>
  <si>
    <t>Meriwether</t>
  </si>
  <si>
    <t>Rating Area 8</t>
  </si>
  <si>
    <t>Coweta</t>
  </si>
  <si>
    <t>Henry</t>
  </si>
  <si>
    <t>Troup</t>
  </si>
  <si>
    <t>Clayton</t>
  </si>
  <si>
    <t>Upson</t>
  </si>
  <si>
    <t>Emanuel</t>
  </si>
  <si>
    <t>Rating Area 5</t>
  </si>
  <si>
    <t>Montgomery</t>
  </si>
  <si>
    <t>Rating Area 11</t>
  </si>
  <si>
    <t>Wheeler</t>
  </si>
  <si>
    <t>Jefferson</t>
  </si>
  <si>
    <t>Evans</t>
  </si>
  <si>
    <t>Rating Area 14</t>
  </si>
  <si>
    <t>Bulloch</t>
  </si>
  <si>
    <t>Tattnall</t>
  </si>
  <si>
    <t>Screven</t>
  </si>
  <si>
    <t>Burke</t>
  </si>
  <si>
    <t>Toombs</t>
  </si>
  <si>
    <t>Candler</t>
  </si>
  <si>
    <t>Jenkins</t>
  </si>
  <si>
    <t>Laurens</t>
  </si>
  <si>
    <t>Treutlen</t>
  </si>
  <si>
    <t>Hall</t>
  </si>
  <si>
    <t>Rating Area 10</t>
  </si>
  <si>
    <t>Habersham</t>
  </si>
  <si>
    <t>Banks</t>
  </si>
  <si>
    <t>Union</t>
  </si>
  <si>
    <t>Fannin</t>
  </si>
  <si>
    <t>Rating Area 9</t>
  </si>
  <si>
    <t>Hart</t>
  </si>
  <si>
    <t>Jackson</t>
  </si>
  <si>
    <t>Franklin</t>
  </si>
  <si>
    <t>Gilmer</t>
  </si>
  <si>
    <t>Rabun</t>
  </si>
  <si>
    <t>White</t>
  </si>
  <si>
    <t>Lumpkin</t>
  </si>
  <si>
    <t>Dawson</t>
  </si>
  <si>
    <t>Stephens</t>
  </si>
  <si>
    <t>Towns</t>
  </si>
  <si>
    <t>Clarke</t>
  </si>
  <si>
    <t>Oglethorpe</t>
  </si>
  <si>
    <t>Oconee</t>
  </si>
  <si>
    <t>Morgan</t>
  </si>
  <si>
    <t>Elbert</t>
  </si>
  <si>
    <t>Madison</t>
  </si>
  <si>
    <t>Taliaferro</t>
  </si>
  <si>
    <t>Greene</t>
  </si>
  <si>
    <t>Wilkes</t>
  </si>
  <si>
    <t>Murray</t>
  </si>
  <si>
    <t>Walker</t>
  </si>
  <si>
    <t>Rating Area 7</t>
  </si>
  <si>
    <t>Whitfield</t>
  </si>
  <si>
    <t>Catoosa</t>
  </si>
  <si>
    <t>Chattooga</t>
  </si>
  <si>
    <t>Dade</t>
  </si>
  <si>
    <t>Columbia</t>
  </si>
  <si>
    <t>Richmond</t>
  </si>
  <si>
    <t>Mcduffie</t>
  </si>
  <si>
    <t>Warren</t>
  </si>
  <si>
    <t>Glascock</t>
  </si>
  <si>
    <t>Lincoln</t>
  </si>
  <si>
    <t>Wilcox</t>
  </si>
  <si>
    <t>Rating Area 12</t>
  </si>
  <si>
    <t>Wilkinson</t>
  </si>
  <si>
    <t>Rating Area 16</t>
  </si>
  <si>
    <t>Monroe</t>
  </si>
  <si>
    <t>Houston</t>
  </si>
  <si>
    <t>Taylor</t>
  </si>
  <si>
    <t>Dooly</t>
  </si>
  <si>
    <t>Peach</t>
  </si>
  <si>
    <t>Crisp</t>
  </si>
  <si>
    <t>Rating Area 1</t>
  </si>
  <si>
    <t>Dodge</t>
  </si>
  <si>
    <t>Bleckley</t>
  </si>
  <si>
    <t>Twiggs</t>
  </si>
  <si>
    <t>Washington</t>
  </si>
  <si>
    <t>Putnam</t>
  </si>
  <si>
    <t>Jones</t>
  </si>
  <si>
    <t>Baldwin</t>
  </si>
  <si>
    <t>Pulaski</t>
  </si>
  <si>
    <t>Telfair</t>
  </si>
  <si>
    <t>Jasper</t>
  </si>
  <si>
    <t>Macon</t>
  </si>
  <si>
    <t>Johnson</t>
  </si>
  <si>
    <t>Crawford</t>
  </si>
  <si>
    <t>Bibb</t>
  </si>
  <si>
    <t>Marion</t>
  </si>
  <si>
    <t>Hancock</t>
  </si>
  <si>
    <t>Liberty</t>
  </si>
  <si>
    <t>Chatham</t>
  </si>
  <si>
    <t>Effingham</t>
  </si>
  <si>
    <t>Mcintosh</t>
  </si>
  <si>
    <t>Rating Area 6</t>
  </si>
  <si>
    <t>Bryan</t>
  </si>
  <si>
    <t>Long</t>
  </si>
  <si>
    <t>Ware</t>
  </si>
  <si>
    <t>Bacon</t>
  </si>
  <si>
    <t>Coffee</t>
  </si>
  <si>
    <t>Appling</t>
  </si>
  <si>
    <t>Pierce</t>
  </si>
  <si>
    <t>Glynn</t>
  </si>
  <si>
    <t>Jeff Davis</t>
  </si>
  <si>
    <t>Charlton</t>
  </si>
  <si>
    <t>Brantley</t>
  </si>
  <si>
    <t>Wayne</t>
  </si>
  <si>
    <t>Camden</t>
  </si>
  <si>
    <t>Lowndes</t>
  </si>
  <si>
    <t>Rating Area 15</t>
  </si>
  <si>
    <t>Cook</t>
  </si>
  <si>
    <t>Berrien</t>
  </si>
  <si>
    <t>Clinch</t>
  </si>
  <si>
    <t>Atkinson</t>
  </si>
  <si>
    <t>Brooks</t>
  </si>
  <si>
    <t>Thomas</t>
  </si>
  <si>
    <t>Lanier</t>
  </si>
  <si>
    <t>Echols</t>
  </si>
  <si>
    <t>Dougherty</t>
  </si>
  <si>
    <t>Sumter</t>
  </si>
  <si>
    <t>Turner</t>
  </si>
  <si>
    <t>Mitchell</t>
  </si>
  <si>
    <t>Colquitt</t>
  </si>
  <si>
    <t>Tift</t>
  </si>
  <si>
    <t>Ben Hill</t>
  </si>
  <si>
    <t>Irwin</t>
  </si>
  <si>
    <t>Lee</t>
  </si>
  <si>
    <t>Worth</t>
  </si>
  <si>
    <t>Talbot</t>
  </si>
  <si>
    <t>Harris</t>
  </si>
  <si>
    <t>Chattahoochee</t>
  </si>
  <si>
    <t>Schley</t>
  </si>
  <si>
    <t>Muscogee</t>
  </si>
  <si>
    <t>Stewart</t>
  </si>
  <si>
    <t>Webster</t>
  </si>
  <si>
    <t>Calhoun</t>
  </si>
  <si>
    <t>Decatur</t>
  </si>
  <si>
    <t>Early</t>
  </si>
  <si>
    <t>Clay</t>
  </si>
  <si>
    <t>Terrell</t>
  </si>
  <si>
    <t>Grady</t>
  </si>
  <si>
    <t>Randolph</t>
  </si>
  <si>
    <t>Miller</t>
  </si>
  <si>
    <t>Seminole</t>
  </si>
  <si>
    <t>Quitman</t>
  </si>
  <si>
    <t>Baker</t>
  </si>
  <si>
    <t>Standard Component ID</t>
  </si>
  <si>
    <t>Metal Level Availability</t>
  </si>
  <si>
    <r>
      <t>HIOS Issuer ID</t>
    </r>
    <r>
      <rPr>
        <b/>
        <sz val="10"/>
        <color indexed="16"/>
        <rFont val="Arial"/>
        <family val="2"/>
      </rPr>
      <t>*</t>
    </r>
  </si>
  <si>
    <t>89942</t>
  </si>
  <si>
    <r>
      <t>Rate Effective Date</t>
    </r>
    <r>
      <rPr>
        <b/>
        <sz val="10"/>
        <color indexed="16"/>
        <rFont val="Arial"/>
        <family val="2"/>
      </rPr>
      <t>*</t>
    </r>
  </si>
  <si>
    <r>
      <t>Rate Expiration Date</t>
    </r>
    <r>
      <rPr>
        <b/>
        <sz val="10"/>
        <color indexed="16"/>
        <rFont val="Arial"/>
        <family val="2"/>
      </rPr>
      <t>*</t>
    </r>
  </si>
  <si>
    <r>
      <t>Rating Method</t>
    </r>
    <r>
      <rPr>
        <b/>
        <sz val="10"/>
        <color indexed="16"/>
        <rFont val="Arial"/>
        <family val="2"/>
      </rPr>
      <t>*</t>
    </r>
  </si>
  <si>
    <t>Age-Based Rates</t>
  </si>
  <si>
    <r>
      <t>Plan ID</t>
    </r>
    <r>
      <rPr>
        <b/>
        <sz val="10"/>
        <color indexed="16"/>
        <rFont val="Arial"/>
        <family val="2"/>
      </rPr>
      <t>*</t>
    </r>
  </si>
  <si>
    <r>
      <t>Rating Area ID</t>
    </r>
    <r>
      <rPr>
        <b/>
        <sz val="10"/>
        <color indexed="16"/>
        <rFont val="Arial"/>
        <family val="2"/>
      </rPr>
      <t>*</t>
    </r>
  </si>
  <si>
    <r>
      <t>Tobacco</t>
    </r>
    <r>
      <rPr>
        <b/>
        <sz val="10"/>
        <color indexed="16"/>
        <rFont val="Arial"/>
        <family val="2"/>
      </rPr>
      <t>*</t>
    </r>
  </si>
  <si>
    <r>
      <t>Age</t>
    </r>
    <r>
      <rPr>
        <b/>
        <sz val="10"/>
        <color indexed="16"/>
        <rFont val="Arial"/>
        <family val="2"/>
      </rPr>
      <t>*</t>
    </r>
  </si>
  <si>
    <r>
      <t>Individual Rate</t>
    </r>
    <r>
      <rPr>
        <b/>
        <sz val="10"/>
        <color indexed="16"/>
        <rFont val="Arial"/>
        <family val="2"/>
      </rPr>
      <t>*</t>
    </r>
  </si>
  <si>
    <r>
      <t>Individual Tobacco Rate</t>
    </r>
    <r>
      <rPr>
        <b/>
        <sz val="10"/>
        <color indexed="16"/>
        <rFont val="Arial"/>
        <family val="2"/>
      </rPr>
      <t>*</t>
    </r>
  </si>
  <si>
    <r>
      <t xml:space="preserve">Required:
</t>
    </r>
    <r>
      <rPr>
        <sz val="8"/>
        <color indexed="8"/>
        <rFont val="Arial"/>
        <family val="2"/>
      </rPr>
      <t>Enter the 14-character Plan ID</t>
    </r>
  </si>
  <si>
    <r>
      <t xml:space="preserve">Required:
</t>
    </r>
    <r>
      <rPr>
        <sz val="8"/>
        <color indexed="8"/>
        <rFont val="Arial"/>
        <family val="2"/>
      </rPr>
      <t>Select the Rating Area ID</t>
    </r>
  </si>
  <si>
    <r>
      <t xml:space="preserve">Required:
</t>
    </r>
    <r>
      <rPr>
        <sz val="8"/>
        <color indexed="8"/>
        <rFont val="Arial"/>
        <family val="2"/>
      </rPr>
      <t>Select if Tobacco use of subscriber is used to determine if a person is eligible for a rate from a plan</t>
    </r>
  </si>
  <si>
    <r>
      <t xml:space="preserve">Required:
</t>
    </r>
    <r>
      <rPr>
        <sz val="8"/>
        <color indexed="8"/>
        <rFont val="Arial"/>
        <family val="2"/>
      </rPr>
      <t>Select the age of a subscriber eligible for the rate</t>
    </r>
  </si>
  <si>
    <r>
      <t xml:space="preserve">Required:
</t>
    </r>
    <r>
      <rPr>
        <sz val="8"/>
        <color indexed="8"/>
        <rFont val="Arial"/>
        <family val="2"/>
      </rPr>
      <t>Enter the rate of an Individual Non-Tobacco or No Preference enrollee on a plan</t>
    </r>
  </si>
  <si>
    <r>
      <t xml:space="preserve">Required:
</t>
    </r>
    <r>
      <rPr>
        <sz val="8"/>
        <color indexed="8"/>
        <rFont val="Arial"/>
        <family val="2"/>
      </rPr>
      <t>Enter the rate of an Individual tobacco enrollee on a plan</t>
    </r>
  </si>
  <si>
    <t>No Preference</t>
  </si>
  <si>
    <t>2026 Rate Tables</t>
  </si>
  <si>
    <t>KP GA Gold HMO $0 $30 S13 </t>
  </si>
  <si>
    <t>Gold </t>
  </si>
  <si>
    <t>KP GA Gold HMO $1000 $30 S13 </t>
  </si>
  <si>
    <t>KP GA Silver HMO $2700 $50 S13 </t>
  </si>
  <si>
    <t>Silver </t>
  </si>
  <si>
    <t>KP GA Bronze HMO $6300 $60 S13 Virtual Complete </t>
  </si>
  <si>
    <t>Expanded Bronze </t>
  </si>
  <si>
    <t>KP GA Silver HMO $3700 $50 S13 </t>
  </si>
  <si>
    <t>KP GA Bronze HMO $7250 0% S13 HSA </t>
  </si>
  <si>
    <t>KP GA Silver HMO $5000 20% S13 HSA </t>
  </si>
  <si>
    <t>KP GA Gold HMO $4500 $30 S13 </t>
  </si>
  <si>
    <t>KP GA Silver HMO $6000 $50 S13 </t>
  </si>
  <si>
    <t>John Doe</t>
  </si>
  <si>
    <t>Jane Doe</t>
  </si>
  <si>
    <t>Georgia Access Small Business Health Options Program (SHOP) Premium Calculator Workbook for Plan Year 2026</t>
  </si>
  <si>
    <t>$0/$0</t>
  </si>
  <si>
    <t>$10,000/$20,000</t>
  </si>
  <si>
    <t>$1,000/$2,000</t>
  </si>
  <si>
    <t>$4,500/$9,000</t>
  </si>
  <si>
    <t>$8,500/$17,000</t>
  </si>
  <si>
    <t>$9,500/$19,000</t>
  </si>
  <si>
    <t>$9,800/$19,600</t>
  </si>
  <si>
    <t>$7,500/$15,000</t>
  </si>
  <si>
    <t>$9,200/$18,400</t>
  </si>
  <si>
    <t>All SHOP plans in Georgia for PY 2026 are listed below, all of which are major medical plans (i.e., there are no SHOP stand-alone dental plans). Kaiser Permanente is the only health insurance company offering SHOP plans in Georgia for PY 2026. The table below displays the following cost sharing information for all SHOP plans: overall deductible, out-of-pocket limit, primary care copay, and coinsurance. To learn more about individual SHOP plans, select the plan name to review the Summary of Benefits and Coverage for that plan. 
For more information on determining exact premium and cost sharing amounts or enrolling in a plan, please contact an agent or Kaiser Permanente directly. You can also visit Kaiser Permanente's website for an overview of their SHOP plans (https://infosource.kp.org/content/dam/kp/sdswe/site-contents/pp/mc/1705549903_SGPlanGuideRev_GA-MMC_GA_2026_Brch_FINAL_1.pdf).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</si>
</sst>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3" formatCode="_(* #,##0.00_);_(* \(#,##0.00\);_(* &quot;-&quot;??_);_(@_)"/>
    <numFmt numFmtId="164" formatCode="#####"/>
    <numFmt numFmtId="165" formatCode="mm/dd/yyyy"/>
    <numFmt numFmtId="166" formatCode="&quot;$&quot;#,##0.00"/>
    <numFmt numFmtId="167" formatCode="&quot;$&quot;#,##0"/>
    <numFmt numFmtId="168" formatCode="0.000"/>
  </numFmts>
  <fonts count="20" x14ac:knownFonts="1">
    <font>
      <sz val="11"/>
      <color theme="1"/>
      <name val="Calibri"/>
      <family val="2"/>
      <scheme val="minor"/>
    </font>
    <font>
      <sz val="11"/>
      <color indexed="8"/>
      <name val="Arial"/>
      <family val="2"/>
    </font>
    <font>
      <b/>
      <sz val="14"/>
      <color indexed="8"/>
      <name val="Arial"/>
      <family val="2"/>
    </font>
    <font>
      <b/>
      <sz val="10"/>
      <color indexed="8"/>
      <name val="Arial"/>
      <family val="2"/>
    </font>
    <font>
      <b/>
      <sz val="10"/>
      <color indexed="16"/>
      <name val="Arial"/>
      <family val="2"/>
    </font>
    <font>
      <b/>
      <sz val="8"/>
      <color indexed="8"/>
      <name val="Arial"/>
      <family val="2"/>
    </font>
    <font>
      <sz val="8"/>
      <color indexed="8"/>
      <name val="Arial"/>
      <family val="2"/>
    </font>
    <font>
      <sz val="8"/>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0"/>
      <name val="Arial"/>
      <family val="2"/>
    </font>
    <font>
      <b/>
      <sz val="16"/>
      <color theme="4" tint="-0.499984740745262"/>
      <name val="Calibri"/>
      <family val="2"/>
      <scheme val="minor"/>
    </font>
    <font>
      <b/>
      <sz val="14"/>
      <color theme="0"/>
      <name val="Calibri"/>
      <family val="2"/>
      <scheme val="minor"/>
    </font>
    <font>
      <b/>
      <sz val="12"/>
      <name val="Calibri"/>
      <family val="2"/>
      <scheme val="minor"/>
    </font>
    <font>
      <i/>
      <sz val="11"/>
      <name val="Calibri"/>
      <family val="2"/>
      <scheme val="minor"/>
    </font>
    <font>
      <b/>
      <sz val="16"/>
      <color rgb="FF002060"/>
      <name val="Calibri"/>
      <family val="2"/>
      <scheme val="minor"/>
    </font>
    <font>
      <b/>
      <u/>
      <sz val="12"/>
      <name val="Calibri"/>
      <family val="2"/>
      <scheme val="minor"/>
    </font>
    <font>
      <sz val="11"/>
      <name val="Calibri"/>
      <family val="2"/>
      <scheme val="minor"/>
    </font>
    <font>
      <u/>
      <sz val="11"/>
      <color theme="10"/>
      <name val="Calibri"/>
      <family val="2"/>
      <scheme val="minor"/>
    </font>
  </fonts>
  <fills count="8">
    <fill>
      <patternFill patternType="none"/>
    </fill>
    <fill>
      <patternFill patternType="gray125"/>
    </fill>
    <fill>
      <patternFill patternType="solid">
        <fgColor indexed="11"/>
        <bgColor indexed="64"/>
      </patternFill>
    </fill>
    <fill>
      <patternFill patternType="solid">
        <fgColor indexed="22"/>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499984740745262"/>
        <bgColor indexed="64"/>
      </patternFill>
    </fill>
    <fill>
      <patternFill patternType="solid">
        <fgColor theme="0" tint="-4.9989318521683403E-2"/>
        <bgColor indexed="64"/>
      </patternFill>
    </fill>
  </fills>
  <borders count="67">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theme="2" tint="-9.9978637043366805E-2"/>
      </bottom>
      <diagonal/>
    </border>
    <border>
      <left/>
      <right/>
      <top style="thin">
        <color theme="2" tint="-9.9978637043366805E-2"/>
      </top>
      <bottom style="thin">
        <color theme="2" tint="-9.9978637043366805E-2"/>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style="medium">
        <color indexed="64"/>
      </bottom>
      <diagonal/>
    </border>
    <border>
      <left/>
      <right style="medium">
        <color rgb="FF002060"/>
      </right>
      <top/>
      <bottom style="medium">
        <color indexed="64"/>
      </bottom>
      <diagonal/>
    </border>
    <border>
      <left style="medium">
        <color rgb="FF002060"/>
      </left>
      <right/>
      <top style="medium">
        <color indexed="64"/>
      </top>
      <bottom style="thin">
        <color indexed="64"/>
      </bottom>
      <diagonal/>
    </border>
    <border>
      <left/>
      <right style="medium">
        <color rgb="FF002060"/>
      </right>
      <top style="medium">
        <color indexed="64"/>
      </top>
      <bottom style="thin">
        <color indexed="64"/>
      </bottom>
      <diagonal/>
    </border>
    <border>
      <left style="medium">
        <color rgb="FF002060"/>
      </left>
      <right/>
      <top/>
      <bottom style="medium">
        <color rgb="FF002060"/>
      </bottom>
      <diagonal/>
    </border>
    <border>
      <left/>
      <right style="thin">
        <color indexed="64"/>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thin">
        <color indexed="64"/>
      </top>
      <bottom style="thin">
        <color theme="2" tint="-9.9978637043366805E-2"/>
      </bottom>
      <diagonal/>
    </border>
    <border>
      <left/>
      <right style="medium">
        <color indexed="64"/>
      </right>
      <top/>
      <bottom style="thin">
        <color theme="2" tint="-9.9978637043366805E-2"/>
      </bottom>
      <diagonal/>
    </border>
    <border>
      <left style="medium">
        <color indexed="64"/>
      </left>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right/>
      <top style="thin">
        <color theme="2" tint="-9.9978637043366805E-2"/>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theme="2" tint="-9.9978637043366805E-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style="thin">
        <color rgb="FF002060"/>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rgb="FF002060"/>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theme="6"/>
      </top>
      <bottom style="medium">
        <color rgb="FF002060"/>
      </bottom>
      <diagonal/>
    </border>
    <border>
      <left style="medium">
        <color rgb="FF002060"/>
      </left>
      <right/>
      <top style="thin">
        <color indexed="64"/>
      </top>
      <bottom style="thin">
        <color theme="6"/>
      </bottom>
      <diagonal/>
    </border>
    <border>
      <left style="thin">
        <color indexed="64"/>
      </left>
      <right/>
      <top style="thin">
        <color theme="6"/>
      </top>
      <bottom style="medium">
        <color rgb="FF002060"/>
      </bottom>
      <diagonal/>
    </border>
    <border>
      <left/>
      <right style="medium">
        <color rgb="FF002060"/>
      </right>
      <top style="thin">
        <color indexed="64"/>
      </top>
      <bottom style="thin">
        <color theme="6"/>
      </bottom>
      <diagonal/>
    </border>
    <border>
      <left/>
      <right style="thin">
        <color indexed="64"/>
      </right>
      <top style="thin">
        <color indexed="64"/>
      </top>
      <bottom style="thin">
        <color theme="6"/>
      </bottom>
      <diagonal/>
    </border>
    <border>
      <left/>
      <right/>
      <top style="thin">
        <color indexed="64"/>
      </top>
      <bottom style="thin">
        <color theme="6"/>
      </bottom>
      <diagonal/>
    </border>
    <border>
      <left/>
      <right/>
      <top/>
      <bottom style="thin">
        <color theme="2" tint="-9.9978637043366805E-2"/>
      </bottom>
      <diagonal/>
    </border>
    <border>
      <left/>
      <right/>
      <top/>
      <bottom style="medium">
        <color theme="6"/>
      </bottom>
      <diagonal/>
    </border>
    <border>
      <left style="thin">
        <color indexed="64"/>
      </left>
      <right style="medium">
        <color theme="6"/>
      </right>
      <top/>
      <bottom/>
      <diagonal/>
    </border>
    <border>
      <left style="thin">
        <color indexed="64"/>
      </left>
      <right style="medium">
        <color indexed="64"/>
      </right>
      <top/>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s>
  <cellStyleXfs count="8">
    <xf numFmtId="0" fontId="0" fillId="0" borderId="0"/>
    <xf numFmtId="9" fontId="8"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9" fillId="0" borderId="0" applyNumberFormat="0" applyFill="0" applyBorder="0" applyAlignment="0" applyProtection="0"/>
  </cellStyleXfs>
  <cellXfs count="162">
    <xf numFmtId="0" fontId="0" fillId="0" borderId="0" xfId="0"/>
    <xf numFmtId="0" fontId="2" fillId="0" borderId="0" xfId="0" applyFont="1" applyProtection="1">
      <protection hidden="1"/>
    </xf>
    <xf numFmtId="0" fontId="0" fillId="0" borderId="0" xfId="0" applyProtection="1">
      <protection hidden="1"/>
    </xf>
    <xf numFmtId="0" fontId="3" fillId="2" borderId="1" xfId="0" applyFont="1" applyFill="1" applyBorder="1" applyAlignment="1" applyProtection="1">
      <alignment horizontal="right" vertical="center" wrapText="1"/>
      <protection hidden="1"/>
    </xf>
    <xf numFmtId="164" fontId="1" fillId="0" borderId="0" xfId="0" applyNumberFormat="1" applyFont="1" applyAlignment="1" applyProtection="1">
      <alignment horizontal="left"/>
      <protection hidden="1"/>
    </xf>
    <xf numFmtId="0" fontId="3" fillId="2" borderId="2" xfId="0" applyFont="1" applyFill="1" applyBorder="1" applyAlignment="1" applyProtection="1">
      <alignment horizontal="right" vertical="center" wrapText="1"/>
      <protection hidden="1"/>
    </xf>
    <xf numFmtId="14" fontId="1" fillId="0" borderId="0" xfId="0" applyNumberFormat="1" applyFont="1" applyAlignment="1" applyProtection="1">
      <alignment horizontal="left"/>
      <protection hidden="1"/>
    </xf>
    <xf numFmtId="0" fontId="3" fillId="2" borderId="3" xfId="0" applyFont="1" applyFill="1" applyBorder="1" applyAlignment="1" applyProtection="1">
      <alignment horizontal="right" vertical="center" wrapText="1"/>
      <protection hidden="1"/>
    </xf>
    <xf numFmtId="0" fontId="3" fillId="2" borderId="4" xfId="0" applyFont="1" applyFill="1" applyBorder="1" applyAlignment="1" applyProtection="1">
      <alignment horizontal="right" vertical="center" wrapText="1"/>
      <protection hidden="1"/>
    </xf>
    <xf numFmtId="0" fontId="1" fillId="0" borderId="0" xfId="0" applyFont="1" applyProtection="1">
      <protection hidden="1"/>
    </xf>
    <xf numFmtId="0" fontId="3" fillId="2" borderId="5"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5" fillId="2" borderId="7" xfId="0" applyFont="1" applyFill="1" applyBorder="1" applyAlignment="1" applyProtection="1">
      <alignment horizontal="center" vertical="center" wrapText="1"/>
      <protection hidden="1"/>
    </xf>
    <xf numFmtId="0" fontId="5" fillId="2" borderId="0" xfId="0" applyFont="1" applyFill="1" applyAlignment="1" applyProtection="1">
      <alignment horizontal="center" vertical="center" wrapText="1"/>
      <protection hidden="1"/>
    </xf>
    <xf numFmtId="0" fontId="0" fillId="3" borderId="0" xfId="0" applyFill="1" applyProtection="1">
      <protection hidden="1"/>
    </xf>
    <xf numFmtId="0" fontId="0" fillId="0" borderId="0" xfId="0" applyAlignment="1" applyProtection="1">
      <alignment horizontal="left"/>
      <protection hidden="1"/>
    </xf>
    <xf numFmtId="166" fontId="0" fillId="0" borderId="8" xfId="0" applyNumberFormat="1" applyBorder="1" applyAlignment="1" applyProtection="1">
      <alignment horizontal="center" wrapText="1"/>
      <protection hidden="1"/>
    </xf>
    <xf numFmtId="166" fontId="0" fillId="0" borderId="9" xfId="0" applyNumberFormat="1" applyBorder="1" applyAlignment="1" applyProtection="1">
      <alignment horizontal="center" wrapText="1"/>
      <protection hidden="1"/>
    </xf>
    <xf numFmtId="0" fontId="0" fillId="4" borderId="9" xfId="0" applyFill="1" applyBorder="1" applyAlignment="1" applyProtection="1">
      <alignment horizontal="center"/>
      <protection locked="0"/>
    </xf>
    <xf numFmtId="0" fontId="0" fillId="4" borderId="0" xfId="0" applyFill="1" applyAlignment="1" applyProtection="1">
      <alignment horizontal="center"/>
      <protection locked="0"/>
    </xf>
    <xf numFmtId="14" fontId="0" fillId="4" borderId="21" xfId="0" applyNumberFormat="1" applyFill="1" applyBorder="1" applyAlignment="1" applyProtection="1">
      <alignment horizontal="center" wrapText="1"/>
      <protection locked="0"/>
    </xf>
    <xf numFmtId="14" fontId="0" fillId="4" borderId="35" xfId="0" applyNumberFormat="1" applyFill="1" applyBorder="1" applyAlignment="1" applyProtection="1">
      <alignment horizontal="center"/>
      <protection locked="0"/>
    </xf>
    <xf numFmtId="0" fontId="0" fillId="4" borderId="36" xfId="0" applyFill="1" applyBorder="1" applyAlignment="1" applyProtection="1">
      <alignment horizontal="center"/>
      <protection locked="0"/>
    </xf>
    <xf numFmtId="0" fontId="0" fillId="4" borderId="30" xfId="0" applyFill="1" applyBorder="1" applyAlignment="1" applyProtection="1">
      <alignment horizontal="center"/>
      <protection locked="0"/>
    </xf>
    <xf numFmtId="0" fontId="0" fillId="4" borderId="10" xfId="0" applyFill="1" applyBorder="1" applyAlignment="1" applyProtection="1">
      <alignment horizontal="center"/>
      <protection locked="0"/>
    </xf>
    <xf numFmtId="0" fontId="0" fillId="4" borderId="38" xfId="0" applyFill="1" applyBorder="1" applyAlignment="1" applyProtection="1">
      <alignment horizontal="center"/>
      <protection locked="0"/>
    </xf>
    <xf numFmtId="14" fontId="0" fillId="4" borderId="31" xfId="0" applyNumberFormat="1" applyFill="1" applyBorder="1" applyAlignment="1" applyProtection="1">
      <alignment horizontal="center"/>
      <protection locked="0"/>
    </xf>
    <xf numFmtId="166" fontId="0" fillId="0" borderId="37" xfId="0" applyNumberFormat="1" applyBorder="1" applyAlignment="1" applyProtection="1">
      <alignment horizontal="center" wrapText="1"/>
      <protection hidden="1"/>
    </xf>
    <xf numFmtId="166" fontId="0" fillId="0" borderId="43" xfId="0" applyNumberFormat="1" applyBorder="1" applyAlignment="1" applyProtection="1">
      <alignment horizontal="center" wrapText="1"/>
      <protection hidden="1"/>
    </xf>
    <xf numFmtId="0" fontId="0" fillId="4" borderId="47" xfId="0" applyFill="1" applyBorder="1" applyAlignment="1" applyProtection="1">
      <alignment horizontal="center"/>
      <protection locked="0"/>
    </xf>
    <xf numFmtId="0" fontId="0" fillId="4" borderId="59" xfId="0" applyFill="1" applyBorder="1" applyAlignment="1" applyProtection="1">
      <alignment horizontal="center"/>
      <protection locked="0"/>
    </xf>
    <xf numFmtId="9" fontId="0" fillId="4" borderId="58" xfId="1" applyFont="1" applyFill="1" applyBorder="1" applyAlignment="1" applyProtection="1">
      <alignment horizontal="center" vertical="center"/>
      <protection locked="0"/>
    </xf>
    <xf numFmtId="9" fontId="0" fillId="4" borderId="23" xfId="1" applyFont="1" applyFill="1" applyBorder="1" applyAlignment="1" applyProtection="1">
      <alignment horizontal="center" vertical="center"/>
      <protection locked="0"/>
    </xf>
    <xf numFmtId="9" fontId="18" fillId="0" borderId="35" xfId="1" applyFont="1" applyBorder="1" applyAlignment="1" applyProtection="1">
      <alignment horizontal="center" wrapText="1"/>
    </xf>
    <xf numFmtId="9" fontId="18" fillId="0" borderId="37" xfId="1" applyFont="1" applyBorder="1" applyAlignment="1" applyProtection="1">
      <alignment horizontal="center" wrapText="1"/>
    </xf>
    <xf numFmtId="9" fontId="18" fillId="0" borderId="31" xfId="1" applyFont="1" applyBorder="1" applyAlignment="1" applyProtection="1">
      <alignment horizontal="center" wrapText="1"/>
    </xf>
    <xf numFmtId="0" fontId="0" fillId="0" borderId="0" xfId="0" applyAlignment="1" applyProtection="1">
      <alignment wrapText="1"/>
      <protection hidden="1"/>
    </xf>
    <xf numFmtId="14" fontId="0" fillId="0" borderId="0" xfId="0" applyNumberFormat="1" applyProtection="1">
      <protection hidden="1"/>
    </xf>
    <xf numFmtId="0" fontId="0" fillId="0" borderId="0" xfId="0" applyAlignment="1">
      <alignment horizontal="left"/>
    </xf>
    <xf numFmtId="0" fontId="0" fillId="0" borderId="0" xfId="0" applyAlignment="1">
      <alignment wrapText="1"/>
    </xf>
    <xf numFmtId="0" fontId="0" fillId="0" borderId="0" xfId="0" applyAlignment="1">
      <alignment vertical="top" wrapText="1"/>
    </xf>
    <xf numFmtId="0" fontId="14" fillId="7" borderId="33"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7" borderId="63" xfId="0" applyFont="1" applyFill="1" applyBorder="1" applyAlignment="1">
      <alignment horizontal="center" vertical="center" wrapText="1"/>
    </xf>
    <xf numFmtId="0" fontId="14" fillId="7" borderId="64" xfId="0" applyFont="1" applyFill="1" applyBorder="1" applyAlignment="1">
      <alignment horizontal="center" vertical="center" wrapText="1"/>
    </xf>
    <xf numFmtId="0" fontId="15" fillId="7" borderId="50" xfId="0" applyFont="1" applyFill="1" applyBorder="1" applyAlignment="1">
      <alignment horizontal="center" vertical="center" wrapText="1"/>
    </xf>
    <xf numFmtId="0" fontId="15" fillId="7" borderId="39" xfId="0" applyFont="1" applyFill="1" applyBorder="1" applyAlignment="1">
      <alignment horizontal="center" vertical="center" wrapText="1"/>
    </xf>
    <xf numFmtId="0" fontId="15" fillId="7" borderId="40" xfId="0" applyFont="1" applyFill="1" applyBorder="1" applyAlignment="1">
      <alignment horizontal="center" vertical="center" wrapText="1"/>
    </xf>
    <xf numFmtId="0" fontId="15" fillId="7" borderId="42" xfId="0" applyFont="1" applyFill="1" applyBorder="1" applyAlignment="1">
      <alignment horizontal="center" vertical="center" wrapText="1"/>
    </xf>
    <xf numFmtId="167" fontId="18" fillId="0" borderId="61" xfId="0" applyNumberFormat="1" applyFont="1" applyBorder="1" applyAlignment="1">
      <alignment horizontal="center" wrapText="1"/>
    </xf>
    <xf numFmtId="166" fontId="18" fillId="0" borderId="61" xfId="0" applyNumberFormat="1" applyFont="1" applyBorder="1" applyAlignment="1">
      <alignment horizontal="center" wrapText="1"/>
    </xf>
    <xf numFmtId="166" fontId="18" fillId="0" borderId="9" xfId="0" applyNumberFormat="1" applyFont="1" applyBorder="1" applyAlignment="1">
      <alignment horizontal="center" wrapText="1"/>
    </xf>
    <xf numFmtId="167" fontId="18" fillId="0" borderId="9" xfId="0" applyNumberFormat="1" applyFont="1" applyBorder="1" applyAlignment="1">
      <alignment horizontal="center" wrapText="1"/>
    </xf>
    <xf numFmtId="167" fontId="18" fillId="0" borderId="10" xfId="0" applyNumberFormat="1" applyFont="1" applyBorder="1" applyAlignment="1">
      <alignment horizontal="center" wrapText="1"/>
    </xf>
    <xf numFmtId="166" fontId="18" fillId="0" borderId="10" xfId="0" applyNumberFormat="1" applyFont="1" applyBorder="1" applyAlignment="1">
      <alignment horizontal="center" wrapText="1"/>
    </xf>
    <xf numFmtId="0" fontId="14" fillId="7" borderId="41" xfId="0" applyFont="1" applyFill="1" applyBorder="1" applyAlignment="1">
      <alignment horizontal="center" vertical="center" wrapText="1"/>
    </xf>
    <xf numFmtId="0" fontId="14" fillId="7" borderId="39" xfId="0" applyFont="1" applyFill="1" applyBorder="1" applyAlignment="1">
      <alignment horizontal="center" vertical="center" wrapText="1"/>
    </xf>
    <xf numFmtId="0" fontId="14" fillId="7" borderId="40" xfId="0" applyFont="1" applyFill="1" applyBorder="1" applyAlignment="1">
      <alignment horizontal="center" vertical="center" wrapText="1"/>
    </xf>
    <xf numFmtId="0" fontId="14" fillId="7" borderId="42" xfId="0" applyFont="1" applyFill="1" applyBorder="1" applyAlignment="1">
      <alignment horizontal="center" vertical="center" wrapText="1"/>
    </xf>
    <xf numFmtId="0" fontId="0" fillId="0" borderId="34" xfId="0" applyBorder="1" applyAlignment="1">
      <alignment wrapText="1"/>
    </xf>
    <xf numFmtId="0" fontId="0" fillId="0" borderId="36" xfId="0" applyBorder="1" applyAlignment="1">
      <alignment wrapText="1"/>
    </xf>
    <xf numFmtId="0" fontId="9" fillId="0" borderId="0" xfId="0" applyFont="1" applyAlignment="1">
      <alignment horizontal="center"/>
    </xf>
    <xf numFmtId="0" fontId="10" fillId="0" borderId="0" xfId="0" applyFont="1" applyAlignment="1">
      <alignment horizontal="left"/>
    </xf>
    <xf numFmtId="9" fontId="0" fillId="0" borderId="0" xfId="1" applyFont="1" applyFill="1" applyBorder="1" applyAlignment="1" applyProtection="1">
      <alignment horizontal="left"/>
    </xf>
    <xf numFmtId="14" fontId="0" fillId="0" borderId="0" xfId="0" applyNumberFormat="1" applyAlignment="1">
      <alignment horizontal="left"/>
    </xf>
    <xf numFmtId="0" fontId="0" fillId="0" borderId="36" xfId="0" applyBorder="1"/>
    <xf numFmtId="166" fontId="0" fillId="0" borderId="0" xfId="0" applyNumberFormat="1" applyAlignment="1">
      <alignment horizontal="center" wrapText="1"/>
    </xf>
    <xf numFmtId="0" fontId="0" fillId="0" borderId="56" xfId="0" applyBorder="1" applyAlignment="1">
      <alignment wrapText="1"/>
    </xf>
    <xf numFmtId="0" fontId="0" fillId="0" borderId="60" xfId="0" applyBorder="1" applyAlignment="1">
      <alignment wrapText="1"/>
    </xf>
    <xf numFmtId="0" fontId="0" fillId="0" borderId="20" xfId="0" applyBorder="1" applyAlignment="1">
      <alignment wrapText="1"/>
    </xf>
    <xf numFmtId="0" fontId="0" fillId="0" borderId="22" xfId="0" applyBorder="1" applyAlignment="1">
      <alignment wrapText="1"/>
    </xf>
    <xf numFmtId="0" fontId="14" fillId="7" borderId="52" xfId="0" applyFont="1" applyFill="1" applyBorder="1" applyAlignment="1">
      <alignment horizontal="center" vertical="center" wrapText="1"/>
    </xf>
    <xf numFmtId="0" fontId="14" fillId="7" borderId="1"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53" xfId="0" applyFont="1" applyFill="1" applyBorder="1" applyAlignment="1">
      <alignment horizontal="center" vertical="center" wrapText="1"/>
    </xf>
    <xf numFmtId="0" fontId="15" fillId="7" borderId="49"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0" fillId="0" borderId="0" xfId="0" applyAlignment="1">
      <alignment vertical="center"/>
    </xf>
    <xf numFmtId="0" fontId="0" fillId="0" borderId="56" xfId="0" applyBorder="1" applyAlignment="1">
      <alignment vertical="center" wrapText="1"/>
    </xf>
    <xf numFmtId="0" fontId="0" fillId="0" borderId="0" xfId="0" applyAlignment="1">
      <alignment vertical="center" wrapText="1"/>
    </xf>
    <xf numFmtId="0" fontId="0" fillId="0" borderId="20" xfId="0" applyBorder="1" applyAlignment="1">
      <alignment vertical="center" wrapText="1"/>
    </xf>
    <xf numFmtId="0" fontId="0" fillId="0" borderId="57" xfId="0" applyBorder="1" applyAlignment="1">
      <alignment vertical="center" wrapText="1"/>
    </xf>
    <xf numFmtId="0" fontId="1" fillId="0" borderId="0" xfId="0" applyFont="1" applyAlignment="1" applyProtection="1">
      <alignment horizontal="right" vertical="center"/>
      <protection hidden="1"/>
    </xf>
    <xf numFmtId="0" fontId="1" fillId="0" borderId="0" xfId="0" applyFont="1" applyAlignment="1" applyProtection="1">
      <alignment vertical="center" wrapText="1"/>
      <protection hidden="1"/>
    </xf>
    <xf numFmtId="0" fontId="1" fillId="0" borderId="0" xfId="0" applyFont="1" applyAlignment="1" applyProtection="1">
      <alignment horizontal="left" vertical="center"/>
      <protection hidden="1"/>
    </xf>
    <xf numFmtId="0" fontId="1" fillId="0" borderId="0" xfId="0" applyFont="1" applyAlignment="1" applyProtection="1">
      <alignment horizontal="right"/>
      <protection hidden="1"/>
    </xf>
    <xf numFmtId="2" fontId="1" fillId="0" borderId="0" xfId="0" applyNumberFormat="1" applyFont="1" applyAlignment="1" applyProtection="1">
      <alignment horizontal="right" vertical="center"/>
      <protection hidden="1"/>
    </xf>
    <xf numFmtId="2" fontId="1" fillId="0" borderId="0" xfId="0" applyNumberFormat="1" applyFont="1" applyAlignment="1" applyProtection="1">
      <alignment vertical="center"/>
      <protection hidden="1"/>
    </xf>
    <xf numFmtId="165" fontId="1" fillId="0" borderId="0" xfId="0" applyNumberFormat="1" applyFont="1" applyAlignment="1" applyProtection="1">
      <alignment vertical="center" wrapText="1"/>
      <protection hidden="1"/>
    </xf>
    <xf numFmtId="168" fontId="0" fillId="0" borderId="0" xfId="0" applyNumberFormat="1" applyProtection="1">
      <protection hidden="1"/>
    </xf>
    <xf numFmtId="0" fontId="0" fillId="4" borderId="54" xfId="0" applyFill="1" applyBorder="1" applyAlignment="1" applyProtection="1">
      <alignment horizontal="center" vertical="center"/>
      <protection locked="0"/>
    </xf>
    <xf numFmtId="14" fontId="0" fillId="4" borderId="55" xfId="0" applyNumberFormat="1" applyFill="1" applyBorder="1" applyAlignment="1" applyProtection="1">
      <alignment horizontal="center" vertical="center" wrapText="1"/>
      <protection locked="0"/>
    </xf>
    <xf numFmtId="9" fontId="0" fillId="4" borderId="58" xfId="1" applyFont="1" applyFill="1" applyBorder="1" applyAlignment="1" applyProtection="1">
      <alignment horizontal="center" vertical="center" wrapText="1"/>
      <protection locked="0"/>
    </xf>
    <xf numFmtId="9" fontId="0" fillId="4" borderId="23" xfId="1" applyFont="1" applyFill="1" applyBorder="1" applyAlignment="1" applyProtection="1">
      <alignment horizontal="center" vertical="center" wrapText="1"/>
      <protection locked="0"/>
    </xf>
    <xf numFmtId="0" fontId="0" fillId="4" borderId="47" xfId="0" applyFill="1" applyBorder="1" applyAlignment="1" applyProtection="1">
      <alignment horizontal="center" vertical="center"/>
      <protection locked="0"/>
    </xf>
    <xf numFmtId="0" fontId="0" fillId="4" borderId="0" xfId="0" applyFill="1" applyAlignment="1" applyProtection="1">
      <alignment horizontal="center" vertical="center"/>
      <protection locked="0"/>
    </xf>
    <xf numFmtId="14" fontId="0" fillId="4" borderId="35" xfId="0" applyNumberFormat="1"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0" fillId="4" borderId="36" xfId="0" applyFill="1" applyBorder="1" applyAlignment="1" applyProtection="1">
      <alignment horizontal="center" vertical="center"/>
      <protection locked="0"/>
    </xf>
    <xf numFmtId="0" fontId="0" fillId="4" borderId="30" xfId="0" applyFill="1" applyBorder="1" applyAlignment="1" applyProtection="1">
      <alignment horizontal="center" vertical="center"/>
      <protection locked="0"/>
    </xf>
    <xf numFmtId="0" fontId="0" fillId="4" borderId="10" xfId="0" applyFill="1" applyBorder="1" applyAlignment="1" applyProtection="1">
      <alignment horizontal="center" vertical="center"/>
      <protection locked="0"/>
    </xf>
    <xf numFmtId="0" fontId="0" fillId="4" borderId="38" xfId="0" applyFill="1" applyBorder="1" applyAlignment="1" applyProtection="1">
      <alignment horizontal="center" vertical="center"/>
      <protection locked="0"/>
    </xf>
    <xf numFmtId="14" fontId="0" fillId="4" borderId="31" xfId="0" applyNumberFormat="1" applyFill="1" applyBorder="1" applyAlignment="1" applyProtection="1">
      <alignment horizontal="center" vertical="center"/>
      <protection locked="0"/>
    </xf>
    <xf numFmtId="0" fontId="0" fillId="4" borderId="61" xfId="0" applyFill="1" applyBorder="1" applyAlignment="1" applyProtection="1">
      <alignment horizontal="center" vertical="center"/>
      <protection locked="0"/>
    </xf>
    <xf numFmtId="0" fontId="0" fillId="4" borderId="34" xfId="0" applyFill="1" applyBorder="1" applyAlignment="1" applyProtection="1">
      <alignment horizontal="center" vertical="center"/>
      <protection locked="0"/>
    </xf>
    <xf numFmtId="167" fontId="19" fillId="0" borderId="30" xfId="7" applyNumberFormat="1" applyBorder="1" applyAlignment="1">
      <alignment horizontal="left" wrapText="1"/>
    </xf>
    <xf numFmtId="167" fontId="19" fillId="0" borderId="36" xfId="7" applyNumberFormat="1" applyBorder="1" applyAlignment="1">
      <alignment horizontal="left" wrapText="1"/>
    </xf>
    <xf numFmtId="166" fontId="19" fillId="0" borderId="36" xfId="7" applyNumberFormat="1" applyBorder="1" applyAlignment="1">
      <alignment horizontal="left" wrapText="1"/>
    </xf>
    <xf numFmtId="167" fontId="19" fillId="0" borderId="47" xfId="7" applyNumberFormat="1" applyBorder="1" applyAlignment="1">
      <alignment horizontal="left" wrapText="1"/>
    </xf>
    <xf numFmtId="2" fontId="3" fillId="2" borderId="6" xfId="0" applyNumberFormat="1" applyFont="1" applyFill="1" applyBorder="1" applyAlignment="1" applyProtection="1">
      <alignment horizontal="center" vertical="center" wrapText="1"/>
      <protection hidden="1"/>
    </xf>
    <xf numFmtId="2" fontId="5" fillId="2" borderId="0" xfId="0" applyNumberFormat="1" applyFont="1" applyFill="1" applyAlignment="1" applyProtection="1">
      <alignment horizontal="center" vertical="center" wrapText="1"/>
      <protection hidden="1"/>
    </xf>
    <xf numFmtId="0" fontId="0" fillId="0" borderId="65" xfId="0" applyBorder="1" applyAlignment="1">
      <alignment wrapText="1"/>
    </xf>
    <xf numFmtId="166" fontId="0" fillId="0" borderId="38" xfId="0" applyNumberFormat="1" applyBorder="1" applyAlignment="1" applyProtection="1">
      <alignment horizontal="center" wrapText="1"/>
      <protection hidden="1"/>
    </xf>
    <xf numFmtId="166" fontId="0" fillId="0" borderId="66" xfId="0" applyNumberFormat="1" applyBorder="1" applyAlignment="1" applyProtection="1">
      <alignment horizontal="center" wrapText="1"/>
      <protection hidden="1"/>
    </xf>
    <xf numFmtId="6" fontId="18" fillId="0" borderId="9" xfId="1" quotePrefix="1" applyNumberFormat="1" applyFont="1" applyFill="1" applyBorder="1" applyAlignment="1" applyProtection="1">
      <alignment horizontal="center" wrapText="1"/>
    </xf>
    <xf numFmtId="6" fontId="18" fillId="0" borderId="9" xfId="0" applyNumberFormat="1" applyFont="1" applyBorder="1" applyAlignment="1">
      <alignment horizontal="center" wrapText="1"/>
    </xf>
    <xf numFmtId="0" fontId="16" fillId="5" borderId="24" xfId="0" applyFont="1" applyFill="1" applyBorder="1" applyAlignment="1">
      <alignment horizontal="right" vertical="center"/>
    </xf>
    <xf numFmtId="0" fontId="16" fillId="5" borderId="25" xfId="0" applyFont="1" applyFill="1" applyBorder="1" applyAlignment="1">
      <alignment horizontal="right" vertical="center"/>
    </xf>
    <xf numFmtId="0" fontId="16" fillId="5" borderId="26" xfId="0" applyFont="1" applyFill="1" applyBorder="1" applyAlignment="1">
      <alignment horizontal="right" vertical="center"/>
    </xf>
    <xf numFmtId="0" fontId="12" fillId="5" borderId="44" xfId="2" applyFont="1" applyFill="1" applyBorder="1" applyAlignment="1">
      <alignment horizontal="right" vertical="center"/>
    </xf>
    <xf numFmtId="0" fontId="12" fillId="5" borderId="45" xfId="2" applyFont="1" applyFill="1" applyBorder="1" applyAlignment="1">
      <alignment horizontal="right" vertical="center"/>
    </xf>
    <xf numFmtId="0" fontId="12" fillId="5" borderId="46" xfId="2" applyFont="1" applyFill="1" applyBorder="1" applyAlignment="1">
      <alignment horizontal="right" vertical="center"/>
    </xf>
    <xf numFmtId="0" fontId="13" fillId="6" borderId="28" xfId="2" applyFont="1" applyFill="1" applyBorder="1" applyAlignment="1">
      <alignment horizontal="center" vertical="center" wrapText="1"/>
    </xf>
    <xf numFmtId="0" fontId="13" fillId="6" borderId="27" xfId="2" applyFont="1" applyFill="1" applyBorder="1" applyAlignment="1">
      <alignment horizontal="center" vertical="center" wrapText="1"/>
    </xf>
    <xf numFmtId="0" fontId="13" fillId="6" borderId="29" xfId="2" applyFont="1" applyFill="1" applyBorder="1" applyAlignment="1">
      <alignment horizontal="center" vertical="center" wrapText="1"/>
    </xf>
    <xf numFmtId="0" fontId="13" fillId="6" borderId="33" xfId="2" applyFont="1" applyFill="1" applyBorder="1" applyAlignment="1">
      <alignment horizontal="center" vertical="center" wrapText="1"/>
    </xf>
    <xf numFmtId="0" fontId="13" fillId="6" borderId="62" xfId="2" applyFont="1" applyFill="1" applyBorder="1" applyAlignment="1">
      <alignment horizontal="center" vertical="center" wrapText="1"/>
    </xf>
    <xf numFmtId="0" fontId="13" fillId="6" borderId="32" xfId="2" applyFont="1" applyFill="1" applyBorder="1" applyAlignment="1">
      <alignment horizontal="center" vertical="center" wrapText="1"/>
    </xf>
    <xf numFmtId="0" fontId="13" fillId="6" borderId="28" xfId="2" applyFont="1" applyFill="1" applyBorder="1" applyAlignment="1">
      <alignment horizontal="center" vertical="center"/>
    </xf>
    <xf numFmtId="0" fontId="13" fillId="6" borderId="27" xfId="2" applyFont="1" applyFill="1" applyBorder="1" applyAlignment="1">
      <alignment horizontal="center" vertical="center"/>
    </xf>
    <xf numFmtId="0" fontId="13" fillId="6" borderId="29" xfId="2" applyFont="1" applyFill="1" applyBorder="1" applyAlignment="1">
      <alignment horizontal="center" vertical="center"/>
    </xf>
    <xf numFmtId="0" fontId="13" fillId="6" borderId="33" xfId="2" applyFont="1" applyFill="1" applyBorder="1" applyAlignment="1">
      <alignment horizontal="center" vertical="center"/>
    </xf>
    <xf numFmtId="0" fontId="13" fillId="6" borderId="0" xfId="2" applyFont="1" applyFill="1" applyAlignment="1">
      <alignment horizontal="center" vertical="center"/>
    </xf>
    <xf numFmtId="0" fontId="13" fillId="6" borderId="32" xfId="2" applyFont="1" applyFill="1" applyBorder="1" applyAlignment="1">
      <alignment horizontal="center" vertical="center"/>
    </xf>
    <xf numFmtId="0" fontId="0" fillId="0" borderId="33" xfId="0" applyBorder="1" applyAlignment="1">
      <alignment horizontal="left" vertical="top" wrapText="1"/>
    </xf>
    <xf numFmtId="0" fontId="0" fillId="0" borderId="0" xfId="0" applyAlignment="1">
      <alignment horizontal="left" vertical="top" wrapText="1"/>
    </xf>
    <xf numFmtId="0" fontId="0" fillId="0" borderId="32" xfId="0" applyBorder="1" applyAlignment="1">
      <alignment horizontal="left" vertical="top" wrapText="1"/>
    </xf>
    <xf numFmtId="0" fontId="0" fillId="0" borderId="30" xfId="0" applyBorder="1" applyAlignment="1">
      <alignment horizontal="left" vertical="top" wrapText="1"/>
    </xf>
    <xf numFmtId="0" fontId="0" fillId="0" borderId="10" xfId="0" applyBorder="1" applyAlignment="1">
      <alignment horizontal="left" vertical="top" wrapText="1"/>
    </xf>
    <xf numFmtId="0" fontId="0" fillId="0" borderId="31" xfId="0" applyBorder="1" applyAlignment="1">
      <alignment horizontal="left" vertical="top" wrapText="1"/>
    </xf>
    <xf numFmtId="0" fontId="12" fillId="5" borderId="44" xfId="2" applyFont="1" applyFill="1" applyBorder="1" applyAlignment="1">
      <alignment horizontal="center" vertical="center"/>
    </xf>
    <xf numFmtId="0" fontId="12" fillId="5" borderId="45" xfId="2" applyFont="1" applyFill="1" applyBorder="1" applyAlignment="1">
      <alignment horizontal="center" vertical="center"/>
    </xf>
    <xf numFmtId="0" fontId="14" fillId="7" borderId="18" xfId="0" applyFont="1" applyFill="1" applyBorder="1" applyAlignment="1">
      <alignment horizontal="center" vertical="center" wrapText="1"/>
    </xf>
    <xf numFmtId="0" fontId="14" fillId="7" borderId="11" xfId="0" applyFont="1" applyFill="1" applyBorder="1" applyAlignment="1">
      <alignment horizontal="center" vertical="center" wrapText="1"/>
    </xf>
    <xf numFmtId="0" fontId="13" fillId="6" borderId="13" xfId="2" applyFont="1" applyFill="1" applyBorder="1" applyAlignment="1">
      <alignment horizontal="center" vertical="center"/>
    </xf>
    <xf numFmtId="0" fontId="13" fillId="6" borderId="14" xfId="2" applyFont="1" applyFill="1" applyBorder="1" applyAlignment="1">
      <alignment horizontal="center" vertical="center"/>
    </xf>
    <xf numFmtId="0" fontId="13" fillId="6" borderId="15" xfId="2" applyFont="1" applyFill="1" applyBorder="1" applyAlignment="1">
      <alignment horizontal="center" vertical="center"/>
    </xf>
    <xf numFmtId="0" fontId="13" fillId="6" borderId="16" xfId="2" applyFont="1" applyFill="1" applyBorder="1" applyAlignment="1">
      <alignment horizontal="center" vertical="center"/>
    </xf>
    <xf numFmtId="0" fontId="13" fillId="6" borderId="10" xfId="2" applyFont="1" applyFill="1" applyBorder="1" applyAlignment="1">
      <alignment horizontal="center" vertical="center"/>
    </xf>
    <xf numFmtId="0" fontId="13" fillId="6" borderId="17" xfId="2" applyFont="1" applyFill="1" applyBorder="1" applyAlignment="1">
      <alignment horizontal="center" vertical="center"/>
    </xf>
    <xf numFmtId="0" fontId="13" fillId="6" borderId="50" xfId="2" applyFont="1" applyFill="1" applyBorder="1" applyAlignment="1">
      <alignment horizontal="center" vertical="center"/>
    </xf>
    <xf numFmtId="0" fontId="13" fillId="6" borderId="49" xfId="2" applyFont="1" applyFill="1" applyBorder="1" applyAlignment="1">
      <alignment horizontal="center" vertical="center"/>
    </xf>
    <xf numFmtId="0" fontId="13" fillId="6" borderId="51" xfId="2" applyFont="1" applyFill="1" applyBorder="1" applyAlignment="1">
      <alignment horizontal="center" vertical="center"/>
    </xf>
    <xf numFmtId="0" fontId="14" fillId="7" borderId="12" xfId="0" applyFont="1" applyFill="1" applyBorder="1" applyAlignment="1">
      <alignment horizontal="center" vertical="center" wrapText="1"/>
    </xf>
    <xf numFmtId="0" fontId="14" fillId="7" borderId="19" xfId="0" applyFont="1" applyFill="1" applyBorder="1" applyAlignment="1">
      <alignment horizontal="center" vertical="center" wrapText="1"/>
    </xf>
    <xf numFmtId="0" fontId="13" fillId="6" borderId="30" xfId="2" applyFont="1" applyFill="1" applyBorder="1" applyAlignment="1">
      <alignment horizontal="center" vertical="center"/>
    </xf>
    <xf numFmtId="0" fontId="13" fillId="6" borderId="31" xfId="2" applyFont="1" applyFill="1" applyBorder="1" applyAlignment="1">
      <alignment horizontal="center" vertical="center"/>
    </xf>
    <xf numFmtId="0" fontId="12" fillId="0" borderId="44" xfId="0" applyFont="1" applyBorder="1" applyAlignment="1">
      <alignment horizontal="right" vertical="center"/>
    </xf>
    <xf numFmtId="0" fontId="12" fillId="0" borderId="45" xfId="0" applyFont="1" applyBorder="1" applyAlignment="1">
      <alignment horizontal="right" vertical="center"/>
    </xf>
    <xf numFmtId="0" fontId="12" fillId="0" borderId="46" xfId="0" applyFont="1" applyBorder="1" applyAlignment="1">
      <alignment horizontal="right" vertical="center"/>
    </xf>
    <xf numFmtId="2" fontId="3" fillId="2" borderId="6" xfId="0" applyNumberFormat="1" applyFont="1" applyFill="1" applyBorder="1" applyAlignment="1" applyProtection="1">
      <alignment horizontal="center" vertical="center" wrapText="1"/>
      <protection hidden="1"/>
    </xf>
    <xf numFmtId="2" fontId="5" fillId="2" borderId="0" xfId="0" applyNumberFormat="1" applyFont="1" applyFill="1" applyAlignment="1" applyProtection="1">
      <alignment horizontal="center" vertical="center" wrapText="1"/>
      <protection hidden="1"/>
    </xf>
  </cellXfs>
  <cellStyles count="8">
    <cellStyle name="Comma 2" xfId="3" xr:uid="{11915B44-2F0D-47D0-B748-2DBE58E417B6}"/>
    <cellStyle name="Hyperlink" xfId="7" builtinId="8"/>
    <cellStyle name="Normal" xfId="0" builtinId="0"/>
    <cellStyle name="Normal 2" xfId="2" xr:uid="{2A09BFF4-A54A-4AB7-8ACC-DDB17EFFBFE9}"/>
    <cellStyle name="Normal 3" xfId="4" xr:uid="{A62B3BF3-1D81-47F6-AA28-112F2816885B}"/>
    <cellStyle name="Normal 4" xfId="5" xr:uid="{F4425182-9E05-438E-8F53-037A9CD97266}"/>
    <cellStyle name="Percent" xfId="1" builtinId="5"/>
    <cellStyle name="Percent 2" xfId="6" xr:uid="{AA01721C-C0B9-4D64-88B1-96852D8CDA99}"/>
  </cellStyles>
  <dxfs count="0"/>
  <tableStyles count="0" defaultTableStyle="TableStyleMedium2" defaultPivotStyle="PivotStyleLight16"/>
  <colors>
    <mruColors>
      <color rgb="FFF2B800"/>
      <color rgb="FFD0A172"/>
      <color rgb="FF99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5</xdr:col>
      <xdr:colOff>0</xdr:colOff>
      <xdr:row>41</xdr:row>
      <xdr:rowOff>119062</xdr:rowOff>
    </xdr:to>
    <xdr:sp macro="" textlink="">
      <xdr:nvSpPr>
        <xdr:cNvPr id="468" name="TextBox 2">
          <a:extLst>
            <a:ext uri="{FF2B5EF4-FFF2-40B4-BE49-F238E27FC236}">
              <a16:creationId xmlns:a16="http://schemas.microsoft.com/office/drawing/2014/main" id="{115C87C4-345C-4C19-9A8E-5AE77112D0C0}"/>
            </a:ext>
          </a:extLst>
        </xdr:cNvPr>
        <xdr:cNvSpPr txBox="1"/>
      </xdr:nvSpPr>
      <xdr:spPr>
        <a:xfrm>
          <a:off x="169333" y="836083"/>
          <a:ext cx="11070167" cy="7262812"/>
        </a:xfrm>
        <a:prstGeom prst="rect">
          <a:avLst/>
        </a:prstGeom>
        <a:ln>
          <a:solidFill>
            <a:srgbClr val="00206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400" b="1">
              <a:solidFill>
                <a:srgbClr val="002060"/>
              </a:solidFill>
              <a:effectLst/>
              <a:latin typeface="+mn-lt"/>
              <a:ea typeface="+mn-ea"/>
              <a:cs typeface="+mn-cs"/>
            </a:rPr>
            <a:t>Overview </a:t>
          </a:r>
        </a:p>
        <a:p>
          <a:pPr marL="0" marR="0" lvl="0" indent="0" defTabSz="914400" eaLnBrk="1" fontAlgn="auto" latinLnBrk="0" hangingPunct="1">
            <a:lnSpc>
              <a:spcPct val="100000"/>
            </a:lnSpc>
            <a:spcBef>
              <a:spcPts val="0"/>
            </a:spcBef>
            <a:spcAft>
              <a:spcPts val="0"/>
            </a:spcAft>
            <a:buClrTx/>
            <a:buSzTx/>
            <a:buFontTx/>
            <a:buNone/>
            <a:tabLst/>
            <a:defRPr/>
          </a:pPr>
          <a:r>
            <a:rPr lang="en-US" sz="1200">
              <a:solidFill>
                <a:schemeClr val="dk1"/>
              </a:solidFill>
              <a:effectLst/>
              <a:latin typeface="+mn-lt"/>
              <a:ea typeface="+mn-ea"/>
              <a:cs typeface="+mn-cs"/>
            </a:rPr>
            <a:t>The purpose of this tool is to help small employers estimate what it may cost, on a monthly basis, to provide health insurance coverage to their employees, spouses, and dependents with a SHOP plan. This tool is intended to provide an estimate only; employers should work directly with health insurance companies that offer SHOP plans in their area or with a certified agent to determine the final cost and to enroll in coverage.</a:t>
          </a:r>
        </a:p>
        <a:p>
          <a:pPr marL="0" marR="0" lvl="0" indent="0" defTabSz="914400" eaLnBrk="1" fontAlgn="auto" latinLnBrk="0" hangingPunct="1">
            <a:lnSpc>
              <a:spcPct val="100000"/>
            </a:lnSpc>
            <a:spcBef>
              <a:spcPts val="0"/>
            </a:spcBef>
            <a:spcAft>
              <a:spcPts val="0"/>
            </a:spcAft>
            <a:buClrTx/>
            <a:buSzTx/>
            <a:buFontTx/>
            <a:buNone/>
            <a:tabLst/>
            <a:defRPr/>
          </a:pPr>
          <a:endParaRPr lang="en-US" sz="12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a:solidFill>
                <a:sysClr val="windowText" lastClr="000000"/>
              </a:solidFill>
              <a:effectLst/>
              <a:latin typeface="+mn-lt"/>
              <a:ea typeface="+mn-ea"/>
              <a:cs typeface="+mn-cs"/>
            </a:rPr>
            <a:t>Please</a:t>
          </a:r>
          <a:r>
            <a:rPr lang="en-US" sz="1200" baseline="0">
              <a:solidFill>
                <a:sysClr val="windowText" lastClr="000000"/>
              </a:solidFill>
              <a:effectLst/>
              <a:latin typeface="+mn-lt"/>
              <a:ea typeface="+mn-ea"/>
              <a:cs typeface="+mn-cs"/>
            </a:rPr>
            <a:t> note that a</a:t>
          </a:r>
          <a:r>
            <a:rPr lang="en-US" sz="1200">
              <a:solidFill>
                <a:sysClr val="windowText" lastClr="000000"/>
              </a:solidFill>
              <a:effectLst/>
              <a:latin typeface="+mn-lt"/>
              <a:ea typeface="+mn-ea"/>
              <a:cs typeface="+mn-cs"/>
            </a:rPr>
            <a:t> given employer’s premium will not change throughout the plan year.</a:t>
          </a:r>
          <a:r>
            <a:rPr lang="en-US" sz="1200" baseline="0">
              <a:solidFill>
                <a:sysClr val="windowText" lastClr="000000"/>
              </a:solidFill>
              <a:effectLst/>
              <a:latin typeface="+mn-lt"/>
              <a:ea typeface="+mn-ea"/>
              <a:cs typeface="+mn-cs"/>
            </a:rPr>
            <a:t> However</a:t>
          </a:r>
          <a:r>
            <a:rPr lang="en-US" sz="1200" baseline="0">
              <a:solidFill>
                <a:schemeClr val="dk1"/>
              </a:solidFill>
              <a:effectLst/>
              <a:latin typeface="+mn-lt"/>
              <a:ea typeface="+mn-ea"/>
              <a:cs typeface="+mn-cs"/>
            </a:rPr>
            <a:t>, </a:t>
          </a:r>
          <a:r>
            <a:rPr lang="en-US" sz="1200" b="0" i="0">
              <a:solidFill>
                <a:schemeClr val="dk1"/>
              </a:solidFill>
              <a:effectLst/>
              <a:latin typeface="+mn-lt"/>
              <a:ea typeface="+mn-ea"/>
              <a:cs typeface="+mn-cs"/>
            </a:rPr>
            <a:t>the timing of an employer's enrollment can influence the </a:t>
          </a:r>
          <a:r>
            <a:rPr lang="en-US" sz="1200" baseline="0">
              <a:solidFill>
                <a:schemeClr val="dk1"/>
              </a:solidFill>
              <a:effectLst/>
              <a:latin typeface="+mn-lt"/>
              <a:ea typeface="+mn-ea"/>
              <a:cs typeface="+mn-cs"/>
            </a:rPr>
            <a:t>h</a:t>
          </a:r>
          <a:r>
            <a:rPr lang="en-US" sz="1200">
              <a:solidFill>
                <a:schemeClr val="dk1"/>
              </a:solidFill>
              <a:effectLst/>
              <a:latin typeface="+mn-lt"/>
              <a:ea typeface="+mn-ea"/>
              <a:cs typeface="+mn-cs"/>
            </a:rPr>
            <a:t>ealth insurance premium</a:t>
          </a:r>
          <a:r>
            <a:rPr lang="en-US" sz="1200" b="0" i="0">
              <a:solidFill>
                <a:schemeClr val="dk1"/>
              </a:solidFill>
              <a:effectLst/>
              <a:latin typeface="+mn-lt"/>
              <a:ea typeface="+mn-ea"/>
              <a:cs typeface="+mn-cs"/>
            </a:rPr>
            <a:t> they</a:t>
          </a:r>
          <a:r>
            <a:rPr lang="en-US" sz="1200" b="0" i="0" baseline="0">
              <a:solidFill>
                <a:schemeClr val="dk1"/>
              </a:solidFill>
              <a:effectLst/>
              <a:latin typeface="+mn-lt"/>
              <a:ea typeface="+mn-ea"/>
              <a:cs typeface="+mn-cs"/>
            </a:rPr>
            <a:t> pay</a:t>
          </a:r>
          <a:r>
            <a:rPr lang="en-US" sz="1200" b="0" i="0">
              <a:solidFill>
                <a:schemeClr val="dk1"/>
              </a:solidFill>
              <a:effectLst/>
              <a:latin typeface="+mn-lt"/>
              <a:ea typeface="+mn-ea"/>
              <a:cs typeface="+mn-cs"/>
            </a:rPr>
            <a:t>. For instance, an employer who enrolls in the first quarter of the calendar year may have a different premium than an employer enrolling in the same plan in the third quarter of the same calendar year.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0" i="0">
            <a:solidFill>
              <a:schemeClr val="dk1"/>
            </a:solidFill>
            <a:effectLst/>
            <a:latin typeface="+mn-lt"/>
            <a:ea typeface="+mn-ea"/>
            <a:cs typeface="+mn-cs"/>
          </a:endParaRPr>
        </a:p>
        <a:p>
          <a:pPr eaLnBrk="1" fontAlgn="auto" latinLnBrk="0" hangingPunct="1"/>
          <a:r>
            <a:rPr lang="en-US" sz="1200" b="1" i="1">
              <a:solidFill>
                <a:srgbClr val="002060"/>
              </a:solidFill>
              <a:effectLst/>
              <a:latin typeface="+mn-lt"/>
              <a:ea typeface="+mn-ea"/>
              <a:cs typeface="+mn-cs"/>
            </a:rPr>
            <a:t>Contents</a:t>
          </a:r>
        </a:p>
        <a:p>
          <a:pPr marL="0" marR="0" lvl="0" indent="0" defTabSz="914400" eaLnBrk="1" fontAlgn="auto" latinLnBrk="0" hangingPunct="1">
            <a:lnSpc>
              <a:spcPct val="100000"/>
            </a:lnSpc>
            <a:spcBef>
              <a:spcPts val="0"/>
            </a:spcBef>
            <a:spcAft>
              <a:spcPts val="0"/>
            </a:spcAft>
            <a:buClrTx/>
            <a:buSzTx/>
            <a:buFontTx/>
            <a:buNone/>
            <a:tabLst/>
            <a:defRPr/>
          </a:pPr>
          <a:r>
            <a:rPr lang="en-US" sz="1200" b="0" i="0">
              <a:solidFill>
                <a:schemeClr val="dk1"/>
              </a:solidFill>
              <a:effectLst/>
              <a:latin typeface="+mn-lt"/>
              <a:ea typeface="+mn-ea"/>
              <a:cs typeface="+mn-cs"/>
            </a:rPr>
            <a:t>Tab 1</a:t>
          </a:r>
          <a:r>
            <a:rPr lang="en-US" sz="1200" b="0" i="0" baseline="0">
              <a:solidFill>
                <a:schemeClr val="dk1"/>
              </a:solidFill>
              <a:effectLst/>
              <a:latin typeface="+mn-lt"/>
              <a:ea typeface="+mn-ea"/>
              <a:cs typeface="+mn-cs"/>
            </a:rPr>
            <a:t> - Overview &amp; Terms</a:t>
          </a:r>
          <a:r>
            <a:rPr lang="en-US" sz="1200" b="0" i="0">
              <a:solidFill>
                <a:schemeClr val="dk1"/>
              </a:solidFill>
              <a:effectLst/>
              <a:latin typeface="+mn-lt"/>
              <a:ea typeface="+mn-ea"/>
              <a:cs typeface="+mn-cs"/>
            </a:rPr>
            <a:t> provides an overview of the tool and provides a list of relevant terms and definitions.</a:t>
          </a:r>
        </a:p>
        <a:p>
          <a:pPr marL="0" marR="0" lvl="0" indent="0" defTabSz="914400" eaLnBrk="1" fontAlgn="auto" latinLnBrk="0" hangingPunct="1">
            <a:lnSpc>
              <a:spcPct val="100000"/>
            </a:lnSpc>
            <a:spcBef>
              <a:spcPts val="0"/>
            </a:spcBef>
            <a:spcAft>
              <a:spcPts val="0"/>
            </a:spcAft>
            <a:buClrTx/>
            <a:buSzTx/>
            <a:buFontTx/>
            <a:buNone/>
            <a:tabLst/>
            <a:defRPr/>
          </a:pPr>
          <a:r>
            <a:rPr lang="en-US" sz="1200" b="0" i="0">
              <a:solidFill>
                <a:schemeClr val="dk1"/>
              </a:solidFill>
              <a:effectLst/>
              <a:latin typeface="+mn-lt"/>
              <a:ea typeface="+mn-ea"/>
              <a:cs typeface="+mn-cs"/>
            </a:rPr>
            <a:t>Tab 2 - SHOP Plan Information provides details on the specific SHOP plans offered in Georgia for Plan Year (PY) 2026.</a:t>
          </a:r>
        </a:p>
        <a:p>
          <a:pPr marL="0" marR="0" lvl="0" indent="0" defTabSz="914400" eaLnBrk="1" fontAlgn="auto" latinLnBrk="0" hangingPunct="1">
            <a:lnSpc>
              <a:spcPct val="100000"/>
            </a:lnSpc>
            <a:spcBef>
              <a:spcPts val="0"/>
            </a:spcBef>
            <a:spcAft>
              <a:spcPts val="0"/>
            </a:spcAft>
            <a:buClrTx/>
            <a:buSzTx/>
            <a:buFontTx/>
            <a:buNone/>
            <a:tabLst/>
            <a:defRPr/>
          </a:pPr>
          <a:r>
            <a:rPr lang="en-US" sz="1200" b="0" i="0">
              <a:solidFill>
                <a:schemeClr val="dk1"/>
              </a:solidFill>
              <a:effectLst/>
              <a:latin typeface="+mn-lt"/>
              <a:ea typeface="+mn-ea"/>
              <a:cs typeface="+mn-cs"/>
            </a:rPr>
            <a:t>Tab 3 - SHOP Premium Calculator allows an employer to provide information on their employees to calculate an estimated monthly premium amount for coverage.</a:t>
          </a:r>
        </a:p>
        <a:p>
          <a:pPr marL="0" marR="0" lvl="0" indent="0" defTabSz="914400" eaLnBrk="1" fontAlgn="auto" latinLnBrk="0" hangingPunct="1">
            <a:lnSpc>
              <a:spcPct val="100000"/>
            </a:lnSpc>
            <a:spcBef>
              <a:spcPts val="0"/>
            </a:spcBef>
            <a:spcAft>
              <a:spcPts val="0"/>
            </a:spcAft>
            <a:buClrTx/>
            <a:buSzTx/>
            <a:buFontTx/>
            <a:buNone/>
            <a:tabLst/>
            <a:defRPr/>
          </a:pPr>
          <a:r>
            <a:rPr lang="en-US" sz="1200" b="0" i="0">
              <a:solidFill>
                <a:schemeClr val="dk1"/>
              </a:solidFill>
              <a:effectLst/>
              <a:latin typeface="+mn-lt"/>
              <a:ea typeface="+mn-ea"/>
              <a:cs typeface="+mn-cs"/>
            </a:rPr>
            <a:t>Tab 4 - Employer Input Example shows an example of how to correctly fill out the template on Tab 2 - SHOP Premium Calculator with the necessary information in order to generate accurate premium calculations</a:t>
          </a:r>
          <a:r>
            <a:rPr lang="en-US" sz="1200" b="0" i="0" baseline="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i="1">
              <a:solidFill>
                <a:srgbClr val="002060"/>
              </a:solidFill>
              <a:effectLst/>
              <a:latin typeface="+mn-lt"/>
              <a:ea typeface="+mn-ea"/>
              <a:cs typeface="+mn-cs"/>
            </a:rPr>
            <a:t>Terms and Definitions</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Coinsurance</a:t>
          </a:r>
          <a:r>
            <a:rPr lang="en-US" sz="1200" b="0" i="0" u="none" strike="noStrike">
              <a:solidFill>
                <a:schemeClr val="dk1"/>
              </a:solidFill>
              <a:effectLst/>
              <a:latin typeface="+mn-lt"/>
              <a:ea typeface="+mn-ea"/>
              <a:cs typeface="+mn-cs"/>
            </a:rPr>
            <a:t>: The insured's share of the costs of a covered health care service, calculated as a percentage of the allowed amount for the service.</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Covered Type</a:t>
          </a:r>
          <a:r>
            <a:rPr lang="en-US" sz="1200" b="0" i="0" u="none" strike="noStrike">
              <a:solidFill>
                <a:schemeClr val="dk1"/>
              </a:solidFill>
              <a:effectLst/>
              <a:latin typeface="+mn-lt"/>
              <a:ea typeface="+mn-ea"/>
              <a:cs typeface="+mn-cs"/>
            </a:rPr>
            <a:t>: Whether the individual is an employee of the business, the spouse of an employee, or a dependent of an employee. </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Date of Birth</a:t>
          </a:r>
          <a:r>
            <a:rPr lang="en-US" sz="1200" b="0" i="0" u="none" strike="noStrike">
              <a:solidFill>
                <a:schemeClr val="dk1"/>
              </a:solidFill>
              <a:effectLst/>
              <a:latin typeface="+mn-lt"/>
              <a:ea typeface="+mn-ea"/>
              <a:cs typeface="+mn-cs"/>
            </a:rPr>
            <a:t>: The date of birth of the insured.</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Dependent</a:t>
          </a:r>
          <a:r>
            <a:rPr lang="en-US" sz="1200" b="0" i="0" u="none" strike="noStrike">
              <a:solidFill>
                <a:schemeClr val="dk1"/>
              </a:solidFill>
              <a:effectLst/>
              <a:latin typeface="+mn-lt"/>
              <a:ea typeface="+mn-ea"/>
              <a:cs typeface="+mn-cs"/>
            </a:rPr>
            <a:t>: A child or other individual for whom a parent, relative, or other person may claim a personal exemption for. A dependent must be under</a:t>
          </a:r>
          <a:r>
            <a:rPr lang="en-US" sz="1200" b="0" i="0" u="none" strike="noStrike" baseline="0">
              <a:solidFill>
                <a:schemeClr val="dk1"/>
              </a:solidFill>
              <a:effectLst/>
              <a:latin typeface="+mn-lt"/>
              <a:ea typeface="+mn-ea"/>
              <a:cs typeface="+mn-cs"/>
            </a:rPr>
            <a:t> the age of 26 to be eligible for SHOP coverage.</a:t>
          </a:r>
          <a:endParaRPr lang="en-US" sz="1200" b="0"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1" u="sng" strike="noStrike" kern="0" cap="none" spc="0" normalizeH="0" baseline="0" noProof="0">
              <a:ln>
                <a:noFill/>
              </a:ln>
              <a:solidFill>
                <a:prstClr val="black"/>
              </a:solidFill>
              <a:effectLst/>
              <a:uLnTx/>
              <a:uFillTx/>
              <a:latin typeface="+mn-lt"/>
              <a:ea typeface="+mn-ea"/>
              <a:cs typeface="+mn-cs"/>
            </a:rPr>
            <a:t>Employee</a:t>
          </a:r>
          <a:r>
            <a:rPr kumimoji="0" lang="en-US" sz="1200" b="0" i="0" u="none" strike="noStrike" kern="0" cap="none" spc="0" normalizeH="0" baseline="0" noProof="0">
              <a:ln>
                <a:noFill/>
              </a:ln>
              <a:solidFill>
                <a:prstClr val="black"/>
              </a:solidFill>
              <a:effectLst/>
              <a:uLnTx/>
              <a:uFillTx/>
              <a:latin typeface="+mn-lt"/>
              <a:ea typeface="+mn-ea"/>
              <a:cs typeface="+mn-cs"/>
            </a:rPr>
            <a:t>: An individual who works for the employer.</a:t>
          </a:r>
        </a:p>
        <a:p>
          <a:pPr marL="0" marR="0" lvl="0" indent="0" defTabSz="914400" eaLnBrk="1" fontAlgn="auto" latinLnBrk="0" hangingPunct="1">
            <a:lnSpc>
              <a:spcPct val="100000"/>
            </a:lnSpc>
            <a:spcBef>
              <a:spcPts val="0"/>
            </a:spcBef>
            <a:spcAft>
              <a:spcPts val="0"/>
            </a:spcAft>
            <a:buClrTx/>
            <a:buSzTx/>
            <a:buFontTx/>
            <a:buNone/>
            <a:tabLst/>
            <a:defRPr/>
          </a:pPr>
          <a:r>
            <a:rPr lang="en-US" sz="1200" i="1" u="sng">
              <a:solidFill>
                <a:srgbClr val="000000"/>
              </a:solidFill>
              <a:effectLst/>
              <a:latin typeface="Calibri" panose="020F0502020204030204" pitchFamily="34" charset="0"/>
            </a:rPr>
            <a:t>Employee Name</a:t>
          </a:r>
          <a:r>
            <a:rPr lang="en-US" sz="1200">
              <a:solidFill>
                <a:srgbClr val="000000"/>
              </a:solidFill>
              <a:effectLst/>
              <a:latin typeface="Calibri" panose="020F0502020204030204" pitchFamily="34" charset="0"/>
            </a:rPr>
            <a:t>: The name of the employee.</a:t>
          </a:r>
          <a:endParaRPr lang="en-US" sz="1200" b="0"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Employer Zip Code</a:t>
          </a:r>
          <a:r>
            <a:rPr lang="en-US" sz="1200" b="0" i="0" u="none" strike="noStrike">
              <a:solidFill>
                <a:schemeClr val="dk1"/>
              </a:solidFill>
              <a:effectLst/>
              <a:latin typeface="+mn-lt"/>
              <a:ea typeface="+mn-ea"/>
              <a:cs typeface="+mn-cs"/>
            </a:rPr>
            <a:t>: The 5-digit zip code corresponding to the location where the business resides.</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Insured Name</a:t>
          </a:r>
          <a:r>
            <a:rPr lang="en-US" sz="1200" b="0" i="0" u="none" strike="noStrike">
              <a:solidFill>
                <a:schemeClr val="dk1"/>
              </a:solidFill>
              <a:effectLst/>
              <a:latin typeface="+mn-lt"/>
              <a:ea typeface="+mn-ea"/>
              <a:cs typeface="+mn-cs"/>
            </a:rPr>
            <a:t>: The name of the individual to receive coverage.</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Out-of-Pocket Limit</a:t>
          </a:r>
          <a:r>
            <a:rPr lang="en-US" sz="1200" b="0" i="0" u="none" strike="noStrike">
              <a:solidFill>
                <a:schemeClr val="dk1"/>
              </a:solidFill>
              <a:effectLst/>
              <a:latin typeface="+mn-lt"/>
              <a:ea typeface="+mn-ea"/>
              <a:cs typeface="+mn-cs"/>
            </a:rPr>
            <a:t>: The most an insured could pay during a coverage period for their share of the costs of covered services.</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Overall Deductible</a:t>
          </a:r>
          <a:r>
            <a:rPr lang="en-US" sz="1200" b="0" i="0" u="none" strike="noStrike">
              <a:solidFill>
                <a:schemeClr val="dk1"/>
              </a:solidFill>
              <a:effectLst/>
              <a:latin typeface="+mn-lt"/>
              <a:ea typeface="+mn-ea"/>
              <a:cs typeface="+mn-cs"/>
            </a:rPr>
            <a:t>: The amount the insured could owe during the coverage period for covered health care services before the plan begins to pay; an overall deductible applies to all or almost all covered items and services.</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Percentage of Premium Paid by Employer for Employees</a:t>
          </a:r>
          <a:r>
            <a:rPr lang="en-US" sz="1200" b="0" i="0" u="none" strike="noStrike">
              <a:solidFill>
                <a:schemeClr val="dk1"/>
              </a:solidFill>
              <a:effectLst/>
              <a:latin typeface="+mn-lt"/>
              <a:ea typeface="+mn-ea"/>
              <a:cs typeface="+mn-cs"/>
            </a:rPr>
            <a:t>: The percentage of the premium the employer anticipates covering for employees.</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Percentage of Premium Paid by Employer for Spouses and Dependents</a:t>
          </a:r>
          <a:r>
            <a:rPr lang="en-US" sz="1200" b="0" i="0" u="none" strike="noStrike">
              <a:solidFill>
                <a:schemeClr val="dk1"/>
              </a:solidFill>
              <a:effectLst/>
              <a:latin typeface="+mn-lt"/>
              <a:ea typeface="+mn-ea"/>
              <a:cs typeface="+mn-cs"/>
            </a:rPr>
            <a:t>: The percentage of the premium the employer anticipates covering for employees' spouses and dependents.</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Plan Name</a:t>
          </a:r>
          <a:r>
            <a:rPr lang="en-US" sz="1200" b="0" i="0" u="none" strike="noStrike">
              <a:solidFill>
                <a:schemeClr val="dk1"/>
              </a:solidFill>
              <a:effectLst/>
              <a:latin typeface="+mn-lt"/>
              <a:ea typeface="+mn-ea"/>
              <a:cs typeface="+mn-cs"/>
            </a:rPr>
            <a:t>: The name of the SHOP plan.</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Plan Start Date</a:t>
          </a:r>
          <a:r>
            <a:rPr lang="en-US" sz="1200" b="0" i="0" u="none" strike="noStrike">
              <a:solidFill>
                <a:schemeClr val="dk1"/>
              </a:solidFill>
              <a:effectLst/>
              <a:latin typeface="+mn-lt"/>
              <a:ea typeface="+mn-ea"/>
              <a:cs typeface="+mn-cs"/>
            </a:rPr>
            <a:t>: The date that the employer would like the coverage to start.</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Primary Care Copay</a:t>
          </a:r>
          <a:r>
            <a:rPr lang="en-US" sz="1200" b="0" i="0" u="none" strike="noStrike">
              <a:solidFill>
                <a:schemeClr val="dk1"/>
              </a:solidFill>
              <a:effectLst/>
              <a:latin typeface="+mn-lt"/>
              <a:ea typeface="+mn-ea"/>
              <a:cs typeface="+mn-cs"/>
            </a:rPr>
            <a:t>: What the insured will pay for a primary care visit to treat an injury or illness.</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Spouse</a:t>
          </a:r>
          <a:r>
            <a:rPr lang="en-US" sz="1200" b="0" i="0" u="none" strike="noStrike">
              <a:solidFill>
                <a:schemeClr val="dk1"/>
              </a:solidFill>
              <a:effectLst/>
              <a:latin typeface="+mn-lt"/>
              <a:ea typeface="+mn-ea"/>
              <a:cs typeface="+mn-cs"/>
            </a:rPr>
            <a:t>: An individual legally married to the employee or an individual who cohabitates with the employee occupying a relationship generally equivalent to that of a spouse.</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Sum of All Monthly Premiums for All Insureds</a:t>
          </a:r>
          <a:r>
            <a:rPr lang="en-US" sz="1200" b="0" i="0" u="none" strike="noStrike">
              <a:solidFill>
                <a:schemeClr val="dk1"/>
              </a:solidFill>
              <a:effectLst/>
              <a:latin typeface="+mn-lt"/>
              <a:ea typeface="+mn-ea"/>
              <a:cs typeface="+mn-cs"/>
            </a:rPr>
            <a:t>: The total monthly cost of all of the premiums for all of the individuals listed in the “Covered Individual Information” section.</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Sum of Montly Employee Costs for All Insureds</a:t>
          </a:r>
          <a:r>
            <a:rPr lang="en-US" sz="1200" b="0" i="0" u="none" strike="noStrike">
              <a:solidFill>
                <a:schemeClr val="dk1"/>
              </a:solidFill>
              <a:effectLst/>
              <a:latin typeface="+mn-lt"/>
              <a:ea typeface="+mn-ea"/>
              <a:cs typeface="+mn-cs"/>
            </a:rPr>
            <a:t>: The total monthly cost for all employees enrolled in SHOP coverage.</a:t>
          </a:r>
        </a:p>
        <a:p>
          <a:pPr marL="0" marR="0" lvl="0" indent="0" defTabSz="914400" eaLnBrk="1" fontAlgn="auto" latinLnBrk="0" hangingPunct="1">
            <a:lnSpc>
              <a:spcPct val="100000"/>
            </a:lnSpc>
            <a:spcBef>
              <a:spcPts val="0"/>
            </a:spcBef>
            <a:spcAft>
              <a:spcPts val="0"/>
            </a:spcAft>
            <a:buClrTx/>
            <a:buSzTx/>
            <a:buFontTx/>
            <a:buNone/>
            <a:tabLst/>
            <a:defRPr/>
          </a:pPr>
          <a:r>
            <a:rPr lang="en-US" sz="1200" b="0" i="1" u="sng" strike="noStrike">
              <a:solidFill>
                <a:schemeClr val="dk1"/>
              </a:solidFill>
              <a:effectLst/>
              <a:latin typeface="+mn-lt"/>
              <a:ea typeface="+mn-ea"/>
              <a:cs typeface="+mn-cs"/>
            </a:rPr>
            <a:t>Sum of Montly Employer Costs for All Insureds</a:t>
          </a:r>
          <a:r>
            <a:rPr lang="en-US" sz="1200" b="0" i="0" u="none" strike="noStrike">
              <a:solidFill>
                <a:schemeClr val="dk1"/>
              </a:solidFill>
              <a:effectLst/>
              <a:latin typeface="+mn-lt"/>
              <a:ea typeface="+mn-ea"/>
              <a:cs typeface="+mn-cs"/>
            </a:rPr>
            <a:t>: The total monthly cost for an employer to purchase SHOP coverage for all individuals listed.</a:t>
          </a:r>
          <a:r>
            <a:rPr lang="en-US" sz="1200"/>
            <a:t> </a:t>
          </a:r>
          <a:endParaRPr lang="en-US" sz="1200" b="0" i="1" u="sng"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2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200" b="0">
            <a:solidFill>
              <a:schemeClr val="dk1"/>
            </a:solidFill>
            <a:effectLst/>
            <a:latin typeface="+mn-lt"/>
            <a:ea typeface="+mn-ea"/>
            <a:cs typeface="+mn-cs"/>
          </a:endParaRPr>
        </a:p>
      </xdr:txBody>
    </xdr:sp>
    <xdr:clientData/>
  </xdr:twoCellAnchor>
  <xdr:twoCellAnchor>
    <xdr:from>
      <xdr:col>1</xdr:col>
      <xdr:colOff>85725</xdr:colOff>
      <xdr:row>0</xdr:row>
      <xdr:rowOff>204304</xdr:rowOff>
    </xdr:from>
    <xdr:to>
      <xdr:col>1</xdr:col>
      <xdr:colOff>1028700</xdr:colOff>
      <xdr:row>0</xdr:row>
      <xdr:rowOff>491957</xdr:rowOff>
    </xdr:to>
    <xdr:pic>
      <xdr:nvPicPr>
        <xdr:cNvPr id="351" name="Picture 11" descr="This is a logo for the Office of Commissioner of Insurance and Safety Fire (Office of Commissioner of Insurance and Safety Fire | Protect | Enforce | Educate | Inform | Commissioner John F. King)">
          <a:extLst>
            <a:ext uri="{FF2B5EF4-FFF2-40B4-BE49-F238E27FC236}">
              <a16:creationId xmlns:a16="http://schemas.microsoft.com/office/drawing/2014/main" id="{211D5B76-3579-5FB4-8CD5-9C2FD9521D6B}"/>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3525" y="204304"/>
          <a:ext cx="942975" cy="287653"/>
        </a:xfrm>
        <a:prstGeom prst="rect">
          <a:avLst/>
        </a:prstGeom>
      </xdr:spPr>
    </xdr:pic>
    <xdr:clientData/>
  </xdr:twoCellAnchor>
  <xdr:twoCellAnchor editAs="oneCell">
    <xdr:from>
      <xdr:col>1</xdr:col>
      <xdr:colOff>1111247</xdr:colOff>
      <xdr:row>0</xdr:row>
      <xdr:rowOff>200227</xdr:rowOff>
    </xdr:from>
    <xdr:to>
      <xdr:col>1</xdr:col>
      <xdr:colOff>1917698</xdr:colOff>
      <xdr:row>0</xdr:row>
      <xdr:rowOff>482314</xdr:rowOff>
    </xdr:to>
    <xdr:pic>
      <xdr:nvPicPr>
        <xdr:cNvPr id="171" name="Picture 2" descr="This is a logo for Georgia Access.">
          <a:extLst>
            <a:ext uri="{FF2B5EF4-FFF2-40B4-BE49-F238E27FC236}">
              <a16:creationId xmlns:a16="http://schemas.microsoft.com/office/drawing/2014/main" id="{21C460F9-779F-6FE3-4EEE-AD4A2EC10C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85872" y="200227"/>
          <a:ext cx="806451" cy="282087"/>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82551</xdr:colOff>
      <xdr:row>0</xdr:row>
      <xdr:rowOff>197954</xdr:rowOff>
    </xdr:from>
    <xdr:to>
      <xdr:col>1</xdr:col>
      <xdr:colOff>965200</xdr:colOff>
      <xdr:row>0</xdr:row>
      <xdr:rowOff>469834</xdr:rowOff>
    </xdr:to>
    <xdr:pic>
      <xdr:nvPicPr>
        <xdr:cNvPr id="6" name="Picture 1" descr="This is a logo for the Office of Commissioner of Insurance and Safety Fire (Office of Commissioner of Insurance and Safety Fire | Protect | Enforce | Educate | Inform | Commissioner John F. King)">
          <a:extLst>
            <a:ext uri="{FF2B5EF4-FFF2-40B4-BE49-F238E27FC236}">
              <a16:creationId xmlns:a16="http://schemas.microsoft.com/office/drawing/2014/main" id="{FC7FC728-2605-45CE-A1A5-CAC6C16269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351" y="197954"/>
          <a:ext cx="882649" cy="271880"/>
        </a:xfrm>
        <a:prstGeom prst="rect">
          <a:avLst/>
        </a:prstGeom>
      </xdr:spPr>
    </xdr:pic>
    <xdr:clientData/>
  </xdr:twoCellAnchor>
  <xdr:twoCellAnchor editAs="oneCell">
    <xdr:from>
      <xdr:col>1</xdr:col>
      <xdr:colOff>1044575</xdr:colOff>
      <xdr:row>0</xdr:row>
      <xdr:rowOff>184150</xdr:rowOff>
    </xdr:from>
    <xdr:to>
      <xdr:col>1</xdr:col>
      <xdr:colOff>1949450</xdr:colOff>
      <xdr:row>0</xdr:row>
      <xdr:rowOff>475748</xdr:rowOff>
    </xdr:to>
    <xdr:pic>
      <xdr:nvPicPr>
        <xdr:cNvPr id="7" name="Picture 5" descr="This is a logo for Georgia Access.">
          <a:extLst>
            <a:ext uri="{FF2B5EF4-FFF2-40B4-BE49-F238E27FC236}">
              <a16:creationId xmlns:a16="http://schemas.microsoft.com/office/drawing/2014/main" id="{44CD429A-6420-45C8-8C8E-927CF286EA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5049" y="184150"/>
          <a:ext cx="904875" cy="291598"/>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84946</xdr:colOff>
      <xdr:row>0</xdr:row>
      <xdr:rowOff>163895</xdr:rowOff>
    </xdr:from>
    <xdr:to>
      <xdr:col>1</xdr:col>
      <xdr:colOff>1192171</xdr:colOff>
      <xdr:row>0</xdr:row>
      <xdr:rowOff>504951</xdr:rowOff>
    </xdr:to>
    <xdr:pic>
      <xdr:nvPicPr>
        <xdr:cNvPr id="9" name="Picture 1" descr="This is a logo for the Office of Commissioner of Insurance and Safety Fire (Office of Commissioner of Insurance and Safety Fire | Protect | Enforce | Educate | Inform | Commissioner John F. King)">
          <a:extLst>
            <a:ext uri="{FF2B5EF4-FFF2-40B4-BE49-F238E27FC236}">
              <a16:creationId xmlns:a16="http://schemas.microsoft.com/office/drawing/2014/main" id="{FC378FD7-949C-4967-97CB-A9795B6A1E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375" y="163895"/>
          <a:ext cx="1107225" cy="341056"/>
        </a:xfrm>
        <a:prstGeom prst="rect">
          <a:avLst/>
        </a:prstGeom>
      </xdr:spPr>
    </xdr:pic>
    <xdr:clientData/>
  </xdr:twoCellAnchor>
  <xdr:twoCellAnchor editAs="oneCell">
    <xdr:from>
      <xdr:col>1</xdr:col>
      <xdr:colOff>1440671</xdr:colOff>
      <xdr:row>0</xdr:row>
      <xdr:rowOff>150091</xdr:rowOff>
    </xdr:from>
    <xdr:to>
      <xdr:col>2</xdr:col>
      <xdr:colOff>467104</xdr:colOff>
      <xdr:row>0</xdr:row>
      <xdr:rowOff>496289</xdr:rowOff>
    </xdr:to>
    <xdr:pic>
      <xdr:nvPicPr>
        <xdr:cNvPr id="4" name="Picture 5" descr="This is a logo for Georgia Access.">
          <a:extLst>
            <a:ext uri="{FF2B5EF4-FFF2-40B4-BE49-F238E27FC236}">
              <a16:creationId xmlns:a16="http://schemas.microsoft.com/office/drawing/2014/main" id="{510A28E6-7B49-4059-A501-EA2F6AD01F0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22100" y="150091"/>
          <a:ext cx="1004458" cy="346198"/>
        </a:xfrm>
        <a:prstGeom prst="rect">
          <a:avLst/>
        </a:prstGeom>
        <a:noFill/>
      </xdr:spPr>
    </xdr:pic>
    <xdr:clientData/>
  </xdr:twoCellAnchor>
  <xdr:twoCellAnchor>
    <xdr:from>
      <xdr:col>1</xdr:col>
      <xdr:colOff>0</xdr:colOff>
      <xdr:row>1</xdr:row>
      <xdr:rowOff>152399</xdr:rowOff>
    </xdr:from>
    <xdr:to>
      <xdr:col>4</xdr:col>
      <xdr:colOff>0</xdr:colOff>
      <xdr:row>52</xdr:row>
      <xdr:rowOff>47624</xdr:rowOff>
    </xdr:to>
    <xdr:sp macro="" textlink="">
      <xdr:nvSpPr>
        <xdr:cNvPr id="7" name="TextBox 1">
          <a:extLst>
            <a:ext uri="{FF2B5EF4-FFF2-40B4-BE49-F238E27FC236}">
              <a16:creationId xmlns:a16="http://schemas.microsoft.com/office/drawing/2014/main" id="{7AE4CBBC-D9DD-B302-9383-030CBFFDC6DB}"/>
            </a:ext>
            <a:ext uri="{147F2762-F138-4A5C-976F-8EAC2B608ADB}">
              <a16:predDERef xmlns:a16="http://schemas.microsoft.com/office/drawing/2014/main" pred="{510A28E6-7B49-4059-A501-EA2F6AD01F0A}"/>
            </a:ext>
          </a:extLst>
        </xdr:cNvPr>
        <xdr:cNvSpPr txBox="1"/>
      </xdr:nvSpPr>
      <xdr:spPr>
        <a:xfrm>
          <a:off x="171450" y="809624"/>
          <a:ext cx="5886450" cy="930592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400" b="1">
              <a:solidFill>
                <a:srgbClr val="002060"/>
              </a:solidFill>
              <a:effectLst/>
              <a:latin typeface="+mn-lt"/>
              <a:ea typeface="+mn-ea"/>
              <a:cs typeface="+mn-cs"/>
            </a:rPr>
            <a:t>Instructions</a:t>
          </a:r>
        </a:p>
        <a:p>
          <a:r>
            <a:rPr lang="en-US" sz="1100">
              <a:solidFill>
                <a:sysClr val="windowText" lastClr="000000"/>
              </a:solidFill>
              <a:effectLst/>
              <a:latin typeface="+mn-lt"/>
              <a:ea typeface="+mn-ea"/>
              <a:cs typeface="+mn-cs"/>
            </a:rPr>
            <a:t>There are two sections the employer must complete: the “</a:t>
          </a:r>
          <a:r>
            <a:rPr lang="en-US" sz="1100">
              <a:solidFill>
                <a:schemeClr val="dk1"/>
              </a:solidFill>
              <a:effectLst/>
              <a:latin typeface="+mn-lt"/>
              <a:ea typeface="+mn-ea"/>
              <a:cs typeface="+mn-cs"/>
            </a:rPr>
            <a:t>Employer Information” section and the “Covered Individual Information” section. Please fill out the </a:t>
          </a:r>
          <a:r>
            <a:rPr lang="en-US" sz="1100" b="0">
              <a:solidFill>
                <a:schemeClr val="dk1"/>
              </a:solidFill>
              <a:effectLst/>
              <a:latin typeface="+mn-lt"/>
              <a:ea typeface="+mn-ea"/>
              <a:cs typeface="+mn-cs"/>
            </a:rPr>
            <a:t>yellow cells</a:t>
          </a:r>
          <a:r>
            <a:rPr lang="en-US" sz="1100" b="0" baseline="0">
              <a:solidFill>
                <a:schemeClr val="dk1"/>
              </a:solidFill>
              <a:effectLst/>
              <a:latin typeface="+mn-lt"/>
              <a:ea typeface="+mn-ea"/>
              <a:cs typeface="+mn-cs"/>
            </a:rPr>
            <a:t> </a:t>
          </a:r>
          <a:r>
            <a:rPr lang="en-US" sz="1100">
              <a:solidFill>
                <a:schemeClr val="dk1"/>
              </a:solidFill>
              <a:effectLst/>
              <a:latin typeface="+mn-lt"/>
              <a:ea typeface="+mn-ea"/>
              <a:cs typeface="+mn-cs"/>
            </a:rPr>
            <a:t>in both sections to create an estimate for the total monthly premium cost. Additional details on each section can be found below:</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i="1">
              <a:solidFill>
                <a:srgbClr val="002060"/>
              </a:solidFill>
              <a:effectLst/>
              <a:latin typeface="+mn-lt"/>
              <a:ea typeface="+mn-ea"/>
              <a:cs typeface="+mn-cs"/>
            </a:rPr>
            <a:t>Questions</a:t>
          </a:r>
        </a:p>
        <a:p>
          <a:r>
            <a:rPr lang="en-US" sz="1100">
              <a:solidFill>
                <a:schemeClr val="dk1"/>
              </a:solidFill>
              <a:effectLst/>
              <a:latin typeface="+mn-lt"/>
              <a:ea typeface="+mn-ea"/>
              <a:cs typeface="+mn-cs"/>
            </a:rPr>
            <a:t>If</a:t>
          </a:r>
          <a:r>
            <a:rPr lang="en-US" sz="1100" baseline="0">
              <a:solidFill>
                <a:schemeClr val="dk1"/>
              </a:solidFill>
              <a:effectLst/>
              <a:latin typeface="+mn-lt"/>
              <a:ea typeface="+mn-ea"/>
              <a:cs typeface="+mn-cs"/>
            </a:rPr>
            <a:t> you have any questions while completing the below sections, please reach out to </a:t>
          </a:r>
          <a:r>
            <a:rPr lang="en-US" sz="1100" baseline="0">
              <a:solidFill>
                <a:schemeClr val="tx1"/>
              </a:solidFill>
              <a:effectLst/>
              <a:latin typeface="+mn-lt"/>
              <a:ea typeface="+mn-ea"/>
              <a:cs typeface="+mn-cs"/>
            </a:rPr>
            <a:t>Georgia Access SHOP by emailing</a:t>
          </a:r>
          <a:r>
            <a:rPr lang="en-US" sz="1100" baseline="0">
              <a:solidFill>
                <a:srgbClr val="FF0000"/>
              </a:solidFill>
              <a:effectLst/>
              <a:latin typeface="+mn-lt"/>
              <a:ea typeface="+mn-ea"/>
              <a:cs typeface="+mn-cs"/>
            </a:rPr>
            <a:t> </a:t>
          </a:r>
          <a:r>
            <a:rPr lang="en-US" sz="1100" b="1" baseline="0">
              <a:solidFill>
                <a:schemeClr val="tx1"/>
              </a:solidFill>
              <a:effectLst/>
              <a:latin typeface="+mn-lt"/>
              <a:ea typeface="+mn-ea"/>
              <a:cs typeface="+mn-cs"/>
            </a:rPr>
            <a:t>SHOP@GeorgiaAccess.ga.gov</a:t>
          </a:r>
          <a:r>
            <a:rPr lang="en-US" sz="1100" baseline="0">
              <a:solidFill>
                <a:sysClr val="windowText" lastClr="000000"/>
              </a:solidFill>
              <a:effectLst/>
              <a:latin typeface="+mn-lt"/>
              <a:ea typeface="+mn-ea"/>
              <a:cs typeface="+mn-cs"/>
            </a:rPr>
            <a:t>.</a:t>
          </a:r>
        </a:p>
        <a:p>
          <a:endParaRPr lang="en-US"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1" u="none" strike="noStrike" kern="0" cap="none" spc="0" normalizeH="0" baseline="0" noProof="0">
              <a:ln>
                <a:noFill/>
              </a:ln>
              <a:solidFill>
                <a:srgbClr val="002060"/>
              </a:solidFill>
              <a:effectLst/>
              <a:uLnTx/>
              <a:uFillTx/>
              <a:latin typeface="+mn-lt"/>
              <a:ea typeface="+mn-ea"/>
              <a:cs typeface="+mn-cs"/>
            </a:rPr>
            <a:t>Premium by Plan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section auto-populates the resulting total, employer-covered, and employee-covered premiums based on the information provided below. This table will not populate correctly until all of the yellow cells in each section are filled in.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0" i="0" u="sng" strike="noStrike" kern="0" cap="none" spc="0" normalizeH="0" baseline="0" noProof="0">
              <a:ln>
                <a:noFill/>
              </a:ln>
              <a:solidFill>
                <a:prstClr val="black"/>
              </a:solidFill>
              <a:effectLst/>
              <a:uLnTx/>
              <a:uFillTx/>
              <a:latin typeface="+mn-lt"/>
              <a:ea typeface="+mn-ea"/>
              <a:cs typeface="+mn-cs"/>
            </a:rPr>
            <a:t>Sum of All Monthly Premiums for all Insureds (Column G):</a:t>
          </a:r>
          <a:r>
            <a:rPr kumimoji="0" lang="en-US" sz="1100" b="0" i="0" u="none" strike="noStrike" kern="0" cap="none" spc="0" normalizeH="0" baseline="0" noProof="0">
              <a:ln>
                <a:noFill/>
              </a:ln>
              <a:solidFill>
                <a:prstClr val="black"/>
              </a:solidFill>
              <a:effectLst/>
              <a:uLnTx/>
              <a:uFillTx/>
              <a:latin typeface="+mn-lt"/>
              <a:ea typeface="+mn-ea"/>
              <a:cs typeface="+mn-cs"/>
            </a:rPr>
            <a:t> The values shown in this column represent the total cost of all of the premiums for all of the individuals listed in the “Covered Individual Information” section.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0" i="0" u="sng" strike="noStrike" kern="0" cap="none" spc="0" normalizeH="0" baseline="0" noProof="0">
              <a:ln>
                <a:noFill/>
              </a:ln>
              <a:solidFill>
                <a:prstClr val="black"/>
              </a:solidFill>
              <a:effectLst/>
              <a:uLnTx/>
              <a:uFillTx/>
              <a:latin typeface="+mn-lt"/>
              <a:ea typeface="+mn-ea"/>
              <a:cs typeface="+mn-cs"/>
            </a:rPr>
            <a:t>Sum of Monthly </a:t>
          </a:r>
          <a:r>
            <a:rPr kumimoji="0" lang="en-US" sz="1100" b="1" i="0" u="sng" strike="noStrike" kern="0" cap="none" spc="0" normalizeH="0" baseline="0" noProof="0">
              <a:ln>
                <a:noFill/>
              </a:ln>
              <a:solidFill>
                <a:prstClr val="black"/>
              </a:solidFill>
              <a:effectLst/>
              <a:uLnTx/>
              <a:uFillTx/>
              <a:latin typeface="+mn-lt"/>
              <a:ea typeface="+mn-ea"/>
              <a:cs typeface="+mn-cs"/>
            </a:rPr>
            <a:t>Employer</a:t>
          </a:r>
          <a:r>
            <a:rPr kumimoji="0" lang="en-US" sz="1100" b="0" i="0" u="sng" strike="noStrike" kern="0" cap="none" spc="0" normalizeH="0" baseline="0" noProof="0">
              <a:ln>
                <a:noFill/>
              </a:ln>
              <a:solidFill>
                <a:prstClr val="black"/>
              </a:solidFill>
              <a:effectLst/>
              <a:uLnTx/>
              <a:uFillTx/>
              <a:latin typeface="+mn-lt"/>
              <a:ea typeface="+mn-ea"/>
              <a:cs typeface="+mn-cs"/>
            </a:rPr>
            <a:t> Costs for all Insureds (Column H)</a:t>
          </a:r>
          <a:r>
            <a:rPr kumimoji="0" lang="en-US" sz="1100" b="0" i="0" u="none" strike="noStrike" kern="0" cap="none" spc="0" normalizeH="0" baseline="0" noProof="0">
              <a:ln>
                <a:noFill/>
              </a:ln>
              <a:solidFill>
                <a:prstClr val="black"/>
              </a:solidFill>
              <a:effectLst/>
              <a:uLnTx/>
              <a:uFillTx/>
              <a:latin typeface="+mn-lt"/>
              <a:ea typeface="+mn-ea"/>
              <a:cs typeface="+mn-cs"/>
            </a:rPr>
            <a:t>: The values shown in this column represent the total monthly cost for an employer to purchase SHOP coverage for all individuals listed.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0" i="0" u="sng" strike="noStrike" kern="0" cap="none" spc="0" normalizeH="0" baseline="0" noProof="0">
              <a:ln>
                <a:noFill/>
              </a:ln>
              <a:solidFill>
                <a:prstClr val="black"/>
              </a:solidFill>
              <a:effectLst/>
              <a:uLnTx/>
              <a:uFillTx/>
              <a:latin typeface="+mn-lt"/>
              <a:ea typeface="+mn-ea"/>
              <a:cs typeface="+mn-cs"/>
            </a:rPr>
            <a:t>Sum of Monthly </a:t>
          </a:r>
          <a:r>
            <a:rPr kumimoji="0" lang="en-US" sz="1100" b="1" i="0" u="sng" strike="noStrike" kern="0" cap="none" spc="0" normalizeH="0" baseline="0" noProof="0">
              <a:ln>
                <a:noFill/>
              </a:ln>
              <a:solidFill>
                <a:prstClr val="black"/>
              </a:solidFill>
              <a:effectLst/>
              <a:uLnTx/>
              <a:uFillTx/>
              <a:latin typeface="+mn-lt"/>
              <a:ea typeface="+mn-ea"/>
              <a:cs typeface="+mn-cs"/>
            </a:rPr>
            <a:t>Employee</a:t>
          </a:r>
          <a:r>
            <a:rPr kumimoji="0" lang="en-US" sz="1100" b="0" i="0" u="sng" strike="noStrike" kern="0" cap="none" spc="0" normalizeH="0" baseline="0" noProof="0">
              <a:ln>
                <a:noFill/>
              </a:ln>
              <a:solidFill>
                <a:prstClr val="black"/>
              </a:solidFill>
              <a:effectLst/>
              <a:uLnTx/>
              <a:uFillTx/>
              <a:latin typeface="+mn-lt"/>
              <a:ea typeface="+mn-ea"/>
              <a:cs typeface="+mn-cs"/>
            </a:rPr>
            <a:t> Costs for all Insureds (Column I)</a:t>
          </a:r>
          <a:r>
            <a:rPr kumimoji="0" lang="en-US" sz="1100" b="0" i="0" u="none" strike="noStrike" kern="0" cap="none" spc="0" normalizeH="0" baseline="0" noProof="0">
              <a:ln>
                <a:noFill/>
              </a:ln>
              <a:solidFill>
                <a:prstClr val="black"/>
              </a:solidFill>
              <a:effectLst/>
              <a:uLnTx/>
              <a:uFillTx/>
              <a:latin typeface="+mn-lt"/>
              <a:ea typeface="+mn-ea"/>
              <a:cs typeface="+mn-cs"/>
            </a:rPr>
            <a:t>: The values shown in this column represent the total monthly costs for all employees enrolled in SHOP coverage. For per member per month (PMPM) premium amounts, contact an agent or the SHOP issuer.</a:t>
          </a:r>
        </a:p>
        <a:p>
          <a:endParaRPr lang="en-US">
            <a:effectLst/>
          </a:endParaRPr>
        </a:p>
        <a:p>
          <a:r>
            <a:rPr lang="en-US" sz="1200" b="1" i="1">
              <a:solidFill>
                <a:srgbClr val="002060"/>
              </a:solidFill>
              <a:effectLst/>
              <a:latin typeface="+mn-lt"/>
              <a:ea typeface="+mn-ea"/>
              <a:cs typeface="+mn-cs"/>
            </a:rPr>
            <a:t>Employer</a:t>
          </a:r>
          <a:r>
            <a:rPr lang="en-US" sz="1100" b="1" i="1">
              <a:solidFill>
                <a:schemeClr val="dk1"/>
              </a:solidFill>
              <a:effectLst/>
              <a:latin typeface="+mn-lt"/>
              <a:ea typeface="+mn-ea"/>
              <a:cs typeface="+mn-cs"/>
            </a:rPr>
            <a:t> </a:t>
          </a:r>
          <a:r>
            <a:rPr lang="en-US" sz="1200" b="1" i="1">
              <a:solidFill>
                <a:srgbClr val="002060"/>
              </a:solidFill>
              <a:effectLst/>
              <a:latin typeface="+mn-lt"/>
              <a:ea typeface="+mn-ea"/>
              <a:cs typeface="+mn-cs"/>
            </a:rPr>
            <a:t>Information</a:t>
          </a:r>
        </a:p>
        <a:p>
          <a:r>
            <a:rPr lang="en-US" sz="1100">
              <a:solidFill>
                <a:schemeClr val="dk1"/>
              </a:solidFill>
              <a:effectLst/>
              <a:latin typeface="+mn-lt"/>
              <a:ea typeface="+mn-ea"/>
              <a:cs typeface="+mn-cs"/>
            </a:rPr>
            <a:t>Please fill out the following </a:t>
          </a:r>
          <a:r>
            <a:rPr lang="en-US" sz="1100" b="0">
              <a:solidFill>
                <a:schemeClr val="dk1"/>
              </a:solidFill>
              <a:effectLst/>
              <a:latin typeface="+mn-lt"/>
              <a:ea typeface="+mn-ea"/>
              <a:cs typeface="+mn-cs"/>
            </a:rPr>
            <a:t>cells in the "Employer</a:t>
          </a:r>
          <a:r>
            <a:rPr lang="en-US" sz="1100" b="0" baseline="0">
              <a:solidFill>
                <a:schemeClr val="dk1"/>
              </a:solidFill>
              <a:effectLst/>
              <a:latin typeface="+mn-lt"/>
              <a:ea typeface="+mn-ea"/>
              <a:cs typeface="+mn-cs"/>
            </a:rPr>
            <a:t> </a:t>
          </a:r>
          <a:r>
            <a:rPr lang="en-US" sz="1100" baseline="0">
              <a:solidFill>
                <a:schemeClr val="dk1"/>
              </a:solidFill>
              <a:effectLst/>
              <a:latin typeface="+mn-lt"/>
              <a:ea typeface="+mn-ea"/>
              <a:cs typeface="+mn-cs"/>
            </a:rPr>
            <a:t>I</a:t>
          </a:r>
          <a:r>
            <a:rPr lang="en-US" sz="1100">
              <a:solidFill>
                <a:schemeClr val="dk1"/>
              </a:solidFill>
              <a:effectLst/>
              <a:latin typeface="+mn-lt"/>
              <a:ea typeface="+mn-ea"/>
              <a:cs typeface="+mn-cs"/>
            </a:rPr>
            <a:t>nformation" section:</a:t>
          </a:r>
          <a:endParaRPr lang="en-US">
            <a:effectLst/>
          </a:endParaRPr>
        </a:p>
        <a:p>
          <a:r>
            <a:rPr lang="en-US" sz="1100">
              <a:solidFill>
                <a:schemeClr val="dk1"/>
              </a:solidFill>
              <a:effectLst/>
              <a:latin typeface="+mn-lt"/>
              <a:ea typeface="+mn-ea"/>
              <a:cs typeface="+mn-cs"/>
            </a:rPr>
            <a:t>- </a:t>
          </a:r>
          <a:r>
            <a:rPr lang="en-US" sz="1100" u="sng">
              <a:solidFill>
                <a:schemeClr val="dk1"/>
              </a:solidFill>
              <a:effectLst/>
              <a:latin typeface="+mn-lt"/>
              <a:ea typeface="+mn-ea"/>
              <a:cs typeface="+mn-cs"/>
            </a:rPr>
            <a:t>Employer Zip Code (G19):</a:t>
          </a:r>
          <a:r>
            <a:rPr lang="en-US" sz="1100">
              <a:solidFill>
                <a:schemeClr val="dk1"/>
              </a:solidFill>
              <a:effectLst/>
              <a:latin typeface="+mn-lt"/>
              <a:ea typeface="+mn-ea"/>
              <a:cs typeface="+mn-cs"/>
            </a:rPr>
            <a:t> Using the drop-down menu, select the 5-digit zip code corresponding to the location where the business resides.</a:t>
          </a:r>
          <a:endParaRPr lang="en-US">
            <a:effectLst/>
          </a:endParaRPr>
        </a:p>
        <a:p>
          <a:r>
            <a:rPr lang="en-US" sz="1100">
              <a:solidFill>
                <a:schemeClr val="dk1"/>
              </a:solidFill>
              <a:effectLst/>
              <a:latin typeface="+mn-lt"/>
              <a:ea typeface="+mn-ea"/>
              <a:cs typeface="+mn-cs"/>
            </a:rPr>
            <a:t>- </a:t>
          </a:r>
          <a:r>
            <a:rPr lang="en-US" sz="1100" u="sng">
              <a:solidFill>
                <a:schemeClr val="dk1"/>
              </a:solidFill>
              <a:effectLst/>
              <a:latin typeface="+mn-lt"/>
              <a:ea typeface="+mn-ea"/>
              <a:cs typeface="+mn-cs"/>
            </a:rPr>
            <a:t>Plan Start Date (G20):</a:t>
          </a:r>
          <a:r>
            <a:rPr lang="en-US" sz="1100">
              <a:solidFill>
                <a:schemeClr val="dk1"/>
              </a:solidFill>
              <a:effectLst/>
              <a:latin typeface="+mn-lt"/>
              <a:ea typeface="+mn-ea"/>
              <a:cs typeface="+mn-cs"/>
            </a:rPr>
            <a:t> Using the drop-down menu, select the date that the</a:t>
          </a:r>
          <a:r>
            <a:rPr lang="en-US" sz="1100" baseline="0">
              <a:solidFill>
                <a:schemeClr val="dk1"/>
              </a:solidFill>
              <a:effectLst/>
              <a:latin typeface="+mn-lt"/>
              <a:ea typeface="+mn-ea"/>
              <a:cs typeface="+mn-cs"/>
            </a:rPr>
            <a:t> employer</a:t>
          </a:r>
          <a:r>
            <a:rPr lang="en-US" sz="1100">
              <a:solidFill>
                <a:schemeClr val="dk1"/>
              </a:solidFill>
              <a:effectLst/>
              <a:latin typeface="+mn-lt"/>
              <a:ea typeface="+mn-ea"/>
              <a:cs typeface="+mn-cs"/>
            </a:rPr>
            <a:t> would like the coverage to start. </a:t>
          </a:r>
          <a:r>
            <a:rPr lang="en-US" sz="1100" i="0">
              <a:solidFill>
                <a:schemeClr val="dk1"/>
              </a:solidFill>
              <a:effectLst/>
              <a:latin typeface="+mn-lt"/>
              <a:ea typeface="+mn-ea"/>
              <a:cs typeface="+mn-cs"/>
            </a:rPr>
            <a:t>This can</a:t>
          </a:r>
          <a:r>
            <a:rPr lang="en-US" sz="1100" i="0" baseline="0">
              <a:solidFill>
                <a:schemeClr val="dk1"/>
              </a:solidFill>
              <a:effectLst/>
              <a:latin typeface="+mn-lt"/>
              <a:ea typeface="+mn-ea"/>
              <a:cs typeface="+mn-cs"/>
            </a:rPr>
            <a:t> </a:t>
          </a:r>
          <a:r>
            <a:rPr lang="en-US" sz="1100" i="0">
              <a:solidFill>
                <a:schemeClr val="dk1"/>
              </a:solidFill>
              <a:effectLst/>
              <a:latin typeface="+mn-lt"/>
              <a:ea typeface="+mn-ea"/>
              <a:cs typeface="+mn-cs"/>
            </a:rPr>
            <a:t>not be earlier than the current date.</a:t>
          </a:r>
          <a:endParaRPr lang="en-US">
            <a:effectLst/>
          </a:endParaRPr>
        </a:p>
        <a:p>
          <a:r>
            <a:rPr lang="en-US" sz="1100">
              <a:solidFill>
                <a:schemeClr val="dk1"/>
              </a:solidFill>
              <a:effectLst/>
              <a:latin typeface="+mn-lt"/>
              <a:ea typeface="+mn-ea"/>
              <a:cs typeface="+mn-cs"/>
            </a:rPr>
            <a:t>- </a:t>
          </a:r>
          <a:r>
            <a:rPr lang="en-US" sz="1100" u="sng">
              <a:solidFill>
                <a:schemeClr val="dk1"/>
              </a:solidFill>
              <a:effectLst/>
              <a:latin typeface="+mn-lt"/>
              <a:ea typeface="+mn-ea"/>
              <a:cs typeface="+mn-cs"/>
            </a:rPr>
            <a:t>Percentage of Premium Paid by Employer for Employees (I19)</a:t>
          </a:r>
          <a:r>
            <a:rPr lang="en-US" sz="1100">
              <a:solidFill>
                <a:schemeClr val="dk1"/>
              </a:solidFill>
              <a:effectLst/>
              <a:latin typeface="+mn-lt"/>
              <a:ea typeface="+mn-ea"/>
              <a:cs typeface="+mn-cs"/>
            </a:rPr>
            <a:t>: Provide the percentage of the premium the employer anticipates covering for employees.</a:t>
          </a:r>
          <a:r>
            <a:rPr lang="en-US" sz="1100" baseline="0">
              <a:solidFill>
                <a:schemeClr val="dk1"/>
              </a:solidFill>
              <a:effectLst/>
              <a:latin typeface="+mn-lt"/>
              <a:ea typeface="+mn-ea"/>
              <a:cs typeface="+mn-cs"/>
            </a:rPr>
            <a:t> This value must be greater than or equal to 50% and less than or equal to 100%. </a:t>
          </a:r>
          <a:endParaRPr lang="en-US">
            <a:effectLst/>
          </a:endParaRPr>
        </a:p>
        <a:p>
          <a:pPr eaLnBrk="1" fontAlgn="auto" latinLnBrk="0" hangingPunct="1"/>
          <a:r>
            <a:rPr lang="en-US" sz="1100">
              <a:solidFill>
                <a:schemeClr val="dk1"/>
              </a:solidFill>
              <a:effectLst/>
              <a:latin typeface="+mn-lt"/>
              <a:ea typeface="+mn-ea"/>
              <a:cs typeface="+mn-cs"/>
            </a:rPr>
            <a:t>- </a:t>
          </a:r>
          <a:r>
            <a:rPr lang="en-US" sz="1100" u="sng">
              <a:solidFill>
                <a:schemeClr val="dk1"/>
              </a:solidFill>
              <a:effectLst/>
              <a:latin typeface="+mn-lt"/>
              <a:ea typeface="+mn-ea"/>
              <a:cs typeface="+mn-cs"/>
            </a:rPr>
            <a:t>Percentage of Premium Paid by Employer for Spouses and Dependents (I20):</a:t>
          </a:r>
          <a:r>
            <a:rPr lang="en-US" sz="1100">
              <a:solidFill>
                <a:schemeClr val="dk1"/>
              </a:solidFill>
              <a:effectLst/>
              <a:latin typeface="+mn-lt"/>
              <a:ea typeface="+mn-ea"/>
              <a:cs typeface="+mn-cs"/>
            </a:rPr>
            <a:t> Provide the percentage of the premium the employer anticipates covering for employees' spouses and dependents. </a:t>
          </a:r>
          <a:r>
            <a:rPr lang="en-US" sz="1100" baseline="0">
              <a:solidFill>
                <a:schemeClr val="dk1"/>
              </a:solidFill>
              <a:effectLst/>
              <a:latin typeface="+mn-lt"/>
              <a:ea typeface="+mn-ea"/>
              <a:cs typeface="+mn-cs"/>
            </a:rPr>
            <a:t>This value must be greater than or equal to 0% and less than or equal to 100%. </a:t>
          </a:r>
        </a:p>
        <a:p>
          <a:pPr eaLnBrk="1" fontAlgn="auto" latinLnBrk="0" hangingPunct="1"/>
          <a:endParaRPr lang="en-US">
            <a:effectLst/>
          </a:endParaRPr>
        </a:p>
        <a:p>
          <a:r>
            <a:rPr lang="en-US" sz="1200" b="1" i="1">
              <a:solidFill>
                <a:srgbClr val="002060"/>
              </a:solidFill>
              <a:effectLst/>
              <a:latin typeface="+mn-lt"/>
              <a:ea typeface="+mn-ea"/>
              <a:cs typeface="+mn-cs"/>
            </a:rPr>
            <a:t>Covered Individual Information</a:t>
          </a:r>
        </a:p>
        <a:p>
          <a:pPr eaLnBrk="1" fontAlgn="auto" latinLnBrk="0" hangingPunct="1"/>
          <a:r>
            <a:rPr lang="en-US" sz="1100">
              <a:solidFill>
                <a:schemeClr val="dk1"/>
              </a:solidFill>
              <a:effectLst/>
              <a:latin typeface="+mn-lt"/>
              <a:ea typeface="+mn-ea"/>
              <a:cs typeface="+mn-cs"/>
            </a:rPr>
            <a:t>Please fill out </a:t>
          </a:r>
          <a:r>
            <a:rPr lang="en-US" sz="1100" b="0">
              <a:solidFill>
                <a:schemeClr val="dk1"/>
              </a:solidFill>
              <a:effectLst/>
              <a:latin typeface="+mn-lt"/>
              <a:ea typeface="+mn-ea"/>
              <a:cs typeface="+mn-cs"/>
            </a:rPr>
            <a:t>the following cells in the </a:t>
          </a:r>
          <a:r>
            <a:rPr lang="en-US" sz="1100">
              <a:solidFill>
                <a:schemeClr val="dk1"/>
              </a:solidFill>
              <a:effectLst/>
              <a:latin typeface="+mn-lt"/>
              <a:ea typeface="+mn-ea"/>
              <a:cs typeface="+mn-cs"/>
            </a:rPr>
            <a:t>"Covered Individual Information" section, completing at</a:t>
          </a:r>
          <a:r>
            <a:rPr lang="en-US" sz="1100" baseline="0">
              <a:solidFill>
                <a:schemeClr val="dk1"/>
              </a:solidFill>
              <a:effectLst/>
              <a:latin typeface="+mn-lt"/>
              <a:ea typeface="+mn-ea"/>
              <a:cs typeface="+mn-cs"/>
            </a:rPr>
            <a:t> least one (1) row. E</a:t>
          </a:r>
          <a:r>
            <a:rPr lang="en-US" sz="1100">
              <a:solidFill>
                <a:schemeClr val="dk1"/>
              </a:solidFill>
              <a:effectLst/>
              <a:latin typeface="+mn-lt"/>
              <a:ea typeface="+mn-ea"/>
              <a:cs typeface="+mn-cs"/>
            </a:rPr>
            <a:t>ach individual who will be enrolling in coverage through a SHOP plan should be listed. For</a:t>
          </a:r>
          <a:r>
            <a:rPr lang="en-US" sz="1100" baseline="0">
              <a:solidFill>
                <a:schemeClr val="dk1"/>
              </a:solidFill>
              <a:effectLst/>
              <a:latin typeface="+mn-lt"/>
              <a:ea typeface="+mn-ea"/>
              <a:cs typeface="+mn-cs"/>
            </a:rPr>
            <a:t> example, if the small business is providing SHOP coverage for seven (7) individuals, rows 26-32 must be filled out. </a:t>
          </a:r>
        </a:p>
        <a:p>
          <a:pPr eaLnBrk="1" fontAlgn="auto" latinLnBrk="0" hangingPunct="1"/>
          <a:r>
            <a:rPr lang="en-US" sz="1100">
              <a:solidFill>
                <a:schemeClr val="dk1"/>
              </a:solidFill>
              <a:effectLst/>
              <a:latin typeface="+mn-lt"/>
              <a:ea typeface="+mn-ea"/>
              <a:cs typeface="+mn-cs"/>
            </a:rPr>
            <a:t>- </a:t>
          </a:r>
          <a:r>
            <a:rPr lang="en-US" sz="1100" u="sng">
              <a:solidFill>
                <a:schemeClr val="dk1"/>
              </a:solidFill>
              <a:effectLst/>
              <a:latin typeface="+mn-lt"/>
              <a:ea typeface="+mn-ea"/>
              <a:cs typeface="+mn-cs"/>
            </a:rPr>
            <a:t>Employee Name</a:t>
          </a:r>
          <a:r>
            <a:rPr lang="en-US" sz="1100" u="sng" baseline="0">
              <a:solidFill>
                <a:schemeClr val="dk1"/>
              </a:solidFill>
              <a:effectLst/>
              <a:latin typeface="+mn-lt"/>
              <a:ea typeface="+mn-ea"/>
              <a:cs typeface="+mn-cs"/>
            </a:rPr>
            <a:t> </a:t>
          </a:r>
          <a:r>
            <a:rPr lang="en-US" sz="1100" u="sng">
              <a:solidFill>
                <a:schemeClr val="dk1"/>
              </a:solidFill>
              <a:effectLst/>
              <a:latin typeface="+mn-lt"/>
              <a:ea typeface="+mn-ea"/>
              <a:cs typeface="+mn-cs"/>
            </a:rPr>
            <a:t>(F26)</a:t>
          </a:r>
          <a:r>
            <a:rPr lang="en-US" sz="1100">
              <a:solidFill>
                <a:schemeClr val="dk1"/>
              </a:solidFill>
              <a:effectLst/>
              <a:latin typeface="+mn-lt"/>
              <a:ea typeface="+mn-ea"/>
              <a:cs typeface="+mn-cs"/>
            </a:rPr>
            <a:t>: </a:t>
          </a:r>
          <a:r>
            <a:rPr lang="en-US" sz="1100">
              <a:solidFill>
                <a:sysClr val="windowText" lastClr="000000"/>
              </a:solidFill>
              <a:effectLst/>
              <a:latin typeface="+mn-lt"/>
              <a:ea typeface="+mn-ea"/>
              <a:cs typeface="+mn-cs"/>
            </a:rPr>
            <a:t>Provide the name of the employee through whom the insured</a:t>
          </a:r>
          <a:r>
            <a:rPr lang="en-US" sz="1100" baseline="0">
              <a:solidFill>
                <a:sysClr val="windowText" lastClr="000000"/>
              </a:solidFill>
              <a:effectLst/>
              <a:latin typeface="+mn-lt"/>
              <a:ea typeface="+mn-ea"/>
              <a:cs typeface="+mn-cs"/>
            </a:rPr>
            <a:t> individual is receiving coverage</a:t>
          </a:r>
          <a:r>
            <a:rPr lang="en-US" sz="1100">
              <a:solidFill>
                <a:sysClr val="windowText" lastClr="000000"/>
              </a:solidFill>
              <a:effectLst/>
              <a:latin typeface="+mn-lt"/>
              <a:ea typeface="+mn-ea"/>
              <a:cs typeface="+mn-cs"/>
            </a:rPr>
            <a:t>. An</a:t>
          </a:r>
          <a:r>
            <a:rPr lang="en-US" sz="1100" baseline="0">
              <a:solidFill>
                <a:sysClr val="windowText" lastClr="000000"/>
              </a:solidFill>
              <a:effectLst/>
              <a:latin typeface="+mn-lt"/>
              <a:ea typeface="+mn-ea"/>
              <a:cs typeface="+mn-cs"/>
            </a:rPr>
            <a:t> employee's name should be entered in multiple rows of column B if they are electing to include spousal and/or dependent coverage.</a:t>
          </a:r>
          <a:endParaRPr lang="en-US">
            <a:solidFill>
              <a:sysClr val="windowText" lastClr="000000"/>
            </a:solidFill>
            <a:effectLst/>
          </a:endParaRPr>
        </a:p>
        <a:p>
          <a:r>
            <a:rPr lang="en-US" sz="1100">
              <a:solidFill>
                <a:schemeClr val="dk1"/>
              </a:solidFill>
              <a:effectLst/>
              <a:latin typeface="+mn-lt"/>
              <a:ea typeface="+mn-ea"/>
              <a:cs typeface="+mn-cs"/>
            </a:rPr>
            <a:t>- </a:t>
          </a:r>
          <a:r>
            <a:rPr lang="en-US" sz="1100" u="sng">
              <a:solidFill>
                <a:schemeClr val="dk1"/>
              </a:solidFill>
              <a:effectLst/>
              <a:latin typeface="+mn-lt"/>
              <a:ea typeface="+mn-ea"/>
              <a:cs typeface="+mn-cs"/>
            </a:rPr>
            <a:t>Insured Name (G26)</a:t>
          </a:r>
          <a:r>
            <a:rPr lang="en-US" sz="1100">
              <a:solidFill>
                <a:schemeClr val="dk1"/>
              </a:solidFill>
              <a:effectLst/>
              <a:latin typeface="+mn-lt"/>
              <a:ea typeface="+mn-ea"/>
              <a:cs typeface="+mn-cs"/>
            </a:rPr>
            <a:t>: Provide the name of the individual to receive coverage.</a:t>
          </a:r>
          <a:endParaRPr lang="en-US">
            <a:effectLst/>
          </a:endParaRPr>
        </a:p>
        <a:p>
          <a:r>
            <a:rPr lang="en-US" sz="1100">
              <a:solidFill>
                <a:schemeClr val="dk1"/>
              </a:solidFill>
              <a:effectLst/>
              <a:latin typeface="+mn-lt"/>
              <a:ea typeface="+mn-ea"/>
              <a:cs typeface="+mn-cs"/>
            </a:rPr>
            <a:t>- </a:t>
          </a:r>
          <a:r>
            <a:rPr lang="en-US" sz="1100" u="sng">
              <a:solidFill>
                <a:schemeClr val="dk1"/>
              </a:solidFill>
              <a:effectLst/>
              <a:latin typeface="+mn-lt"/>
              <a:ea typeface="+mn-ea"/>
              <a:cs typeface="+mn-cs"/>
            </a:rPr>
            <a:t>Covered Type (H26)</a:t>
          </a:r>
          <a:r>
            <a:rPr lang="en-US" sz="1100">
              <a:solidFill>
                <a:schemeClr val="dk1"/>
              </a:solidFill>
              <a:effectLst/>
              <a:latin typeface="+mn-lt"/>
              <a:ea typeface="+mn-ea"/>
              <a:cs typeface="+mn-cs"/>
            </a:rPr>
            <a:t>: Using the drop-down menu, select whether the individual to receive coverage is an employee of the business, the spouse of an employee,</a:t>
          </a:r>
          <a:r>
            <a:rPr lang="en-US" sz="1100" baseline="0">
              <a:solidFill>
                <a:schemeClr val="dk1"/>
              </a:solidFill>
              <a:effectLst/>
              <a:latin typeface="+mn-lt"/>
              <a:ea typeface="+mn-ea"/>
              <a:cs typeface="+mn-cs"/>
            </a:rPr>
            <a:t> or a dependent of the employee.</a:t>
          </a:r>
          <a:endParaRPr lang="en-US">
            <a:effectLst/>
          </a:endParaRPr>
        </a:p>
        <a:p>
          <a:r>
            <a:rPr lang="en-US" sz="1100">
              <a:solidFill>
                <a:schemeClr val="dk1"/>
              </a:solidFill>
              <a:effectLst/>
              <a:latin typeface="+mn-lt"/>
              <a:ea typeface="+mn-ea"/>
              <a:cs typeface="+mn-cs"/>
            </a:rPr>
            <a:t>- </a:t>
          </a:r>
          <a:r>
            <a:rPr lang="en-US" sz="1100" u="sng">
              <a:solidFill>
                <a:schemeClr val="dk1"/>
              </a:solidFill>
              <a:effectLst/>
              <a:latin typeface="+mn-lt"/>
              <a:ea typeface="+mn-ea"/>
              <a:cs typeface="+mn-cs"/>
            </a:rPr>
            <a:t>Date of Birth (I26)</a:t>
          </a:r>
          <a:r>
            <a:rPr lang="en-US" sz="1100">
              <a:solidFill>
                <a:schemeClr val="dk1"/>
              </a:solidFill>
              <a:effectLst/>
              <a:latin typeface="+mn-lt"/>
              <a:ea typeface="+mn-ea"/>
              <a:cs typeface="+mn-cs"/>
            </a:rPr>
            <a:t>: Provide the date of birth of the insured individual (listed</a:t>
          </a:r>
          <a:r>
            <a:rPr lang="en-US" sz="1100" baseline="0">
              <a:solidFill>
                <a:schemeClr val="dk1"/>
              </a:solidFill>
              <a:effectLst/>
              <a:latin typeface="+mn-lt"/>
              <a:ea typeface="+mn-ea"/>
              <a:cs typeface="+mn-cs"/>
            </a:rPr>
            <a:t> in Column G)</a:t>
          </a:r>
          <a:r>
            <a:rPr lang="en-US" sz="1100">
              <a:solidFill>
                <a:schemeClr val="dk1"/>
              </a:solidFill>
              <a:effectLst/>
              <a:latin typeface="+mn-lt"/>
              <a:ea typeface="+mn-ea"/>
              <a:cs typeface="+mn-cs"/>
            </a:rPr>
            <a:t> in MM/DD/YYY format.</a:t>
          </a:r>
        </a:p>
        <a:p>
          <a:endParaRPr lang="en-US" sz="1100">
            <a:solidFill>
              <a:schemeClr val="dk1"/>
            </a:solidFill>
            <a:effectLst/>
            <a:latin typeface="+mn-lt"/>
            <a:ea typeface="+mn-ea"/>
            <a:cs typeface="+mn-cs"/>
          </a:endParaRPr>
        </a:p>
        <a:p>
          <a:r>
            <a:rPr lang="en-US" sz="1100">
              <a:solidFill>
                <a:sysClr val="windowText" lastClr="000000"/>
              </a:solidFill>
              <a:effectLst/>
              <a:latin typeface="+mn-lt"/>
              <a:ea typeface="+mn-ea"/>
              <a:cs typeface="+mn-cs"/>
            </a:rPr>
            <a:t>Note: If</a:t>
          </a:r>
          <a:r>
            <a:rPr lang="en-US" sz="1100" baseline="0">
              <a:solidFill>
                <a:sysClr val="windowText" lastClr="000000"/>
              </a:solidFill>
              <a:effectLst/>
              <a:latin typeface="+mn-lt"/>
              <a:ea typeface="+mn-ea"/>
              <a:cs typeface="+mn-cs"/>
            </a:rPr>
            <a:t> an employee includes more than three (3) dependents, only the three oldest dependents will be included in the premium calculations.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2</xdr:row>
      <xdr:rowOff>9525</xdr:rowOff>
    </xdr:from>
    <xdr:to>
      <xdr:col>5</xdr:col>
      <xdr:colOff>9525</xdr:colOff>
      <xdr:row>21</xdr:row>
      <xdr:rowOff>276225</xdr:rowOff>
    </xdr:to>
    <xdr:sp macro="" textlink="">
      <xdr:nvSpPr>
        <xdr:cNvPr id="4" name="TextBox 3">
          <a:extLst>
            <a:ext uri="{FF2B5EF4-FFF2-40B4-BE49-F238E27FC236}">
              <a16:creationId xmlns:a16="http://schemas.microsoft.com/office/drawing/2014/main" id="{75D3F51D-E2E6-F873-CC77-683D397444EF}"/>
            </a:ext>
          </a:extLst>
        </xdr:cNvPr>
        <xdr:cNvSpPr txBox="1"/>
      </xdr:nvSpPr>
      <xdr:spPr>
        <a:xfrm>
          <a:off x="180975" y="847725"/>
          <a:ext cx="11696700" cy="37052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400" b="1">
              <a:solidFill>
                <a:srgbClr val="002060"/>
              </a:solidFill>
              <a:effectLst/>
              <a:latin typeface="+mn-lt"/>
              <a:ea typeface="+mn-ea"/>
              <a:cs typeface="+mn-cs"/>
            </a:rPr>
            <a:t>Example of How to Fill Out Employer and Covered Individual Information</a:t>
          </a:r>
        </a:p>
        <a:p>
          <a:endParaRPr lang="en-US" sz="1100" baseline="0"/>
        </a:p>
        <a:p>
          <a:r>
            <a:rPr lang="en-US" sz="1100"/>
            <a:t>Below is an example of how to correctly fill out the template on Tab 3 - SHOP Premium</a:t>
          </a:r>
          <a:r>
            <a:rPr lang="en-US" sz="1100" baseline="0"/>
            <a:t> Calculator </a:t>
          </a:r>
          <a:r>
            <a:rPr lang="en-US" sz="1100"/>
            <a:t>with</a:t>
          </a:r>
          <a:r>
            <a:rPr lang="en-US" sz="1100" baseline="0"/>
            <a:t> the necessary information to generate accurate premium calculations.</a:t>
          </a:r>
        </a:p>
        <a:p>
          <a:endParaRPr lang="en-US" sz="1100" baseline="0"/>
        </a:p>
        <a:p>
          <a:r>
            <a:rPr lang="en-US" sz="1100" b="1" baseline="0"/>
            <a:t>Employee #1: Hadley Campbell</a:t>
          </a:r>
        </a:p>
        <a:p>
          <a:r>
            <a:rPr lang="en-US" sz="1100" b="0" baseline="0"/>
            <a:t>Hadley's family consists of herself, her spouse George, and their two (2) children. Hadley's name is entered four (4) times in column B (once for herself, once for her spouse, and twice for her children). Her name, her spouse's name, and their children's names are entered once each in column C. Hadley is marked as the employee of the business in column D, while George is marked as a spouse and their children as dependents. Their birthdays are entered into column E. All their information is considered in determining the premium, as up to three under-age-25 dependents count towards the final premium.</a:t>
          </a:r>
        </a:p>
        <a:p>
          <a:endParaRPr lang="en-US" sz="1100" b="0" baseline="0"/>
        </a:p>
        <a:p>
          <a:r>
            <a:rPr lang="en-US" sz="1100" b="1" baseline="0">
              <a:solidFill>
                <a:schemeClr val="dk1"/>
              </a:solidFill>
              <a:effectLst/>
              <a:latin typeface="+mn-lt"/>
              <a:ea typeface="+mn-ea"/>
              <a:cs typeface="+mn-cs"/>
            </a:rPr>
            <a:t>Employee #2: </a:t>
          </a:r>
          <a:r>
            <a:rPr lang="en-US" sz="1100" b="1" baseline="0"/>
            <a:t>Oscar Perez</a:t>
          </a:r>
        </a:p>
        <a:p>
          <a:r>
            <a:rPr lang="en-US" sz="1100" b="0" baseline="0"/>
            <a:t>Oscar's family consists of just himself. Oscar's information is entered on a single line.</a:t>
          </a:r>
        </a:p>
        <a:p>
          <a:endParaRPr lang="en-US" sz="1100" b="0" baseline="0"/>
        </a:p>
        <a:p>
          <a:r>
            <a:rPr lang="en-US" sz="1100" b="1" baseline="0">
              <a:solidFill>
                <a:schemeClr val="dk1"/>
              </a:solidFill>
              <a:effectLst/>
              <a:latin typeface="+mn-lt"/>
              <a:ea typeface="+mn-ea"/>
              <a:cs typeface="+mn-cs"/>
            </a:rPr>
            <a:t>Employee #3: </a:t>
          </a:r>
          <a:r>
            <a:rPr lang="en-US" sz="1100" b="1" baseline="0"/>
            <a:t>Kaleb Johnson</a:t>
          </a:r>
        </a:p>
        <a:p>
          <a:r>
            <a:rPr lang="en-US" sz="1100" b="0" baseline="0"/>
            <a:t>Kaleb's family consists of himself and his long-term, but unmarried, partner, both of which would like to enroll in coverage. Kaleb's name is entered twice in column B (once for himself and once for his partner). In column D, Kaleb is marked as an employee while his partner, Alex, is marked as a spouse.</a:t>
          </a:r>
        </a:p>
        <a:p>
          <a:endParaRPr lang="en-US" sz="1100" b="0" baseline="0"/>
        </a:p>
        <a:p>
          <a:r>
            <a:rPr lang="en-US" sz="1100" b="1" baseline="0">
              <a:solidFill>
                <a:schemeClr val="dk1"/>
              </a:solidFill>
              <a:effectLst/>
              <a:latin typeface="+mn-lt"/>
              <a:ea typeface="+mn-ea"/>
              <a:cs typeface="+mn-cs"/>
            </a:rPr>
            <a:t>Employee #4: </a:t>
          </a:r>
          <a:r>
            <a:rPr lang="en-US" sz="1100" b="1" baseline="0"/>
            <a:t>Ariella Lewis</a:t>
          </a:r>
        </a:p>
        <a:p>
          <a:r>
            <a:rPr lang="en-US" sz="1100" b="0" baseline="0"/>
            <a:t>Ariella's family consists of herself and her four dependents. Ariella's name is entered five (5) times in column B (once for her, and four times for her dependents). Information for all of Ariella's dependents is entered in rows 41-44. The premium calculated for Ariella's family plan will be calculated using only Ariella's and her three oldest dependent's information. This is because the premium for a family is only calculated based on the oldest three dependents under age 25. Any dependents over age 25 are not considered when determining the premium.</a:t>
          </a:r>
          <a:endParaRPr lang="en-US" sz="1100" b="0"/>
        </a:p>
      </xdr:txBody>
    </xdr:sp>
    <xdr:clientData/>
  </xdr:twoCellAnchor>
  <xdr:twoCellAnchor>
    <xdr:from>
      <xdr:col>1</xdr:col>
      <xdr:colOff>50800</xdr:colOff>
      <xdr:row>0</xdr:row>
      <xdr:rowOff>172554</xdr:rowOff>
    </xdr:from>
    <xdr:to>
      <xdr:col>1</xdr:col>
      <xdr:colOff>1158025</xdr:colOff>
      <xdr:row>0</xdr:row>
      <xdr:rowOff>513610</xdr:rowOff>
    </xdr:to>
    <xdr:pic>
      <xdr:nvPicPr>
        <xdr:cNvPr id="1272" name="Picture 1" descr="This is a logo for the Office of Commissioner of Insurance and Safety Fire (Office of Commissioner of Insurance and Safety Fire | Protect | Enforce | Educate | Inform | Commissioner John F. King)">
          <a:extLst>
            <a:ext uri="{FF2B5EF4-FFF2-40B4-BE49-F238E27FC236}">
              <a16:creationId xmlns:a16="http://schemas.microsoft.com/office/drawing/2014/main" id="{FFFFAE4B-E5A6-460C-80F7-49B9BEC2E9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172554"/>
          <a:ext cx="1107225" cy="341056"/>
        </a:xfrm>
        <a:prstGeom prst="rect">
          <a:avLst/>
        </a:prstGeom>
      </xdr:spPr>
    </xdr:pic>
    <xdr:clientData/>
  </xdr:twoCellAnchor>
  <xdr:twoCellAnchor editAs="oneCell">
    <xdr:from>
      <xdr:col>1</xdr:col>
      <xdr:colOff>1406525</xdr:colOff>
      <xdr:row>0</xdr:row>
      <xdr:rowOff>171450</xdr:rowOff>
    </xdr:from>
    <xdr:to>
      <xdr:col>1</xdr:col>
      <xdr:colOff>2484008</xdr:colOff>
      <xdr:row>0</xdr:row>
      <xdr:rowOff>520823</xdr:rowOff>
    </xdr:to>
    <xdr:pic>
      <xdr:nvPicPr>
        <xdr:cNvPr id="1273" name="Picture 5" descr="This is a logo for Georgia Access.">
          <a:extLst>
            <a:ext uri="{FF2B5EF4-FFF2-40B4-BE49-F238E27FC236}">
              <a16:creationId xmlns:a16="http://schemas.microsoft.com/office/drawing/2014/main" id="{9486B66F-7E63-4405-A79E-FC53139D55F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84325" y="171450"/>
          <a:ext cx="1074308" cy="346198"/>
        </a:xfrm>
        <a:prstGeom prst="rect">
          <a:avLst/>
        </a:prstGeom>
        <a:noFill/>
      </xdr:spPr>
    </xdr:pic>
    <xdr:clientData/>
  </xdr:twoCellAnchor>
</xdr:wsDr>
</file>

<file path=xl/theme/theme1.xml><?xml version="1.0" encoding="utf-8"?>
<a:theme xmlns:a="http://schemas.openxmlformats.org/drawingml/2006/main" name="Office Theme">
  <a:themeElements>
    <a:clrScheme name="Custom 4">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healthy.kaiserpermanente.org/content/dam/kporg/final/documents/health-plan-documents/summary-of-benefits/ga/sg/2026/89942GA0060028-01-2026.pdf" TargetMode="External"/><Relationship Id="rId3" Type="http://schemas.openxmlformats.org/officeDocument/2006/relationships/hyperlink" Target="https://healthy.kaiserpermanente.org/content/dam/kporg/final/documents/health-plan-documents/summary-of-benefits/ga/sg/2026/89942GA0060005-01-2026.pdf" TargetMode="External"/><Relationship Id="rId7" Type="http://schemas.openxmlformats.org/officeDocument/2006/relationships/hyperlink" Target="https://healthy.kaiserpermanente.org/content/dam/kporg/final/documents/health-plan-documents/summary-of-benefits/ga/sg/2026/89942GA0060025-01-2026.pdf" TargetMode="External"/><Relationship Id="rId2" Type="http://schemas.openxmlformats.org/officeDocument/2006/relationships/hyperlink" Target="https://healthy.kaiserpermanente.org/content/dam/kporg/final/documents/health-plan-documents/summary-of-benefits/ga/sg/2026/89942GA0060003-01-2026.pdf" TargetMode="External"/><Relationship Id="rId1" Type="http://schemas.openxmlformats.org/officeDocument/2006/relationships/hyperlink" Target="https://healthy.kaiserpermanente.org/content/dam/kporg/final/documents/health-plan-documents/summary-of-benefits/ga/sg/2026/89942GA0060002-01-2026.pdf" TargetMode="External"/><Relationship Id="rId6" Type="http://schemas.openxmlformats.org/officeDocument/2006/relationships/hyperlink" Target="https://healthy.kaiserpermanente.org/content/dam/kporg/final/documents/health-plan-documents/summary-of-benefits/ga/sg/2026/89942GA0060016-01-2026.pdf" TargetMode="External"/><Relationship Id="rId11" Type="http://schemas.openxmlformats.org/officeDocument/2006/relationships/drawing" Target="../drawings/drawing2.xml"/><Relationship Id="rId5" Type="http://schemas.openxmlformats.org/officeDocument/2006/relationships/hyperlink" Target="https://healthy.kaiserpermanente.org/content/dam/kporg/final/documents/health-plan-documents/summary-of-benefits/ga/sg/2026/89942GA0060013-01-2026.pdf" TargetMode="External"/><Relationship Id="rId10" Type="http://schemas.openxmlformats.org/officeDocument/2006/relationships/printerSettings" Target="../printerSettings/printerSettings2.bin"/><Relationship Id="rId4" Type="http://schemas.openxmlformats.org/officeDocument/2006/relationships/hyperlink" Target="https://healthy.kaiserpermanente.org/content/dam/kporg/final/documents/health-plan-documents/summary-of-benefits/ga/sg/2026/89942GA0060006-01-2026.pdf" TargetMode="External"/><Relationship Id="rId9" Type="http://schemas.openxmlformats.org/officeDocument/2006/relationships/hyperlink" Target="https://healthy.kaiserpermanente.org/content/dam/kporg/final/documents/health-plan-documents/summary-of-benefits/ga/sg/2026/89942GA0060032-01-2026.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40B3B-6CA7-4CDD-8D00-FE082CF9934D}">
  <sheetPr codeName="Sheet8"/>
  <dimension ref="A1:F42"/>
  <sheetViews>
    <sheetView showGridLines="0" zoomScale="90" zoomScaleNormal="90" workbookViewId="0">
      <selection activeCell="F2" sqref="F2"/>
    </sheetView>
  </sheetViews>
  <sheetFormatPr baseColWidth="10" defaultColWidth="0" defaultRowHeight="14.5" customHeight="1" zeroHeight="1" x14ac:dyDescent="0.2"/>
  <cols>
    <col min="1" max="1" width="2.5" customWidth="1"/>
    <col min="2" max="2" width="39.1640625" customWidth="1"/>
    <col min="3" max="4" width="40.5" customWidth="1"/>
    <col min="5" max="5" width="45.5" customWidth="1"/>
    <col min="6" max="6" width="2.5" customWidth="1"/>
    <col min="7" max="16384" width="8.6640625" hidden="1"/>
  </cols>
  <sheetData>
    <row r="1" spans="1:5" ht="51.5" customHeight="1" thickBot="1" x14ac:dyDescent="0.25">
      <c r="B1" s="116" t="s">
        <v>338</v>
      </c>
      <c r="C1" s="117"/>
      <c r="D1" s="117"/>
      <c r="E1" s="118"/>
    </row>
    <row r="2" spans="1:5" ht="15" x14ac:dyDescent="0.2"/>
    <row r="3" spans="1:5" ht="14" customHeight="1" x14ac:dyDescent="0.2">
      <c r="A3" s="38"/>
      <c r="B3" s="38"/>
    </row>
    <row r="4" spans="1:5" ht="14" customHeight="1" x14ac:dyDescent="0.2">
      <c r="A4" s="38"/>
      <c r="B4" s="38"/>
    </row>
    <row r="5" spans="1:5" ht="14" customHeight="1" x14ac:dyDescent="0.2">
      <c r="A5" s="38"/>
      <c r="B5" s="38"/>
    </row>
    <row r="6" spans="1:5" ht="14" customHeight="1" x14ac:dyDescent="0.2">
      <c r="A6" s="38"/>
      <c r="B6" s="38"/>
    </row>
    <row r="7" spans="1:5" ht="14" customHeight="1" x14ac:dyDescent="0.2">
      <c r="A7" s="38"/>
      <c r="B7" s="38"/>
    </row>
    <row r="8" spans="1:5" ht="15" x14ac:dyDescent="0.2">
      <c r="A8" s="38"/>
      <c r="B8" s="38"/>
    </row>
    <row r="9" spans="1:5" ht="14.5" customHeight="1" x14ac:dyDescent="0.2">
      <c r="A9" s="38"/>
      <c r="B9" s="38"/>
    </row>
    <row r="10" spans="1:5" ht="14.5" customHeight="1" x14ac:dyDescent="0.2">
      <c r="A10" s="38"/>
      <c r="B10" s="38"/>
    </row>
    <row r="11" spans="1:5" ht="14.5" customHeight="1" x14ac:dyDescent="0.2">
      <c r="A11" s="38"/>
      <c r="B11" s="38"/>
    </row>
    <row r="12" spans="1:5" ht="14.5" customHeight="1" x14ac:dyDescent="0.2">
      <c r="A12" s="38"/>
      <c r="B12" s="38"/>
    </row>
    <row r="13" spans="1:5" ht="14.5" customHeight="1" x14ac:dyDescent="0.2">
      <c r="A13" s="38"/>
      <c r="B13" s="38"/>
    </row>
    <row r="14" spans="1:5" ht="14.5" customHeight="1" x14ac:dyDescent="0.2">
      <c r="A14" s="38"/>
      <c r="B14" s="38"/>
    </row>
    <row r="15" spans="1:5" ht="14.5" customHeight="1" x14ac:dyDescent="0.2">
      <c r="A15" s="38"/>
      <c r="B15" s="38"/>
    </row>
    <row r="16" spans="1:5" ht="14.5" customHeight="1" x14ac:dyDescent="0.2">
      <c r="A16" s="38"/>
      <c r="B16" s="38"/>
    </row>
    <row r="17" spans="1:2" ht="14.5" customHeight="1" x14ac:dyDescent="0.2">
      <c r="A17" s="38"/>
      <c r="B17" s="38"/>
    </row>
    <row r="18" spans="1:2" ht="14.5" customHeight="1" x14ac:dyDescent="0.2">
      <c r="A18" s="38"/>
      <c r="B18" s="38"/>
    </row>
    <row r="19" spans="1:2" ht="14.5" customHeight="1" x14ac:dyDescent="0.2">
      <c r="A19" s="38"/>
      <c r="B19" s="38"/>
    </row>
    <row r="20" spans="1:2" ht="14.5" customHeight="1" x14ac:dyDescent="0.2">
      <c r="A20" s="38"/>
      <c r="B20" s="38"/>
    </row>
    <row r="21" spans="1:2" ht="14.5" customHeight="1" x14ac:dyDescent="0.2">
      <c r="A21" s="38"/>
      <c r="B21" s="38"/>
    </row>
    <row r="22" spans="1:2" ht="14.5" customHeight="1" x14ac:dyDescent="0.2">
      <c r="A22" s="38"/>
      <c r="B22" s="38"/>
    </row>
    <row r="23" spans="1:2" ht="14.5" customHeight="1" x14ac:dyDescent="0.2">
      <c r="A23" s="38"/>
      <c r="B23" s="38"/>
    </row>
    <row r="24" spans="1:2" ht="14.5" customHeight="1" x14ac:dyDescent="0.2">
      <c r="A24" s="38"/>
      <c r="B24" s="38"/>
    </row>
    <row r="25" spans="1:2" ht="14.5" customHeight="1" x14ac:dyDescent="0.2">
      <c r="A25" s="38"/>
      <c r="B25" s="38"/>
    </row>
    <row r="26" spans="1:2" ht="15" x14ac:dyDescent="0.2">
      <c r="A26" s="38"/>
      <c r="B26" s="38"/>
    </row>
    <row r="27" spans="1:2" ht="15" x14ac:dyDescent="0.2">
      <c r="A27" s="38"/>
      <c r="B27" s="38"/>
    </row>
    <row r="28" spans="1:2" ht="15" x14ac:dyDescent="0.2">
      <c r="A28" s="38"/>
      <c r="B28" s="38"/>
    </row>
    <row r="29" spans="1:2" ht="15" x14ac:dyDescent="0.2">
      <c r="A29" s="38"/>
      <c r="B29" s="38"/>
    </row>
    <row r="30" spans="1:2" ht="15" x14ac:dyDescent="0.2">
      <c r="A30" s="38"/>
      <c r="B30" s="38"/>
    </row>
    <row r="31" spans="1:2" ht="15" x14ac:dyDescent="0.2">
      <c r="A31" s="38"/>
      <c r="B31" s="38"/>
    </row>
    <row r="32" spans="1:2" ht="15" x14ac:dyDescent="0.2">
      <c r="A32" s="38"/>
      <c r="B32" s="38"/>
    </row>
    <row r="33" spans="1:2" ht="15" x14ac:dyDescent="0.2">
      <c r="A33" s="38"/>
      <c r="B33" s="38"/>
    </row>
    <row r="34" spans="1:2" ht="15" x14ac:dyDescent="0.2">
      <c r="A34" s="38"/>
      <c r="B34" s="38"/>
    </row>
    <row r="35" spans="1:2" ht="15" x14ac:dyDescent="0.2">
      <c r="A35" s="38"/>
      <c r="B35" s="38"/>
    </row>
    <row r="36" spans="1:2" ht="15" x14ac:dyDescent="0.2">
      <c r="A36" s="38"/>
      <c r="B36" s="38"/>
    </row>
    <row r="37" spans="1:2" ht="15" x14ac:dyDescent="0.2">
      <c r="A37" s="38"/>
      <c r="B37" s="38"/>
    </row>
    <row r="38" spans="1:2" ht="15" x14ac:dyDescent="0.2">
      <c r="A38" s="38"/>
      <c r="B38" s="38"/>
    </row>
    <row r="39" spans="1:2" ht="15" x14ac:dyDescent="0.2">
      <c r="A39" s="38"/>
      <c r="B39" s="38"/>
    </row>
    <row r="40" spans="1:2" ht="15" x14ac:dyDescent="0.2">
      <c r="A40" s="38"/>
      <c r="B40" s="38"/>
    </row>
    <row r="41" spans="1:2" ht="15" x14ac:dyDescent="0.2">
      <c r="A41" s="38"/>
      <c r="B41" s="38"/>
    </row>
    <row r="42" spans="1:2" ht="14.5" customHeight="1" x14ac:dyDescent="0.2"/>
  </sheetData>
  <sheetProtection algorithmName="SHA-512" hashValue="C04oP4uqw7fOiZA/tQneWHuex0zYaVds1wB0/gRAAb/oyaVUMqUYo7PtPCEOmCY7krMnTsO9ZjR0Q/Ugmjy8aQ==" saltValue="9snFX8kGVhVSt0KHkI1Yyw==" spinCount="100000" sheet="1" selectLockedCells="1" selectUnlockedCells="1"/>
  <mergeCells count="1">
    <mergeCell ref="B1:E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309F7-3A6D-4E01-B0FB-C7750D80C4D2}">
  <sheetPr codeName="Sheet9"/>
  <dimension ref="A1:G32"/>
  <sheetViews>
    <sheetView showGridLines="0" tabSelected="1" zoomScaleNormal="100" workbookViewId="0">
      <selection activeCell="C24" sqref="C24"/>
    </sheetView>
  </sheetViews>
  <sheetFormatPr baseColWidth="10" defaultColWidth="0" defaultRowHeight="15" zeroHeight="1" x14ac:dyDescent="0.2"/>
  <cols>
    <col min="1" max="1" width="2.5" customWidth="1"/>
    <col min="2" max="2" width="45.83203125" style="39" customWidth="1"/>
    <col min="3" max="5" width="30.33203125" style="39" customWidth="1"/>
    <col min="6" max="6" width="39.5" style="39" customWidth="1"/>
    <col min="7" max="7" width="2.5" customWidth="1"/>
    <col min="8" max="16384" width="8.6640625" hidden="1"/>
  </cols>
  <sheetData>
    <row r="1" spans="1:7" ht="51.75" customHeight="1" thickBot="1" x14ac:dyDescent="0.25">
      <c r="B1" s="119" t="s">
        <v>338</v>
      </c>
      <c r="C1" s="120"/>
      <c r="D1" s="120"/>
      <c r="E1" s="120"/>
      <c r="F1" s="121"/>
    </row>
    <row r="2" spans="1:7" ht="16" thickBot="1" x14ac:dyDescent="0.25"/>
    <row r="3" spans="1:7" ht="14.5" customHeight="1" x14ac:dyDescent="0.2">
      <c r="B3" s="128" t="s">
        <v>0</v>
      </c>
      <c r="C3" s="129"/>
      <c r="D3" s="129"/>
      <c r="E3" s="129"/>
      <c r="F3" s="130"/>
    </row>
    <row r="4" spans="1:7" ht="15" customHeight="1" x14ac:dyDescent="0.2">
      <c r="A4" s="38"/>
      <c r="B4" s="131"/>
      <c r="C4" s="132"/>
      <c r="D4" s="132"/>
      <c r="E4" s="132"/>
      <c r="F4" s="133"/>
      <c r="G4" s="38"/>
    </row>
    <row r="5" spans="1:7" ht="14.5" customHeight="1" x14ac:dyDescent="0.2">
      <c r="A5" s="38"/>
      <c r="B5" s="134" t="s">
        <v>348</v>
      </c>
      <c r="C5" s="135"/>
      <c r="D5" s="135"/>
      <c r="E5" s="135"/>
      <c r="F5" s="136"/>
      <c r="G5" s="38"/>
    </row>
    <row r="6" spans="1:7" x14ac:dyDescent="0.2">
      <c r="A6" s="38"/>
      <c r="B6" s="134"/>
      <c r="C6" s="135"/>
      <c r="D6" s="135"/>
      <c r="E6" s="135"/>
      <c r="F6" s="136"/>
      <c r="G6" s="38"/>
    </row>
    <row r="7" spans="1:7" x14ac:dyDescent="0.2">
      <c r="A7" s="38"/>
      <c r="B7" s="134"/>
      <c r="C7" s="135"/>
      <c r="D7" s="135"/>
      <c r="E7" s="135"/>
      <c r="F7" s="136"/>
      <c r="G7" s="38"/>
    </row>
    <row r="8" spans="1:7" x14ac:dyDescent="0.2">
      <c r="A8" s="38"/>
      <c r="B8" s="134"/>
      <c r="C8" s="135"/>
      <c r="D8" s="135"/>
      <c r="E8" s="135"/>
      <c r="F8" s="136"/>
      <c r="G8" s="38"/>
    </row>
    <row r="9" spans="1:7" x14ac:dyDescent="0.2">
      <c r="A9" s="38"/>
      <c r="B9" s="134"/>
      <c r="C9" s="135"/>
      <c r="D9" s="135"/>
      <c r="E9" s="135"/>
      <c r="F9" s="136"/>
      <c r="G9" s="38"/>
    </row>
    <row r="10" spans="1:7" x14ac:dyDescent="0.2">
      <c r="A10" s="38"/>
      <c r="B10" s="134"/>
      <c r="C10" s="135"/>
      <c r="D10" s="135"/>
      <c r="E10" s="135"/>
      <c r="F10" s="136"/>
      <c r="G10" s="38"/>
    </row>
    <row r="11" spans="1:7" x14ac:dyDescent="0.2">
      <c r="A11" s="38"/>
      <c r="B11" s="134"/>
      <c r="C11" s="135"/>
      <c r="D11" s="135"/>
      <c r="E11" s="135"/>
      <c r="F11" s="136"/>
      <c r="G11" s="38"/>
    </row>
    <row r="12" spans="1:7" ht="16" thickBot="1" x14ac:dyDescent="0.25">
      <c r="A12" s="38"/>
      <c r="B12" s="137"/>
      <c r="C12" s="138"/>
      <c r="D12" s="138"/>
      <c r="E12" s="138"/>
      <c r="F12" s="139"/>
      <c r="G12" s="38"/>
    </row>
    <row r="13" spans="1:7" ht="16" thickBot="1" x14ac:dyDescent="0.25">
      <c r="A13" s="38"/>
      <c r="B13" s="40"/>
      <c r="C13" s="40"/>
      <c r="D13" s="40"/>
      <c r="E13" s="40"/>
      <c r="F13" s="40"/>
      <c r="G13" s="38"/>
    </row>
    <row r="14" spans="1:7" x14ac:dyDescent="0.2">
      <c r="A14" s="38"/>
      <c r="B14" s="122" t="s">
        <v>1</v>
      </c>
      <c r="C14" s="123"/>
      <c r="D14" s="123"/>
      <c r="E14" s="123"/>
      <c r="F14" s="124"/>
      <c r="G14" s="38"/>
    </row>
    <row r="15" spans="1:7" ht="16" thickBot="1" x14ac:dyDescent="0.25">
      <c r="A15" s="38"/>
      <c r="B15" s="125"/>
      <c r="C15" s="126"/>
      <c r="D15" s="126"/>
      <c r="E15" s="126"/>
      <c r="F15" s="127"/>
      <c r="G15" s="38"/>
    </row>
    <row r="16" spans="1:7" ht="17" x14ac:dyDescent="0.2">
      <c r="A16" s="38"/>
      <c r="B16" s="41" t="s">
        <v>2</v>
      </c>
      <c r="C16" s="42" t="s">
        <v>3</v>
      </c>
      <c r="D16" s="42" t="s">
        <v>4</v>
      </c>
      <c r="E16" s="43" t="s">
        <v>5</v>
      </c>
      <c r="F16" s="44" t="s">
        <v>6</v>
      </c>
      <c r="G16" s="38"/>
    </row>
    <row r="17" spans="1:7" ht="16" x14ac:dyDescent="0.2">
      <c r="A17" s="38"/>
      <c r="B17" s="45"/>
      <c r="C17" s="46" t="s">
        <v>7</v>
      </c>
      <c r="D17" s="46" t="s">
        <v>7</v>
      </c>
      <c r="E17" s="47"/>
      <c r="F17" s="48" t="s">
        <v>8</v>
      </c>
      <c r="G17" s="38"/>
    </row>
    <row r="18" spans="1:7" ht="16" x14ac:dyDescent="0.2">
      <c r="A18" s="38"/>
      <c r="B18" s="108" t="s">
        <v>324</v>
      </c>
      <c r="C18" s="49" t="s">
        <v>339</v>
      </c>
      <c r="D18" s="50" t="s">
        <v>340</v>
      </c>
      <c r="E18" s="114">
        <v>30</v>
      </c>
      <c r="F18" s="33">
        <v>0</v>
      </c>
      <c r="G18" s="38"/>
    </row>
    <row r="19" spans="1:7" ht="16" x14ac:dyDescent="0.2">
      <c r="A19" s="38"/>
      <c r="B19" s="107" t="s">
        <v>326</v>
      </c>
      <c r="C19" s="51" t="s">
        <v>341</v>
      </c>
      <c r="D19" s="51" t="s">
        <v>343</v>
      </c>
      <c r="E19" s="115">
        <v>30</v>
      </c>
      <c r="F19" s="34">
        <v>0.2</v>
      </c>
      <c r="G19" s="38"/>
    </row>
    <row r="20" spans="1:7" ht="16" x14ac:dyDescent="0.2">
      <c r="A20" s="38"/>
      <c r="B20" s="106" t="s">
        <v>327</v>
      </c>
      <c r="C20" s="52" t="s">
        <v>16</v>
      </c>
      <c r="D20" s="51" t="s">
        <v>344</v>
      </c>
      <c r="E20" s="114">
        <v>30</v>
      </c>
      <c r="F20" s="34">
        <v>0.35</v>
      </c>
      <c r="G20" s="38"/>
    </row>
    <row r="21" spans="1:7" ht="14.5" customHeight="1" x14ac:dyDescent="0.2">
      <c r="A21" s="38"/>
      <c r="B21" s="106" t="s">
        <v>329</v>
      </c>
      <c r="C21" s="52" t="s">
        <v>11</v>
      </c>
      <c r="D21" s="51" t="s">
        <v>12</v>
      </c>
      <c r="E21" s="115">
        <v>60</v>
      </c>
      <c r="F21" s="34">
        <v>0.2</v>
      </c>
      <c r="G21" s="38"/>
    </row>
    <row r="22" spans="1:7" ht="16" x14ac:dyDescent="0.2">
      <c r="A22" s="38"/>
      <c r="B22" s="106" t="s">
        <v>331</v>
      </c>
      <c r="C22" s="52" t="s">
        <v>15</v>
      </c>
      <c r="D22" s="51" t="s">
        <v>345</v>
      </c>
      <c r="E22" s="115">
        <v>50</v>
      </c>
      <c r="F22" s="34">
        <v>0.35</v>
      </c>
      <c r="G22" s="38"/>
    </row>
    <row r="23" spans="1:7" ht="16" x14ac:dyDescent="0.2">
      <c r="A23" s="38"/>
      <c r="B23" s="106" t="s">
        <v>332</v>
      </c>
      <c r="C23" s="52" t="s">
        <v>13</v>
      </c>
      <c r="D23" s="51" t="s">
        <v>9</v>
      </c>
      <c r="E23" s="114" t="s">
        <v>10</v>
      </c>
      <c r="F23" s="34">
        <v>0</v>
      </c>
      <c r="G23" s="38"/>
    </row>
    <row r="24" spans="1:7" ht="16" x14ac:dyDescent="0.2">
      <c r="A24" s="38"/>
      <c r="B24" s="106" t="s">
        <v>333</v>
      </c>
      <c r="C24" s="52" t="s">
        <v>13</v>
      </c>
      <c r="D24" s="51" t="s">
        <v>346</v>
      </c>
      <c r="E24" s="115" t="s">
        <v>10</v>
      </c>
      <c r="F24" s="34">
        <v>0.2</v>
      </c>
      <c r="G24" s="38"/>
    </row>
    <row r="25" spans="1:7" ht="16" x14ac:dyDescent="0.2">
      <c r="A25" s="38"/>
      <c r="B25" s="106" t="s">
        <v>334</v>
      </c>
      <c r="C25" s="52" t="s">
        <v>342</v>
      </c>
      <c r="D25" s="51" t="s">
        <v>344</v>
      </c>
      <c r="E25" s="115">
        <v>30</v>
      </c>
      <c r="F25" s="34">
        <v>0</v>
      </c>
      <c r="G25" s="38"/>
    </row>
    <row r="26" spans="1:7" ht="16" x14ac:dyDescent="0.2">
      <c r="A26" s="38"/>
      <c r="B26" s="106" t="s">
        <v>335</v>
      </c>
      <c r="C26" s="52" t="s">
        <v>14</v>
      </c>
      <c r="D26" s="51" t="s">
        <v>347</v>
      </c>
      <c r="E26" s="115">
        <v>50</v>
      </c>
      <c r="F26" s="34">
        <v>0.3</v>
      </c>
      <c r="G26" s="38"/>
    </row>
    <row r="27" spans="1:7" x14ac:dyDescent="0.2">
      <c r="A27" s="38"/>
      <c r="B27" s="106"/>
      <c r="C27" s="52"/>
      <c r="D27" s="51"/>
      <c r="E27" s="52"/>
      <c r="F27" s="34"/>
      <c r="G27" s="38"/>
    </row>
    <row r="28" spans="1:7" x14ac:dyDescent="0.2">
      <c r="A28" s="38"/>
      <c r="B28" s="106"/>
      <c r="C28" s="52"/>
      <c r="D28" s="51"/>
      <c r="E28" s="52"/>
      <c r="F28" s="34"/>
      <c r="G28" s="38"/>
    </row>
    <row r="29" spans="1:7" x14ac:dyDescent="0.2">
      <c r="A29" s="38"/>
      <c r="B29" s="107"/>
      <c r="C29" s="51"/>
      <c r="D29" s="51"/>
      <c r="E29" s="52"/>
      <c r="F29" s="34"/>
      <c r="G29" s="38"/>
    </row>
    <row r="30" spans="1:7" x14ac:dyDescent="0.2">
      <c r="A30" s="38"/>
      <c r="B30" s="106"/>
      <c r="C30" s="52"/>
      <c r="D30" s="51"/>
      <c r="E30" s="52"/>
      <c r="F30" s="34"/>
      <c r="G30" s="38"/>
    </row>
    <row r="31" spans="1:7" ht="16" thickBot="1" x14ac:dyDescent="0.25">
      <c r="A31" s="38"/>
      <c r="B31" s="105"/>
      <c r="C31" s="53"/>
      <c r="D31" s="54"/>
      <c r="E31" s="53"/>
      <c r="F31" s="35"/>
      <c r="G31" s="38"/>
    </row>
    <row r="32" spans="1:7" x14ac:dyDescent="0.2">
      <c r="A32" s="38"/>
      <c r="G32" s="38"/>
    </row>
  </sheetData>
  <sheetProtection algorithmName="SHA-512" hashValue="bnWxy3YyWWSLuyhtryVnCsEVoCuhswhhRRdu59qP4cb7MVPcUgRt5n7Aah7wsnZ5Jg4EKRM0E9bKMULNkLEbJQ==" saltValue="9ugjTfG/NIq0KvN8MzDOXQ==" spinCount="100000" sheet="1"/>
  <mergeCells count="4">
    <mergeCell ref="B1:F1"/>
    <mergeCell ref="B14:F15"/>
    <mergeCell ref="B3:F4"/>
    <mergeCell ref="B5:F12"/>
  </mergeCells>
  <hyperlinks>
    <hyperlink ref="B18" r:id="rId1" xr:uid="{223908ED-E8CA-46C7-8568-9A0E95FE539C}"/>
    <hyperlink ref="B19" r:id="rId2" xr:uid="{BFD7A084-7003-4535-A826-E408DFF44DBC}"/>
    <hyperlink ref="B20" r:id="rId3" xr:uid="{BAEE03A3-E6DC-4A36-982C-46502806ECD9}"/>
    <hyperlink ref="B21" r:id="rId4" xr:uid="{235FACDD-9ED2-4460-B095-20805F55BC80}"/>
    <hyperlink ref="B22" r:id="rId5" xr:uid="{26A9F8A9-1E53-48FF-97DC-A48701937610}"/>
    <hyperlink ref="B23" r:id="rId6" xr:uid="{AFDB6B4B-BE00-41BB-B9D1-41B6BCE324DE}"/>
    <hyperlink ref="B24" r:id="rId7" xr:uid="{19A5D9DF-9046-47CB-9469-30FAD809128E}"/>
    <hyperlink ref="B25" r:id="rId8" xr:uid="{54BEA627-CED2-4591-86F9-1347D0CF671B}"/>
    <hyperlink ref="B26" r:id="rId9" xr:uid="{CC849A03-BEF8-446C-96D2-1C4691FDF4C5}"/>
  </hyperlinks>
  <pageMargins left="0.7" right="0.7" top="0.75" bottom="0.75" header="0.3" footer="0.3"/>
  <pageSetup orientation="portrait" r:id="rId1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EF61B-D108-4227-B9A2-51E04A5CBF86}">
  <sheetPr codeName="Sheet1"/>
  <dimension ref="A1:J331"/>
  <sheetViews>
    <sheetView showGridLines="0" topLeftCell="B1" zoomScaleNormal="100" workbookViewId="0">
      <selection activeCell="G29" sqref="G29"/>
    </sheetView>
  </sheetViews>
  <sheetFormatPr baseColWidth="10" defaultColWidth="0" defaultRowHeight="15" zeroHeight="1" x14ac:dyDescent="0.2"/>
  <cols>
    <col min="1" max="1" width="2.5" customWidth="1"/>
    <col min="2" max="4" width="29.5" customWidth="1"/>
    <col min="5" max="5" width="2.5" customWidth="1"/>
    <col min="6" max="9" width="36.83203125" customWidth="1"/>
    <col min="10" max="10" width="2.5" customWidth="1"/>
    <col min="11" max="16384" width="8.6640625" hidden="1"/>
  </cols>
  <sheetData>
    <row r="1" spans="1:9" ht="51.75" customHeight="1" thickBot="1" x14ac:dyDescent="0.25">
      <c r="B1" s="140"/>
      <c r="C1" s="141"/>
      <c r="D1" s="120" t="s">
        <v>338</v>
      </c>
      <c r="E1" s="120"/>
      <c r="F1" s="120"/>
      <c r="G1" s="120"/>
      <c r="H1" s="120"/>
      <c r="I1" s="121"/>
    </row>
    <row r="2" spans="1:9" ht="16" thickBot="1" x14ac:dyDescent="0.25"/>
    <row r="3" spans="1:9" ht="14.5" customHeight="1" x14ac:dyDescent="0.2">
      <c r="F3" s="128" t="s">
        <v>17</v>
      </c>
      <c r="G3" s="129"/>
      <c r="H3" s="129"/>
      <c r="I3" s="130"/>
    </row>
    <row r="4" spans="1:9" ht="15" customHeight="1" thickBot="1" x14ac:dyDescent="0.25">
      <c r="F4" s="155"/>
      <c r="G4" s="148"/>
      <c r="H4" s="148"/>
      <c r="I4" s="156"/>
    </row>
    <row r="5" spans="1:9" ht="34" x14ac:dyDescent="0.2">
      <c r="F5" s="55" t="s">
        <v>2</v>
      </c>
      <c r="G5" s="56" t="s">
        <v>18</v>
      </c>
      <c r="H5" s="57" t="s">
        <v>19</v>
      </c>
      <c r="I5" s="58" t="s">
        <v>20</v>
      </c>
    </row>
    <row r="6" spans="1:9" ht="16" x14ac:dyDescent="0.2">
      <c r="F6" s="59" t="s">
        <v>324</v>
      </c>
      <c r="G6" s="16">
        <f>IF($G$19="","",IFERROR(INDEX(Calculations!$O$310:$AB$310,1,MATCH('3 - SHOP Premium Calculator'!$F6,Calculations!$O$9:$AB$9,0)),""))</f>
        <v>2267.6</v>
      </c>
      <c r="H6" s="16">
        <f>IF($G$19="","",IFERROR(INDEX(Calculations!$AD$310:$AQ$310,1,MATCH('3 - SHOP Premium Calculator'!$F6,Calculations!$AD$9:$AL$9,0)),""))</f>
        <v>1133.8</v>
      </c>
      <c r="I6" s="28">
        <f t="shared" ref="I6:I14" si="0">IF($G$19="","",G6-H6)</f>
        <v>1133.8</v>
      </c>
    </row>
    <row r="7" spans="1:9" ht="14.5" customHeight="1" x14ac:dyDescent="0.2">
      <c r="F7" s="60" t="s">
        <v>326</v>
      </c>
      <c r="G7" s="17">
        <f>IF($G$19="","",IFERROR(INDEX(Calculations!$O$310:$AB$310,1,MATCH('3 - SHOP Premium Calculator'!$F7,Calculations!$O$9:$AB$9,0)),""))</f>
        <v>2232.6799999999998</v>
      </c>
      <c r="H7" s="17">
        <f>IF($G$19="","",IFERROR(INDEX(Calculations!$AD$310:$AQ$310,1,MATCH('3 - SHOP Premium Calculator'!$F7,Calculations!$AD$9:$AL$9,0)),""))</f>
        <v>1116.3399999999999</v>
      </c>
      <c r="I7" s="27">
        <f t="shared" si="0"/>
        <v>1116.3399999999999</v>
      </c>
    </row>
    <row r="8" spans="1:9" ht="14.5" customHeight="1" x14ac:dyDescent="0.2">
      <c r="F8" s="60" t="s">
        <v>327</v>
      </c>
      <c r="G8" s="17">
        <f>IF($G$19="","",IFERROR(INDEX(Calculations!$O$310:$AB$310,1,MATCH('3 - SHOP Premium Calculator'!$F8,Calculations!$O$9:$AB$9,0)),""))</f>
        <v>1970.74</v>
      </c>
      <c r="H8" s="17">
        <f>IF($G$19="","",IFERROR(INDEX(Calculations!$AD$310:$AQ$310,1,MATCH('3 - SHOP Premium Calculator'!$F8,Calculations!$AD$9:$AL$9,0)),""))</f>
        <v>985.37</v>
      </c>
      <c r="I8" s="27">
        <f t="shared" si="0"/>
        <v>985.37</v>
      </c>
    </row>
    <row r="9" spans="1:9" ht="14.5" customHeight="1" x14ac:dyDescent="0.2">
      <c r="E9" s="61"/>
      <c r="F9" s="60" t="s">
        <v>329</v>
      </c>
      <c r="G9" s="17">
        <f>IF($G$19="","",IFERROR(INDEX(Calculations!$O$310:$AB$310,1,MATCH('3 - SHOP Premium Calculator'!$F9,Calculations!$O$9:$AB$9,0)),""))</f>
        <v>1703.82</v>
      </c>
      <c r="H9" s="17">
        <f>IF($G$19="","",IFERROR(INDEX(Calculations!$AD$310:$AQ$310,1,MATCH('3 - SHOP Premium Calculator'!$F9,Calculations!$AD$9:$AL$9,0)),""))</f>
        <v>851.91</v>
      </c>
      <c r="I9" s="27">
        <f t="shared" si="0"/>
        <v>851.91</v>
      </c>
    </row>
    <row r="10" spans="1:9" ht="14.5" customHeight="1" x14ac:dyDescent="0.2">
      <c r="A10" s="38"/>
      <c r="E10" s="62"/>
      <c r="F10" s="60" t="s">
        <v>331</v>
      </c>
      <c r="G10" s="17">
        <f>IF($G$19="","",IFERROR(INDEX(Calculations!$O$310:$AB$310,1,MATCH('3 - SHOP Premium Calculator'!$F10,Calculations!$O$9:$AB$9,0)),""))</f>
        <v>1905.88</v>
      </c>
      <c r="H10" s="17">
        <f>IF($G$19="","",IFERROR(INDEX(Calculations!$AD$310:$AQ$310,1,MATCH('3 - SHOP Premium Calculator'!$F10,Calculations!$AD$9:$AL$9,0)),""))</f>
        <v>952.94</v>
      </c>
      <c r="I10" s="27">
        <f t="shared" si="0"/>
        <v>952.94</v>
      </c>
    </row>
    <row r="11" spans="1:9" ht="14.25" customHeight="1" x14ac:dyDescent="0.2">
      <c r="A11" s="63"/>
      <c r="E11" s="64"/>
      <c r="F11" s="65" t="s">
        <v>332</v>
      </c>
      <c r="G11" s="17">
        <f>IF($G$19="","",IFERROR(INDEX(Calculations!$O$310:$AB$310,1,MATCH('3 - SHOP Premium Calculator'!$F11,Calculations!$O$9:$AB$9,0)),""))</f>
        <v>1658.92</v>
      </c>
      <c r="H11" s="17">
        <f>IF($G$19="","",IFERROR(INDEX(Calculations!$AD$310:$AQ$310,1,MATCH('3 - SHOP Premium Calculator'!$F11,Calculations!$AD$9:$AL$9,0)),""))</f>
        <v>829.46</v>
      </c>
      <c r="I11" s="27">
        <f t="shared" si="0"/>
        <v>829.46</v>
      </c>
    </row>
    <row r="12" spans="1:9" ht="15.5" customHeight="1" x14ac:dyDescent="0.2">
      <c r="A12" s="63"/>
      <c r="E12" s="64"/>
      <c r="F12" s="60" t="s">
        <v>333</v>
      </c>
      <c r="G12" s="17">
        <f>IF($G$19="","",IFERROR(INDEX(Calculations!$O$310:$AB$310,1,MATCH('3 - SHOP Premium Calculator'!$F12,Calculations!$O$9:$AB$9,0)),""))</f>
        <v>1721.28</v>
      </c>
      <c r="H12" s="17">
        <f>IF($G$19="","",IFERROR(INDEX(Calculations!$AD$310:$AQ$310,1,MATCH('3 - SHOP Premium Calculator'!$F12,Calculations!$AD$9:$AL$9,0)),""))</f>
        <v>860.64</v>
      </c>
      <c r="I12" s="27">
        <f t="shared" si="0"/>
        <v>860.64</v>
      </c>
    </row>
    <row r="13" spans="1:9" ht="14.5" customHeight="1" x14ac:dyDescent="0.2">
      <c r="A13" s="64"/>
      <c r="E13" s="38"/>
      <c r="F13" s="60" t="s">
        <v>334</v>
      </c>
      <c r="G13" s="17">
        <f>IF($G$19="","",IFERROR(INDEX(Calculations!$O$310:$AB$310,1,MATCH('3 - SHOP Premium Calculator'!$F13,Calculations!$O$9:$AB$9,0)),""))</f>
        <v>2043.08</v>
      </c>
      <c r="H13" s="17">
        <f>IF($G$19="","",IFERROR(INDEX(Calculations!$AD$310:$AQ$310,1,MATCH('3 - SHOP Premium Calculator'!$F13,Calculations!$AD$9:$AL$9,0)),""))</f>
        <v>1021.54</v>
      </c>
      <c r="I13" s="27">
        <f t="shared" si="0"/>
        <v>1021.54</v>
      </c>
    </row>
    <row r="14" spans="1:9" ht="14.5" customHeight="1" thickBot="1" x14ac:dyDescent="0.25">
      <c r="E14" s="38"/>
      <c r="F14" s="111" t="s">
        <v>335</v>
      </c>
      <c r="G14" s="112">
        <f>IF($G$19="","",IFERROR(INDEX(Calculations!$O$310:$AB$310,1,MATCH('3 - SHOP Premium Calculator'!$F14,Calculations!$O$9:$AB$9,0)),""))</f>
        <v>1813.58</v>
      </c>
      <c r="H14" s="112">
        <f>IF($G$19="","",IFERROR(INDEX(Calculations!$AD$310:$AQ$310,1,MATCH('3 - SHOP Premium Calculator'!$F14,Calculations!$AD$9:$AL$9,0)),""))</f>
        <v>906.79</v>
      </c>
      <c r="I14" s="113">
        <f t="shared" si="0"/>
        <v>906.79</v>
      </c>
    </row>
    <row r="15" spans="1:9" ht="14" customHeight="1" thickBot="1" x14ac:dyDescent="0.25">
      <c r="E15" s="38"/>
      <c r="F15" s="39"/>
      <c r="G15" s="66"/>
      <c r="H15" s="66"/>
      <c r="I15" s="66"/>
    </row>
    <row r="16" spans="1:9" ht="14" customHeight="1" x14ac:dyDescent="0.2">
      <c r="E16" s="38"/>
      <c r="F16" s="144" t="s">
        <v>21</v>
      </c>
      <c r="G16" s="145"/>
      <c r="H16" s="145"/>
      <c r="I16" s="146"/>
    </row>
    <row r="17" spans="5:9" ht="14" customHeight="1" thickBot="1" x14ac:dyDescent="0.25">
      <c r="E17" s="38"/>
      <c r="F17" s="147"/>
      <c r="G17" s="148"/>
      <c r="H17" s="148"/>
      <c r="I17" s="149"/>
    </row>
    <row r="18" spans="5:9" ht="14" customHeight="1" x14ac:dyDescent="0.2">
      <c r="E18" s="38"/>
      <c r="F18" s="142" t="s">
        <v>22</v>
      </c>
      <c r="G18" s="143"/>
      <c r="H18" s="153" t="s">
        <v>23</v>
      </c>
      <c r="I18" s="154"/>
    </row>
    <row r="19" spans="5:9" ht="14" customHeight="1" x14ac:dyDescent="0.2">
      <c r="E19" s="38"/>
      <c r="F19" s="67" t="s">
        <v>24</v>
      </c>
      <c r="G19" s="30">
        <v>30307</v>
      </c>
      <c r="H19" s="68" t="s">
        <v>25</v>
      </c>
      <c r="I19" s="31">
        <v>0.75</v>
      </c>
    </row>
    <row r="20" spans="5:9" ht="14" customHeight="1" thickBot="1" x14ac:dyDescent="0.25">
      <c r="E20" s="38"/>
      <c r="F20" s="69" t="s">
        <v>26</v>
      </c>
      <c r="G20" s="20">
        <v>46174</v>
      </c>
      <c r="H20" s="70" t="s">
        <v>27</v>
      </c>
      <c r="I20" s="32">
        <v>0.25</v>
      </c>
    </row>
    <row r="21" spans="5:9" ht="14" customHeight="1" thickBot="1" x14ac:dyDescent="0.25">
      <c r="E21" s="38"/>
    </row>
    <row r="22" spans="5:9" ht="14" customHeight="1" x14ac:dyDescent="0.2">
      <c r="E22" s="38"/>
      <c r="F22" s="128" t="s">
        <v>28</v>
      </c>
      <c r="G22" s="129"/>
      <c r="H22" s="129"/>
      <c r="I22" s="130"/>
    </row>
    <row r="23" spans="5:9" ht="14" customHeight="1" x14ac:dyDescent="0.2">
      <c r="E23" s="38"/>
      <c r="F23" s="150"/>
      <c r="G23" s="151"/>
      <c r="H23" s="151"/>
      <c r="I23" s="152"/>
    </row>
    <row r="24" spans="5:9" ht="14" customHeight="1" x14ac:dyDescent="0.2">
      <c r="E24" s="38"/>
      <c r="F24" s="71" t="s">
        <v>29</v>
      </c>
      <c r="G24" s="72" t="s">
        <v>30</v>
      </c>
      <c r="H24" s="73" t="s">
        <v>31</v>
      </c>
      <c r="I24" s="74" t="s">
        <v>32</v>
      </c>
    </row>
    <row r="25" spans="5:9" ht="14.25" customHeight="1" x14ac:dyDescent="0.2">
      <c r="E25" s="38"/>
      <c r="F25" s="45" t="s">
        <v>33</v>
      </c>
      <c r="G25" s="46" t="s">
        <v>33</v>
      </c>
      <c r="H25" s="75" t="s">
        <v>34</v>
      </c>
      <c r="I25" s="76" t="s">
        <v>35</v>
      </c>
    </row>
    <row r="26" spans="5:9" ht="14" customHeight="1" x14ac:dyDescent="0.2">
      <c r="E26" s="38"/>
      <c r="F26" s="29" t="s">
        <v>336</v>
      </c>
      <c r="G26" s="19" t="s">
        <v>336</v>
      </c>
      <c r="H26" s="19" t="s">
        <v>38</v>
      </c>
      <c r="I26" s="21">
        <v>27654</v>
      </c>
    </row>
    <row r="27" spans="5:9" ht="14" customHeight="1" x14ac:dyDescent="0.2">
      <c r="E27" s="38"/>
      <c r="F27" s="22" t="s">
        <v>337</v>
      </c>
      <c r="G27" s="18" t="s">
        <v>336</v>
      </c>
      <c r="H27" s="18" t="s">
        <v>40</v>
      </c>
      <c r="I27" s="21">
        <v>27654</v>
      </c>
    </row>
    <row r="28" spans="5:9" ht="14" customHeight="1" x14ac:dyDescent="0.2">
      <c r="E28" s="38"/>
      <c r="F28" s="22"/>
      <c r="G28" s="18"/>
      <c r="H28" s="18"/>
      <c r="I28" s="21"/>
    </row>
    <row r="29" spans="5:9" ht="14" customHeight="1" x14ac:dyDescent="0.2">
      <c r="E29" s="38"/>
      <c r="F29" s="22"/>
      <c r="G29" s="18"/>
      <c r="H29" s="18"/>
      <c r="I29" s="21"/>
    </row>
    <row r="30" spans="5:9" ht="14.5" customHeight="1" x14ac:dyDescent="0.2">
      <c r="E30" s="38"/>
      <c r="F30" s="22"/>
      <c r="G30" s="18"/>
      <c r="H30" s="18"/>
      <c r="I30" s="21"/>
    </row>
    <row r="31" spans="5:9" ht="14.5" customHeight="1" x14ac:dyDescent="0.2">
      <c r="E31" s="38"/>
      <c r="F31" s="22"/>
      <c r="G31" s="18"/>
      <c r="H31" s="18"/>
      <c r="I31" s="21"/>
    </row>
    <row r="32" spans="5:9" ht="14.5" customHeight="1" x14ac:dyDescent="0.2">
      <c r="E32" s="38"/>
      <c r="F32" s="29"/>
      <c r="G32" s="19"/>
      <c r="H32" s="19"/>
      <c r="I32" s="21"/>
    </row>
    <row r="33" spans="5:9" ht="14.5" customHeight="1" x14ac:dyDescent="0.2">
      <c r="E33" s="38"/>
      <c r="F33" s="29"/>
      <c r="G33" s="18"/>
      <c r="H33" s="18"/>
      <c r="I33" s="21"/>
    </row>
    <row r="34" spans="5:9" ht="14.5" customHeight="1" x14ac:dyDescent="0.2">
      <c r="E34" s="38"/>
      <c r="F34" s="29"/>
      <c r="G34" s="18"/>
      <c r="H34" s="18"/>
      <c r="I34" s="21"/>
    </row>
    <row r="35" spans="5:9" ht="14.5" customHeight="1" x14ac:dyDescent="0.2">
      <c r="E35" s="38"/>
      <c r="F35" s="29"/>
      <c r="G35" s="18"/>
      <c r="H35" s="18"/>
      <c r="I35" s="21"/>
    </row>
    <row r="36" spans="5:9" ht="14.5" customHeight="1" x14ac:dyDescent="0.2">
      <c r="E36" s="38"/>
      <c r="F36" s="29"/>
      <c r="G36" s="18"/>
      <c r="H36" s="18"/>
      <c r="I36" s="21"/>
    </row>
    <row r="37" spans="5:9" ht="14.5" customHeight="1" x14ac:dyDescent="0.2">
      <c r="E37" s="38"/>
      <c r="F37" s="22"/>
      <c r="G37" s="18"/>
      <c r="H37" s="18"/>
      <c r="I37" s="21"/>
    </row>
    <row r="38" spans="5:9" ht="14.5" customHeight="1" x14ac:dyDescent="0.2">
      <c r="E38" s="38"/>
      <c r="F38" s="29"/>
      <c r="G38" s="19"/>
      <c r="H38" s="19"/>
      <c r="I38" s="21"/>
    </row>
    <row r="39" spans="5:9" ht="14.5" customHeight="1" x14ac:dyDescent="0.2">
      <c r="E39" s="38"/>
      <c r="F39" s="29"/>
      <c r="G39" s="18"/>
      <c r="H39" s="18"/>
      <c r="I39" s="21"/>
    </row>
    <row r="40" spans="5:9" ht="14.5" customHeight="1" x14ac:dyDescent="0.2">
      <c r="E40" s="38"/>
      <c r="F40" s="29"/>
      <c r="G40" s="18"/>
      <c r="H40" s="18"/>
      <c r="I40" s="21"/>
    </row>
    <row r="41" spans="5:9" ht="14.5" customHeight="1" x14ac:dyDescent="0.2">
      <c r="E41" s="38"/>
      <c r="F41" s="29"/>
      <c r="G41" s="18"/>
      <c r="H41" s="18"/>
      <c r="I41" s="21"/>
    </row>
    <row r="42" spans="5:9" ht="14.5" customHeight="1" x14ac:dyDescent="0.2">
      <c r="E42" s="38"/>
      <c r="F42" s="29"/>
      <c r="G42" s="18"/>
      <c r="H42" s="18"/>
      <c r="I42" s="21"/>
    </row>
    <row r="43" spans="5:9" ht="14.5" customHeight="1" x14ac:dyDescent="0.2">
      <c r="E43" s="38"/>
      <c r="F43" s="22"/>
      <c r="G43" s="18"/>
      <c r="H43" s="18"/>
      <c r="I43" s="21"/>
    </row>
    <row r="44" spans="5:9" ht="14.5" customHeight="1" x14ac:dyDescent="0.2">
      <c r="E44" s="38"/>
      <c r="F44" s="22"/>
      <c r="G44" s="18"/>
      <c r="H44" s="18"/>
      <c r="I44" s="21"/>
    </row>
    <row r="45" spans="5:9" ht="14.5" customHeight="1" x14ac:dyDescent="0.2">
      <c r="E45" s="38"/>
      <c r="F45" s="22"/>
      <c r="G45" s="18"/>
      <c r="H45" s="18"/>
      <c r="I45" s="21"/>
    </row>
    <row r="46" spans="5:9" ht="14.5" customHeight="1" x14ac:dyDescent="0.2">
      <c r="E46" s="38"/>
      <c r="F46" s="22"/>
      <c r="G46" s="18"/>
      <c r="H46" s="18"/>
      <c r="I46" s="21"/>
    </row>
    <row r="47" spans="5:9" ht="14.5" customHeight="1" x14ac:dyDescent="0.2">
      <c r="E47" s="38"/>
      <c r="F47" s="22"/>
      <c r="G47" s="18"/>
      <c r="H47" s="18"/>
      <c r="I47" s="21"/>
    </row>
    <row r="48" spans="5:9" x14ac:dyDescent="0.2">
      <c r="E48" s="38"/>
      <c r="F48" s="22"/>
      <c r="G48" s="18"/>
      <c r="H48" s="18"/>
      <c r="I48" s="21"/>
    </row>
    <row r="49" spans="5:9" x14ac:dyDescent="0.2">
      <c r="E49" s="38"/>
      <c r="F49" s="22"/>
      <c r="G49" s="18"/>
      <c r="H49" s="18"/>
      <c r="I49" s="21"/>
    </row>
    <row r="50" spans="5:9" x14ac:dyDescent="0.2">
      <c r="E50" s="38"/>
      <c r="F50" s="22"/>
      <c r="G50" s="18"/>
      <c r="H50" s="18"/>
      <c r="I50" s="21"/>
    </row>
    <row r="51" spans="5:9" x14ac:dyDescent="0.2">
      <c r="E51" s="38"/>
      <c r="F51" s="22"/>
      <c r="G51" s="18"/>
      <c r="H51" s="18"/>
      <c r="I51" s="21"/>
    </row>
    <row r="52" spans="5:9" x14ac:dyDescent="0.2">
      <c r="E52" s="38"/>
      <c r="F52" s="22"/>
      <c r="G52" s="18"/>
      <c r="H52" s="18"/>
      <c r="I52" s="21"/>
    </row>
    <row r="53" spans="5:9" x14ac:dyDescent="0.2">
      <c r="E53" s="38"/>
      <c r="F53" s="22"/>
      <c r="G53" s="18"/>
      <c r="H53" s="18"/>
      <c r="I53" s="21"/>
    </row>
    <row r="54" spans="5:9" x14ac:dyDescent="0.2">
      <c r="E54" s="38"/>
      <c r="F54" s="22"/>
      <c r="G54" s="18"/>
      <c r="H54" s="18"/>
      <c r="I54" s="21"/>
    </row>
    <row r="55" spans="5:9" x14ac:dyDescent="0.2">
      <c r="E55" s="38"/>
      <c r="F55" s="22"/>
      <c r="G55" s="18"/>
      <c r="H55" s="18"/>
      <c r="I55" s="21"/>
    </row>
    <row r="56" spans="5:9" x14ac:dyDescent="0.2">
      <c r="E56" s="38"/>
      <c r="F56" s="22"/>
      <c r="G56" s="18"/>
      <c r="H56" s="18"/>
      <c r="I56" s="21"/>
    </row>
    <row r="57" spans="5:9" x14ac:dyDescent="0.2">
      <c r="E57" s="38"/>
      <c r="F57" s="22"/>
      <c r="G57" s="18"/>
      <c r="H57" s="18"/>
      <c r="I57" s="21"/>
    </row>
    <row r="58" spans="5:9" x14ac:dyDescent="0.2">
      <c r="E58" s="38"/>
      <c r="F58" s="22"/>
      <c r="G58" s="18"/>
      <c r="H58" s="18"/>
      <c r="I58" s="21"/>
    </row>
    <row r="59" spans="5:9" x14ac:dyDescent="0.2">
      <c r="E59" s="38"/>
      <c r="F59" s="22"/>
      <c r="G59" s="18"/>
      <c r="H59" s="18"/>
      <c r="I59" s="21"/>
    </row>
    <row r="60" spans="5:9" x14ac:dyDescent="0.2">
      <c r="E60" s="38"/>
      <c r="F60" s="22"/>
      <c r="G60" s="18"/>
      <c r="H60" s="18"/>
      <c r="I60" s="21"/>
    </row>
    <row r="61" spans="5:9" x14ac:dyDescent="0.2">
      <c r="E61" s="38"/>
      <c r="F61" s="22"/>
      <c r="G61" s="18"/>
      <c r="H61" s="18"/>
      <c r="I61" s="21"/>
    </row>
    <row r="62" spans="5:9" x14ac:dyDescent="0.2">
      <c r="E62" s="38"/>
      <c r="F62" s="22"/>
      <c r="G62" s="18"/>
      <c r="H62" s="18"/>
      <c r="I62" s="21"/>
    </row>
    <row r="63" spans="5:9" x14ac:dyDescent="0.2">
      <c r="E63" s="38"/>
      <c r="F63" s="22"/>
      <c r="G63" s="18"/>
      <c r="H63" s="18"/>
      <c r="I63" s="21"/>
    </row>
    <row r="64" spans="5:9" x14ac:dyDescent="0.2">
      <c r="E64" s="38"/>
      <c r="F64" s="22"/>
      <c r="G64" s="18"/>
      <c r="H64" s="18"/>
      <c r="I64" s="21"/>
    </row>
    <row r="65" spans="5:9" x14ac:dyDescent="0.2">
      <c r="E65" s="38"/>
      <c r="F65" s="22"/>
      <c r="G65" s="18"/>
      <c r="H65" s="18"/>
      <c r="I65" s="21"/>
    </row>
    <row r="66" spans="5:9" x14ac:dyDescent="0.2">
      <c r="E66" s="38"/>
      <c r="F66" s="22"/>
      <c r="G66" s="18"/>
      <c r="H66" s="18"/>
      <c r="I66" s="21"/>
    </row>
    <row r="67" spans="5:9" x14ac:dyDescent="0.2">
      <c r="E67" s="38"/>
      <c r="F67" s="22"/>
      <c r="G67" s="18"/>
      <c r="H67" s="18"/>
      <c r="I67" s="21"/>
    </row>
    <row r="68" spans="5:9" x14ac:dyDescent="0.2">
      <c r="E68" s="38"/>
      <c r="F68" s="22"/>
      <c r="G68" s="18"/>
      <c r="H68" s="18"/>
      <c r="I68" s="21"/>
    </row>
    <row r="69" spans="5:9" x14ac:dyDescent="0.2">
      <c r="E69" s="38"/>
      <c r="F69" s="22"/>
      <c r="G69" s="18"/>
      <c r="H69" s="18"/>
      <c r="I69" s="21"/>
    </row>
    <row r="70" spans="5:9" x14ac:dyDescent="0.2">
      <c r="E70" s="38"/>
      <c r="F70" s="22"/>
      <c r="G70" s="18"/>
      <c r="H70" s="18"/>
      <c r="I70" s="21"/>
    </row>
    <row r="71" spans="5:9" x14ac:dyDescent="0.2">
      <c r="E71" s="38"/>
      <c r="F71" s="22"/>
      <c r="G71" s="18"/>
      <c r="H71" s="18"/>
      <c r="I71" s="21"/>
    </row>
    <row r="72" spans="5:9" x14ac:dyDescent="0.2">
      <c r="E72" s="38"/>
      <c r="F72" s="22"/>
      <c r="G72" s="18"/>
      <c r="H72" s="18"/>
      <c r="I72" s="21"/>
    </row>
    <row r="73" spans="5:9" x14ac:dyDescent="0.2">
      <c r="E73" s="38"/>
      <c r="F73" s="22"/>
      <c r="G73" s="18"/>
      <c r="H73" s="18"/>
      <c r="I73" s="21"/>
    </row>
    <row r="74" spans="5:9" x14ac:dyDescent="0.2">
      <c r="E74" s="38"/>
      <c r="F74" s="22"/>
      <c r="G74" s="18"/>
      <c r="H74" s="18"/>
      <c r="I74" s="21"/>
    </row>
    <row r="75" spans="5:9" x14ac:dyDescent="0.2">
      <c r="E75" s="38"/>
      <c r="F75" s="22"/>
      <c r="G75" s="18"/>
      <c r="H75" s="18"/>
      <c r="I75" s="21"/>
    </row>
    <row r="76" spans="5:9" x14ac:dyDescent="0.2">
      <c r="E76" s="38"/>
      <c r="F76" s="22"/>
      <c r="G76" s="18"/>
      <c r="H76" s="18"/>
      <c r="I76" s="21"/>
    </row>
    <row r="77" spans="5:9" x14ac:dyDescent="0.2">
      <c r="E77" s="38"/>
      <c r="F77" s="22"/>
      <c r="G77" s="18"/>
      <c r="H77" s="18"/>
      <c r="I77" s="21"/>
    </row>
    <row r="78" spans="5:9" x14ac:dyDescent="0.2">
      <c r="E78" s="38"/>
      <c r="F78" s="22"/>
      <c r="G78" s="18"/>
      <c r="H78" s="18"/>
      <c r="I78" s="21"/>
    </row>
    <row r="79" spans="5:9" x14ac:dyDescent="0.2">
      <c r="E79" s="38"/>
      <c r="F79" s="22"/>
      <c r="G79" s="18"/>
      <c r="H79" s="18"/>
      <c r="I79" s="21"/>
    </row>
    <row r="80" spans="5:9" x14ac:dyDescent="0.2">
      <c r="E80" s="38"/>
      <c r="F80" s="22"/>
      <c r="G80" s="18"/>
      <c r="H80" s="18"/>
      <c r="I80" s="21"/>
    </row>
    <row r="81" spans="5:9" x14ac:dyDescent="0.2">
      <c r="E81" s="38"/>
      <c r="F81" s="22"/>
      <c r="G81" s="18"/>
      <c r="H81" s="18"/>
      <c r="I81" s="21"/>
    </row>
    <row r="82" spans="5:9" x14ac:dyDescent="0.2">
      <c r="E82" s="38"/>
      <c r="F82" s="22"/>
      <c r="G82" s="18"/>
      <c r="H82" s="18"/>
      <c r="I82" s="21"/>
    </row>
    <row r="83" spans="5:9" x14ac:dyDescent="0.2">
      <c r="E83" s="38"/>
      <c r="F83" s="22"/>
      <c r="G83" s="18"/>
      <c r="H83" s="18"/>
      <c r="I83" s="21"/>
    </row>
    <row r="84" spans="5:9" x14ac:dyDescent="0.2">
      <c r="E84" s="38"/>
      <c r="F84" s="22"/>
      <c r="G84" s="18"/>
      <c r="H84" s="18"/>
      <c r="I84" s="21"/>
    </row>
    <row r="85" spans="5:9" x14ac:dyDescent="0.2">
      <c r="E85" s="38"/>
      <c r="F85" s="22"/>
      <c r="G85" s="18"/>
      <c r="H85" s="18"/>
      <c r="I85" s="21"/>
    </row>
    <row r="86" spans="5:9" x14ac:dyDescent="0.2">
      <c r="E86" s="38"/>
      <c r="F86" s="22"/>
      <c r="G86" s="18"/>
      <c r="H86" s="18"/>
      <c r="I86" s="21"/>
    </row>
    <row r="87" spans="5:9" x14ac:dyDescent="0.2">
      <c r="E87" s="38"/>
      <c r="F87" s="22"/>
      <c r="G87" s="18"/>
      <c r="H87" s="18"/>
      <c r="I87" s="21"/>
    </row>
    <row r="88" spans="5:9" x14ac:dyDescent="0.2">
      <c r="E88" s="38"/>
      <c r="F88" s="22"/>
      <c r="G88" s="18"/>
      <c r="H88" s="18"/>
      <c r="I88" s="21"/>
    </row>
    <row r="89" spans="5:9" x14ac:dyDescent="0.2">
      <c r="E89" s="38"/>
      <c r="F89" s="22"/>
      <c r="G89" s="18"/>
      <c r="H89" s="18"/>
      <c r="I89" s="21"/>
    </row>
    <row r="90" spans="5:9" x14ac:dyDescent="0.2">
      <c r="E90" s="38"/>
      <c r="F90" s="22"/>
      <c r="G90" s="18"/>
      <c r="H90" s="18"/>
      <c r="I90" s="21"/>
    </row>
    <row r="91" spans="5:9" x14ac:dyDescent="0.2">
      <c r="E91" s="38"/>
      <c r="F91" s="22"/>
      <c r="G91" s="18"/>
      <c r="H91" s="18"/>
      <c r="I91" s="21"/>
    </row>
    <row r="92" spans="5:9" x14ac:dyDescent="0.2">
      <c r="E92" s="38"/>
      <c r="F92" s="22"/>
      <c r="G92" s="18"/>
      <c r="H92" s="18"/>
      <c r="I92" s="21"/>
    </row>
    <row r="93" spans="5:9" x14ac:dyDescent="0.2">
      <c r="E93" s="38"/>
      <c r="F93" s="22"/>
      <c r="G93" s="18"/>
      <c r="H93" s="18"/>
      <c r="I93" s="21"/>
    </row>
    <row r="94" spans="5:9" x14ac:dyDescent="0.2">
      <c r="E94" s="38"/>
      <c r="F94" s="22"/>
      <c r="G94" s="18"/>
      <c r="H94" s="18"/>
      <c r="I94" s="21"/>
    </row>
    <row r="95" spans="5:9" x14ac:dyDescent="0.2">
      <c r="E95" s="38"/>
      <c r="F95" s="22"/>
      <c r="G95" s="18"/>
      <c r="H95" s="18"/>
      <c r="I95" s="21"/>
    </row>
    <row r="96" spans="5:9" x14ac:dyDescent="0.2">
      <c r="E96" s="38"/>
      <c r="F96" s="22"/>
      <c r="G96" s="18"/>
      <c r="H96" s="18"/>
      <c r="I96" s="21"/>
    </row>
    <row r="97" spans="5:9" x14ac:dyDescent="0.2">
      <c r="E97" s="38"/>
      <c r="F97" s="22"/>
      <c r="G97" s="18"/>
      <c r="H97" s="18"/>
      <c r="I97" s="21"/>
    </row>
    <row r="98" spans="5:9" x14ac:dyDescent="0.2">
      <c r="E98" s="38"/>
      <c r="F98" s="22"/>
      <c r="G98" s="18"/>
      <c r="H98" s="18"/>
      <c r="I98" s="21"/>
    </row>
    <row r="99" spans="5:9" x14ac:dyDescent="0.2">
      <c r="E99" s="38"/>
      <c r="F99" s="22"/>
      <c r="G99" s="18"/>
      <c r="H99" s="18"/>
      <c r="I99" s="21"/>
    </row>
    <row r="100" spans="5:9" x14ac:dyDescent="0.2">
      <c r="E100" s="38"/>
      <c r="F100" s="22"/>
      <c r="G100" s="18"/>
      <c r="H100" s="18"/>
      <c r="I100" s="21"/>
    </row>
    <row r="101" spans="5:9" x14ac:dyDescent="0.2">
      <c r="E101" s="38"/>
      <c r="F101" s="22"/>
      <c r="G101" s="18"/>
      <c r="H101" s="18"/>
      <c r="I101" s="21"/>
    </row>
    <row r="102" spans="5:9" x14ac:dyDescent="0.2">
      <c r="E102" s="38"/>
      <c r="F102" s="22"/>
      <c r="G102" s="18"/>
      <c r="H102" s="18"/>
      <c r="I102" s="21"/>
    </row>
    <row r="103" spans="5:9" x14ac:dyDescent="0.2">
      <c r="E103" s="38"/>
      <c r="F103" s="22"/>
      <c r="G103" s="18"/>
      <c r="H103" s="18"/>
      <c r="I103" s="21"/>
    </row>
    <row r="104" spans="5:9" x14ac:dyDescent="0.2">
      <c r="E104" s="38"/>
      <c r="F104" s="22"/>
      <c r="G104" s="18"/>
      <c r="H104" s="18"/>
      <c r="I104" s="21"/>
    </row>
    <row r="105" spans="5:9" x14ac:dyDescent="0.2">
      <c r="E105" s="38"/>
      <c r="F105" s="22"/>
      <c r="G105" s="18"/>
      <c r="H105" s="18"/>
      <c r="I105" s="21"/>
    </row>
    <row r="106" spans="5:9" x14ac:dyDescent="0.2">
      <c r="E106" s="38"/>
      <c r="F106" s="22"/>
      <c r="G106" s="18"/>
      <c r="H106" s="18"/>
      <c r="I106" s="21"/>
    </row>
    <row r="107" spans="5:9" x14ac:dyDescent="0.2">
      <c r="E107" s="38"/>
      <c r="F107" s="22"/>
      <c r="G107" s="18"/>
      <c r="H107" s="18"/>
      <c r="I107" s="21"/>
    </row>
    <row r="108" spans="5:9" x14ac:dyDescent="0.2">
      <c r="E108" s="38"/>
      <c r="F108" s="22"/>
      <c r="G108" s="18"/>
      <c r="H108" s="18"/>
      <c r="I108" s="21"/>
    </row>
    <row r="109" spans="5:9" x14ac:dyDescent="0.2">
      <c r="E109" s="38"/>
      <c r="F109" s="22"/>
      <c r="G109" s="18"/>
      <c r="H109" s="18"/>
      <c r="I109" s="21"/>
    </row>
    <row r="110" spans="5:9" x14ac:dyDescent="0.2">
      <c r="E110" s="38"/>
      <c r="F110" s="22"/>
      <c r="G110" s="18"/>
      <c r="H110" s="18"/>
      <c r="I110" s="21"/>
    </row>
    <row r="111" spans="5:9" x14ac:dyDescent="0.2">
      <c r="E111" s="38"/>
      <c r="F111" s="22"/>
      <c r="G111" s="18"/>
      <c r="H111" s="18"/>
      <c r="I111" s="21"/>
    </row>
    <row r="112" spans="5:9" x14ac:dyDescent="0.2">
      <c r="E112" s="38"/>
      <c r="F112" s="22"/>
      <c r="G112" s="18"/>
      <c r="H112" s="18"/>
      <c r="I112" s="21"/>
    </row>
    <row r="113" spans="5:9" x14ac:dyDescent="0.2">
      <c r="E113" s="38"/>
      <c r="F113" s="22"/>
      <c r="G113" s="18"/>
      <c r="H113" s="18"/>
      <c r="I113" s="21"/>
    </row>
    <row r="114" spans="5:9" x14ac:dyDescent="0.2">
      <c r="E114" s="38"/>
      <c r="F114" s="22"/>
      <c r="G114" s="18"/>
      <c r="H114" s="18"/>
      <c r="I114" s="21"/>
    </row>
    <row r="115" spans="5:9" x14ac:dyDescent="0.2">
      <c r="E115" s="38"/>
      <c r="F115" s="22"/>
      <c r="G115" s="18"/>
      <c r="H115" s="18"/>
      <c r="I115" s="21"/>
    </row>
    <row r="116" spans="5:9" x14ac:dyDescent="0.2">
      <c r="E116" s="38"/>
      <c r="F116" s="22"/>
      <c r="G116" s="18"/>
      <c r="H116" s="18"/>
      <c r="I116" s="21"/>
    </row>
    <row r="117" spans="5:9" x14ac:dyDescent="0.2">
      <c r="E117" s="38"/>
      <c r="F117" s="22"/>
      <c r="G117" s="18"/>
      <c r="H117" s="18"/>
      <c r="I117" s="21"/>
    </row>
    <row r="118" spans="5:9" x14ac:dyDescent="0.2">
      <c r="E118" s="38"/>
      <c r="F118" s="22"/>
      <c r="G118" s="18"/>
      <c r="H118" s="18"/>
      <c r="I118" s="21"/>
    </row>
    <row r="119" spans="5:9" x14ac:dyDescent="0.2">
      <c r="E119" s="38"/>
      <c r="F119" s="22"/>
      <c r="G119" s="18"/>
      <c r="H119" s="18"/>
      <c r="I119" s="21"/>
    </row>
    <row r="120" spans="5:9" x14ac:dyDescent="0.2">
      <c r="E120" s="38"/>
      <c r="F120" s="22"/>
      <c r="G120" s="18"/>
      <c r="H120" s="18"/>
      <c r="I120" s="21"/>
    </row>
    <row r="121" spans="5:9" x14ac:dyDescent="0.2">
      <c r="E121" s="38"/>
      <c r="F121" s="22"/>
      <c r="G121" s="18"/>
      <c r="H121" s="18"/>
      <c r="I121" s="21"/>
    </row>
    <row r="122" spans="5:9" x14ac:dyDescent="0.2">
      <c r="E122" s="38"/>
      <c r="F122" s="22"/>
      <c r="G122" s="18"/>
      <c r="H122" s="18"/>
      <c r="I122" s="21"/>
    </row>
    <row r="123" spans="5:9" x14ac:dyDescent="0.2">
      <c r="E123" s="38"/>
      <c r="F123" s="22"/>
      <c r="G123" s="18"/>
      <c r="H123" s="18"/>
      <c r="I123" s="21"/>
    </row>
    <row r="124" spans="5:9" x14ac:dyDescent="0.2">
      <c r="E124" s="38"/>
      <c r="F124" s="22"/>
      <c r="G124" s="18"/>
      <c r="H124" s="18"/>
      <c r="I124" s="21"/>
    </row>
    <row r="125" spans="5:9" x14ac:dyDescent="0.2">
      <c r="E125" s="38"/>
      <c r="F125" s="22"/>
      <c r="G125" s="18"/>
      <c r="H125" s="18"/>
      <c r="I125" s="21"/>
    </row>
    <row r="126" spans="5:9" x14ac:dyDescent="0.2">
      <c r="E126" s="38"/>
      <c r="F126" s="22"/>
      <c r="G126" s="18"/>
      <c r="H126" s="18"/>
      <c r="I126" s="21"/>
    </row>
    <row r="127" spans="5:9" x14ac:dyDescent="0.2">
      <c r="E127" s="38"/>
      <c r="F127" s="22"/>
      <c r="G127" s="18"/>
      <c r="H127" s="18"/>
      <c r="I127" s="21"/>
    </row>
    <row r="128" spans="5:9" x14ac:dyDescent="0.2">
      <c r="E128" s="38"/>
      <c r="F128" s="22"/>
      <c r="G128" s="18"/>
      <c r="H128" s="18"/>
      <c r="I128" s="21"/>
    </row>
    <row r="129" spans="5:9" x14ac:dyDescent="0.2">
      <c r="E129" s="38"/>
      <c r="F129" s="22"/>
      <c r="G129" s="18"/>
      <c r="H129" s="18"/>
      <c r="I129" s="21"/>
    </row>
    <row r="130" spans="5:9" x14ac:dyDescent="0.2">
      <c r="E130" s="38"/>
      <c r="F130" s="22"/>
      <c r="G130" s="18"/>
      <c r="H130" s="18"/>
      <c r="I130" s="21"/>
    </row>
    <row r="131" spans="5:9" x14ac:dyDescent="0.2">
      <c r="E131" s="38"/>
      <c r="F131" s="22"/>
      <c r="G131" s="18"/>
      <c r="H131" s="18"/>
      <c r="I131" s="21"/>
    </row>
    <row r="132" spans="5:9" x14ac:dyDescent="0.2">
      <c r="E132" s="38"/>
      <c r="F132" s="22"/>
      <c r="G132" s="18"/>
      <c r="H132" s="18"/>
      <c r="I132" s="21"/>
    </row>
    <row r="133" spans="5:9" x14ac:dyDescent="0.2">
      <c r="E133" s="38"/>
      <c r="F133" s="22"/>
      <c r="G133" s="18"/>
      <c r="H133" s="18"/>
      <c r="I133" s="21"/>
    </row>
    <row r="134" spans="5:9" x14ac:dyDescent="0.2">
      <c r="E134" s="38"/>
      <c r="F134" s="22"/>
      <c r="G134" s="18"/>
      <c r="H134" s="18"/>
      <c r="I134" s="21"/>
    </row>
    <row r="135" spans="5:9" x14ac:dyDescent="0.2">
      <c r="E135" s="38"/>
      <c r="F135" s="22"/>
      <c r="G135" s="18"/>
      <c r="H135" s="18"/>
      <c r="I135" s="21"/>
    </row>
    <row r="136" spans="5:9" x14ac:dyDescent="0.2">
      <c r="E136" s="38"/>
      <c r="F136" s="22"/>
      <c r="G136" s="18"/>
      <c r="H136" s="18"/>
      <c r="I136" s="21"/>
    </row>
    <row r="137" spans="5:9" x14ac:dyDescent="0.2">
      <c r="E137" s="38"/>
      <c r="F137" s="22"/>
      <c r="G137" s="18"/>
      <c r="H137" s="18"/>
      <c r="I137" s="21"/>
    </row>
    <row r="138" spans="5:9" x14ac:dyDescent="0.2">
      <c r="E138" s="38"/>
      <c r="F138" s="22"/>
      <c r="G138" s="18"/>
      <c r="H138" s="18"/>
      <c r="I138" s="21"/>
    </row>
    <row r="139" spans="5:9" x14ac:dyDescent="0.2">
      <c r="E139" s="38"/>
      <c r="F139" s="22"/>
      <c r="G139" s="18"/>
      <c r="H139" s="18"/>
      <c r="I139" s="21"/>
    </row>
    <row r="140" spans="5:9" x14ac:dyDescent="0.2">
      <c r="E140" s="38"/>
      <c r="F140" s="22"/>
      <c r="G140" s="18"/>
      <c r="H140" s="18"/>
      <c r="I140" s="21"/>
    </row>
    <row r="141" spans="5:9" x14ac:dyDescent="0.2">
      <c r="E141" s="38"/>
      <c r="F141" s="22"/>
      <c r="G141" s="18"/>
      <c r="H141" s="18"/>
      <c r="I141" s="21"/>
    </row>
    <row r="142" spans="5:9" x14ac:dyDescent="0.2">
      <c r="E142" s="38"/>
      <c r="F142" s="22"/>
      <c r="G142" s="18"/>
      <c r="H142" s="18"/>
      <c r="I142" s="21"/>
    </row>
    <row r="143" spans="5:9" x14ac:dyDescent="0.2">
      <c r="E143" s="38"/>
      <c r="F143" s="22"/>
      <c r="G143" s="18"/>
      <c r="H143" s="18"/>
      <c r="I143" s="21"/>
    </row>
    <row r="144" spans="5:9" x14ac:dyDescent="0.2">
      <c r="E144" s="38"/>
      <c r="F144" s="22"/>
      <c r="G144" s="18"/>
      <c r="H144" s="18"/>
      <c r="I144" s="21"/>
    </row>
    <row r="145" spans="5:9" x14ac:dyDescent="0.2">
      <c r="E145" s="38"/>
      <c r="F145" s="22"/>
      <c r="G145" s="18"/>
      <c r="H145" s="18"/>
      <c r="I145" s="21"/>
    </row>
    <row r="146" spans="5:9" x14ac:dyDescent="0.2">
      <c r="E146" s="38"/>
      <c r="F146" s="22"/>
      <c r="G146" s="18"/>
      <c r="H146" s="18"/>
      <c r="I146" s="21"/>
    </row>
    <row r="147" spans="5:9" x14ac:dyDescent="0.2">
      <c r="E147" s="38"/>
      <c r="F147" s="22"/>
      <c r="G147" s="18"/>
      <c r="H147" s="18"/>
      <c r="I147" s="21"/>
    </row>
    <row r="148" spans="5:9" x14ac:dyDescent="0.2">
      <c r="E148" s="38"/>
      <c r="F148" s="22"/>
      <c r="G148" s="18"/>
      <c r="H148" s="18"/>
      <c r="I148" s="21"/>
    </row>
    <row r="149" spans="5:9" x14ac:dyDescent="0.2">
      <c r="E149" s="38"/>
      <c r="F149" s="22"/>
      <c r="G149" s="18"/>
      <c r="H149" s="18"/>
      <c r="I149" s="21"/>
    </row>
    <row r="150" spans="5:9" x14ac:dyDescent="0.2">
      <c r="E150" s="38"/>
      <c r="F150" s="22"/>
      <c r="G150" s="18"/>
      <c r="H150" s="18"/>
      <c r="I150" s="21"/>
    </row>
    <row r="151" spans="5:9" x14ac:dyDescent="0.2">
      <c r="E151" s="38"/>
      <c r="F151" s="22"/>
      <c r="G151" s="18"/>
      <c r="H151" s="18"/>
      <c r="I151" s="21"/>
    </row>
    <row r="152" spans="5:9" x14ac:dyDescent="0.2">
      <c r="E152" s="38"/>
      <c r="F152" s="22"/>
      <c r="G152" s="18"/>
      <c r="H152" s="18"/>
      <c r="I152" s="21"/>
    </row>
    <row r="153" spans="5:9" x14ac:dyDescent="0.2">
      <c r="E153" s="38"/>
      <c r="F153" s="22"/>
      <c r="G153" s="18"/>
      <c r="H153" s="18"/>
      <c r="I153" s="21"/>
    </row>
    <row r="154" spans="5:9" x14ac:dyDescent="0.2">
      <c r="E154" s="38"/>
      <c r="F154" s="22"/>
      <c r="G154" s="18"/>
      <c r="H154" s="18"/>
      <c r="I154" s="21"/>
    </row>
    <row r="155" spans="5:9" x14ac:dyDescent="0.2">
      <c r="E155" s="38"/>
      <c r="F155" s="22"/>
      <c r="G155" s="18"/>
      <c r="H155" s="18"/>
      <c r="I155" s="21"/>
    </row>
    <row r="156" spans="5:9" x14ac:dyDescent="0.2">
      <c r="E156" s="38"/>
      <c r="F156" s="22"/>
      <c r="G156" s="18"/>
      <c r="H156" s="18"/>
      <c r="I156" s="21"/>
    </row>
    <row r="157" spans="5:9" x14ac:dyDescent="0.2">
      <c r="E157" s="38"/>
      <c r="F157" s="22"/>
      <c r="G157" s="18"/>
      <c r="H157" s="18"/>
      <c r="I157" s="21"/>
    </row>
    <row r="158" spans="5:9" x14ac:dyDescent="0.2">
      <c r="E158" s="38"/>
      <c r="F158" s="22"/>
      <c r="G158" s="18"/>
      <c r="H158" s="18"/>
      <c r="I158" s="21"/>
    </row>
    <row r="159" spans="5:9" x14ac:dyDescent="0.2">
      <c r="E159" s="38"/>
      <c r="F159" s="22"/>
      <c r="G159" s="18"/>
      <c r="H159" s="18"/>
      <c r="I159" s="21"/>
    </row>
    <row r="160" spans="5:9" x14ac:dyDescent="0.2">
      <c r="E160" s="38"/>
      <c r="F160" s="22"/>
      <c r="G160" s="18"/>
      <c r="H160" s="18"/>
      <c r="I160" s="21"/>
    </row>
    <row r="161" spans="5:9" x14ac:dyDescent="0.2">
      <c r="E161" s="38"/>
      <c r="F161" s="22"/>
      <c r="G161" s="18"/>
      <c r="H161" s="18"/>
      <c r="I161" s="21"/>
    </row>
    <row r="162" spans="5:9" x14ac:dyDescent="0.2">
      <c r="E162" s="38"/>
      <c r="F162" s="22"/>
      <c r="G162" s="18"/>
      <c r="H162" s="18"/>
      <c r="I162" s="21"/>
    </row>
    <row r="163" spans="5:9" x14ac:dyDescent="0.2">
      <c r="E163" s="38"/>
      <c r="F163" s="22"/>
      <c r="G163" s="18"/>
      <c r="H163" s="18"/>
      <c r="I163" s="21"/>
    </row>
    <row r="164" spans="5:9" x14ac:dyDescent="0.2">
      <c r="E164" s="38"/>
      <c r="F164" s="22"/>
      <c r="G164" s="18"/>
      <c r="H164" s="18"/>
      <c r="I164" s="21"/>
    </row>
    <row r="165" spans="5:9" x14ac:dyDescent="0.2">
      <c r="E165" s="38"/>
      <c r="F165" s="22"/>
      <c r="G165" s="18"/>
      <c r="H165" s="18"/>
      <c r="I165" s="21"/>
    </row>
    <row r="166" spans="5:9" x14ac:dyDescent="0.2">
      <c r="E166" s="38"/>
      <c r="F166" s="22"/>
      <c r="G166" s="18"/>
      <c r="H166" s="18"/>
      <c r="I166" s="21"/>
    </row>
    <row r="167" spans="5:9" x14ac:dyDescent="0.2">
      <c r="E167" s="38"/>
      <c r="F167" s="22"/>
      <c r="G167" s="18"/>
      <c r="H167" s="18"/>
      <c r="I167" s="21"/>
    </row>
    <row r="168" spans="5:9" x14ac:dyDescent="0.2">
      <c r="E168" s="38"/>
      <c r="F168" s="22"/>
      <c r="G168" s="18"/>
      <c r="H168" s="18"/>
      <c r="I168" s="21"/>
    </row>
    <row r="169" spans="5:9" x14ac:dyDescent="0.2">
      <c r="E169" s="38"/>
      <c r="F169" s="22"/>
      <c r="G169" s="18"/>
      <c r="H169" s="18"/>
      <c r="I169" s="21"/>
    </row>
    <row r="170" spans="5:9" x14ac:dyDescent="0.2">
      <c r="E170" s="38"/>
      <c r="F170" s="22"/>
      <c r="G170" s="18"/>
      <c r="H170" s="18"/>
      <c r="I170" s="21"/>
    </row>
    <row r="171" spans="5:9" x14ac:dyDescent="0.2">
      <c r="E171" s="38"/>
      <c r="F171" s="22"/>
      <c r="G171" s="18"/>
      <c r="H171" s="18"/>
      <c r="I171" s="21"/>
    </row>
    <row r="172" spans="5:9" x14ac:dyDescent="0.2">
      <c r="E172" s="38"/>
      <c r="F172" s="22"/>
      <c r="G172" s="18"/>
      <c r="H172" s="18"/>
      <c r="I172" s="21"/>
    </row>
    <row r="173" spans="5:9" x14ac:dyDescent="0.2">
      <c r="E173" s="38"/>
      <c r="F173" s="22"/>
      <c r="G173" s="18"/>
      <c r="H173" s="18"/>
      <c r="I173" s="21"/>
    </row>
    <row r="174" spans="5:9" x14ac:dyDescent="0.2">
      <c r="E174" s="38"/>
      <c r="F174" s="22"/>
      <c r="G174" s="18"/>
      <c r="H174" s="18"/>
      <c r="I174" s="21"/>
    </row>
    <row r="175" spans="5:9" x14ac:dyDescent="0.2">
      <c r="E175" s="38"/>
      <c r="F175" s="22"/>
      <c r="G175" s="18"/>
      <c r="H175" s="18"/>
      <c r="I175" s="21"/>
    </row>
    <row r="176" spans="5:9" x14ac:dyDescent="0.2">
      <c r="E176" s="38"/>
      <c r="F176" s="22"/>
      <c r="G176" s="18"/>
      <c r="H176" s="18"/>
      <c r="I176" s="21"/>
    </row>
    <row r="177" spans="5:9" x14ac:dyDescent="0.2">
      <c r="E177" s="38"/>
      <c r="F177" s="22"/>
      <c r="G177" s="18"/>
      <c r="H177" s="18"/>
      <c r="I177" s="21"/>
    </row>
    <row r="178" spans="5:9" x14ac:dyDescent="0.2">
      <c r="E178" s="38"/>
      <c r="F178" s="22"/>
      <c r="G178" s="18"/>
      <c r="H178" s="18"/>
      <c r="I178" s="21"/>
    </row>
    <row r="179" spans="5:9" x14ac:dyDescent="0.2">
      <c r="E179" s="38"/>
      <c r="F179" s="22"/>
      <c r="G179" s="18"/>
      <c r="H179" s="18"/>
      <c r="I179" s="21"/>
    </row>
    <row r="180" spans="5:9" x14ac:dyDescent="0.2">
      <c r="E180" s="38"/>
      <c r="F180" s="22"/>
      <c r="G180" s="18"/>
      <c r="H180" s="18"/>
      <c r="I180" s="21"/>
    </row>
    <row r="181" spans="5:9" x14ac:dyDescent="0.2">
      <c r="E181" s="38"/>
      <c r="F181" s="22"/>
      <c r="G181" s="18"/>
      <c r="H181" s="18"/>
      <c r="I181" s="21"/>
    </row>
    <row r="182" spans="5:9" x14ac:dyDescent="0.2">
      <c r="E182" s="38"/>
      <c r="F182" s="22"/>
      <c r="G182" s="18"/>
      <c r="H182" s="18"/>
      <c r="I182" s="21"/>
    </row>
    <row r="183" spans="5:9" x14ac:dyDescent="0.2">
      <c r="E183" s="38"/>
      <c r="F183" s="22"/>
      <c r="G183" s="18"/>
      <c r="H183" s="18"/>
      <c r="I183" s="21"/>
    </row>
    <row r="184" spans="5:9" x14ac:dyDescent="0.2">
      <c r="E184" s="38"/>
      <c r="F184" s="22"/>
      <c r="G184" s="18"/>
      <c r="H184" s="18"/>
      <c r="I184" s="21"/>
    </row>
    <row r="185" spans="5:9" x14ac:dyDescent="0.2">
      <c r="E185" s="38"/>
      <c r="F185" s="22"/>
      <c r="G185" s="18"/>
      <c r="H185" s="18"/>
      <c r="I185" s="21"/>
    </row>
    <row r="186" spans="5:9" x14ac:dyDescent="0.2">
      <c r="E186" s="38"/>
      <c r="F186" s="22"/>
      <c r="G186" s="18"/>
      <c r="H186" s="18"/>
      <c r="I186" s="21"/>
    </row>
    <row r="187" spans="5:9" x14ac:dyDescent="0.2">
      <c r="E187" s="38"/>
      <c r="F187" s="22"/>
      <c r="G187" s="18"/>
      <c r="H187" s="18"/>
      <c r="I187" s="21"/>
    </row>
    <row r="188" spans="5:9" x14ac:dyDescent="0.2">
      <c r="E188" s="38"/>
      <c r="F188" s="22"/>
      <c r="G188" s="18"/>
      <c r="H188" s="18"/>
      <c r="I188" s="21"/>
    </row>
    <row r="189" spans="5:9" x14ac:dyDescent="0.2">
      <c r="E189" s="38"/>
      <c r="F189" s="22"/>
      <c r="G189" s="18"/>
      <c r="H189" s="18"/>
      <c r="I189" s="21"/>
    </row>
    <row r="190" spans="5:9" x14ac:dyDescent="0.2">
      <c r="E190" s="38"/>
      <c r="F190" s="22"/>
      <c r="G190" s="18"/>
      <c r="H190" s="18"/>
      <c r="I190" s="21"/>
    </row>
    <row r="191" spans="5:9" x14ac:dyDescent="0.2">
      <c r="E191" s="38"/>
      <c r="F191" s="22"/>
      <c r="G191" s="18"/>
      <c r="H191" s="18"/>
      <c r="I191" s="21"/>
    </row>
    <row r="192" spans="5:9" x14ac:dyDescent="0.2">
      <c r="E192" s="38"/>
      <c r="F192" s="22"/>
      <c r="G192" s="18"/>
      <c r="H192" s="18"/>
      <c r="I192" s="21"/>
    </row>
    <row r="193" spans="5:9" x14ac:dyDescent="0.2">
      <c r="E193" s="38"/>
      <c r="F193" s="22"/>
      <c r="G193" s="18"/>
      <c r="H193" s="18"/>
      <c r="I193" s="21"/>
    </row>
    <row r="194" spans="5:9" x14ac:dyDescent="0.2">
      <c r="E194" s="38"/>
      <c r="F194" s="22"/>
      <c r="G194" s="18"/>
      <c r="H194" s="18"/>
      <c r="I194" s="21"/>
    </row>
    <row r="195" spans="5:9" x14ac:dyDescent="0.2">
      <c r="E195" s="38"/>
      <c r="F195" s="22"/>
      <c r="G195" s="18"/>
      <c r="H195" s="18"/>
      <c r="I195" s="21"/>
    </row>
    <row r="196" spans="5:9" x14ac:dyDescent="0.2">
      <c r="E196" s="38"/>
      <c r="F196" s="22"/>
      <c r="G196" s="18"/>
      <c r="H196" s="18"/>
      <c r="I196" s="21"/>
    </row>
    <row r="197" spans="5:9" x14ac:dyDescent="0.2">
      <c r="E197" s="38"/>
      <c r="F197" s="22"/>
      <c r="G197" s="18"/>
      <c r="H197" s="18"/>
      <c r="I197" s="21"/>
    </row>
    <row r="198" spans="5:9" x14ac:dyDescent="0.2">
      <c r="E198" s="38"/>
      <c r="F198" s="22"/>
      <c r="G198" s="18"/>
      <c r="H198" s="18"/>
      <c r="I198" s="21"/>
    </row>
    <row r="199" spans="5:9" x14ac:dyDescent="0.2">
      <c r="E199" s="38"/>
      <c r="F199" s="22"/>
      <c r="G199" s="18"/>
      <c r="H199" s="18"/>
      <c r="I199" s="21"/>
    </row>
    <row r="200" spans="5:9" x14ac:dyDescent="0.2">
      <c r="E200" s="38"/>
      <c r="F200" s="22"/>
      <c r="G200" s="18"/>
      <c r="H200" s="18"/>
      <c r="I200" s="21"/>
    </row>
    <row r="201" spans="5:9" x14ac:dyDescent="0.2">
      <c r="E201" s="38"/>
      <c r="F201" s="22"/>
      <c r="G201" s="18"/>
      <c r="H201" s="18"/>
      <c r="I201" s="21"/>
    </row>
    <row r="202" spans="5:9" x14ac:dyDescent="0.2">
      <c r="E202" s="38"/>
      <c r="F202" s="22"/>
      <c r="G202" s="18"/>
      <c r="H202" s="18"/>
      <c r="I202" s="21"/>
    </row>
    <row r="203" spans="5:9" x14ac:dyDescent="0.2">
      <c r="E203" s="38"/>
      <c r="F203" s="22"/>
      <c r="G203" s="18"/>
      <c r="H203" s="18"/>
      <c r="I203" s="21"/>
    </row>
    <row r="204" spans="5:9" x14ac:dyDescent="0.2">
      <c r="E204" s="38"/>
      <c r="F204" s="22"/>
      <c r="G204" s="18"/>
      <c r="H204" s="18"/>
      <c r="I204" s="21"/>
    </row>
    <row r="205" spans="5:9" x14ac:dyDescent="0.2">
      <c r="E205" s="38"/>
      <c r="F205" s="22"/>
      <c r="G205" s="18"/>
      <c r="H205" s="18"/>
      <c r="I205" s="21"/>
    </row>
    <row r="206" spans="5:9" x14ac:dyDescent="0.2">
      <c r="E206" s="38"/>
      <c r="F206" s="22"/>
      <c r="G206" s="18"/>
      <c r="H206" s="18"/>
      <c r="I206" s="21"/>
    </row>
    <row r="207" spans="5:9" x14ac:dyDescent="0.2">
      <c r="E207" s="38"/>
      <c r="F207" s="22"/>
      <c r="G207" s="18"/>
      <c r="H207" s="18"/>
      <c r="I207" s="21"/>
    </row>
    <row r="208" spans="5:9" x14ac:dyDescent="0.2">
      <c r="E208" s="38"/>
      <c r="F208" s="22"/>
      <c r="G208" s="18"/>
      <c r="H208" s="18"/>
      <c r="I208" s="21"/>
    </row>
    <row r="209" spans="5:9" x14ac:dyDescent="0.2">
      <c r="E209" s="38"/>
      <c r="F209" s="22"/>
      <c r="G209" s="18"/>
      <c r="H209" s="18"/>
      <c r="I209" s="21"/>
    </row>
    <row r="210" spans="5:9" x14ac:dyDescent="0.2">
      <c r="E210" s="38"/>
      <c r="F210" s="22"/>
      <c r="G210" s="18"/>
      <c r="H210" s="18"/>
      <c r="I210" s="21"/>
    </row>
    <row r="211" spans="5:9" x14ac:dyDescent="0.2">
      <c r="E211" s="38"/>
      <c r="F211" s="22"/>
      <c r="G211" s="18"/>
      <c r="H211" s="18"/>
      <c r="I211" s="21"/>
    </row>
    <row r="212" spans="5:9" x14ac:dyDescent="0.2">
      <c r="E212" s="38"/>
      <c r="F212" s="22"/>
      <c r="G212" s="18"/>
      <c r="H212" s="18"/>
      <c r="I212" s="21"/>
    </row>
    <row r="213" spans="5:9" x14ac:dyDescent="0.2">
      <c r="E213" s="38"/>
      <c r="F213" s="22"/>
      <c r="G213" s="18"/>
      <c r="H213" s="18"/>
      <c r="I213" s="21"/>
    </row>
    <row r="214" spans="5:9" x14ac:dyDescent="0.2">
      <c r="E214" s="38"/>
      <c r="F214" s="22"/>
      <c r="G214" s="18"/>
      <c r="H214" s="18"/>
      <c r="I214" s="21"/>
    </row>
    <row r="215" spans="5:9" x14ac:dyDescent="0.2">
      <c r="E215" s="38"/>
      <c r="F215" s="22"/>
      <c r="G215" s="18"/>
      <c r="H215" s="18"/>
      <c r="I215" s="21"/>
    </row>
    <row r="216" spans="5:9" x14ac:dyDescent="0.2">
      <c r="E216" s="38"/>
      <c r="F216" s="22"/>
      <c r="G216" s="18"/>
      <c r="H216" s="18"/>
      <c r="I216" s="21"/>
    </row>
    <row r="217" spans="5:9" x14ac:dyDescent="0.2">
      <c r="E217" s="38"/>
      <c r="F217" s="22"/>
      <c r="G217" s="18"/>
      <c r="H217" s="18"/>
      <c r="I217" s="21"/>
    </row>
    <row r="218" spans="5:9" x14ac:dyDescent="0.2">
      <c r="E218" s="38"/>
      <c r="F218" s="22"/>
      <c r="G218" s="18"/>
      <c r="H218" s="18"/>
      <c r="I218" s="21"/>
    </row>
    <row r="219" spans="5:9" x14ac:dyDescent="0.2">
      <c r="E219" s="38"/>
      <c r="F219" s="22"/>
      <c r="G219" s="18"/>
      <c r="H219" s="18"/>
      <c r="I219" s="21"/>
    </row>
    <row r="220" spans="5:9" x14ac:dyDescent="0.2">
      <c r="E220" s="38"/>
      <c r="F220" s="22"/>
      <c r="G220" s="18"/>
      <c r="H220" s="18"/>
      <c r="I220" s="21"/>
    </row>
    <row r="221" spans="5:9" x14ac:dyDescent="0.2">
      <c r="E221" s="38"/>
      <c r="F221" s="22"/>
      <c r="G221" s="18"/>
      <c r="H221" s="18"/>
      <c r="I221" s="21"/>
    </row>
    <row r="222" spans="5:9" x14ac:dyDescent="0.2">
      <c r="E222" s="38"/>
      <c r="F222" s="22"/>
      <c r="G222" s="18"/>
      <c r="H222" s="18"/>
      <c r="I222" s="21"/>
    </row>
    <row r="223" spans="5:9" x14ac:dyDescent="0.2">
      <c r="E223" s="38"/>
      <c r="F223" s="22"/>
      <c r="G223" s="18"/>
      <c r="H223" s="18"/>
      <c r="I223" s="21"/>
    </row>
    <row r="224" spans="5:9" x14ac:dyDescent="0.2">
      <c r="E224" s="38"/>
      <c r="F224" s="22"/>
      <c r="G224" s="18"/>
      <c r="H224" s="18"/>
      <c r="I224" s="21"/>
    </row>
    <row r="225" spans="5:9" x14ac:dyDescent="0.2">
      <c r="E225" s="38"/>
      <c r="F225" s="22"/>
      <c r="G225" s="18"/>
      <c r="H225" s="18"/>
      <c r="I225" s="21"/>
    </row>
    <row r="226" spans="5:9" x14ac:dyDescent="0.2">
      <c r="E226" s="38"/>
      <c r="F226" s="22"/>
      <c r="G226" s="18"/>
      <c r="H226" s="18"/>
      <c r="I226" s="21"/>
    </row>
    <row r="227" spans="5:9" x14ac:dyDescent="0.2">
      <c r="E227" s="38"/>
      <c r="F227" s="22"/>
      <c r="G227" s="18"/>
      <c r="H227" s="18"/>
      <c r="I227" s="21"/>
    </row>
    <row r="228" spans="5:9" x14ac:dyDescent="0.2">
      <c r="E228" s="38"/>
      <c r="F228" s="22"/>
      <c r="G228" s="18"/>
      <c r="H228" s="18"/>
      <c r="I228" s="21"/>
    </row>
    <row r="229" spans="5:9" x14ac:dyDescent="0.2">
      <c r="E229" s="38"/>
      <c r="F229" s="22"/>
      <c r="G229" s="18"/>
      <c r="H229" s="18"/>
      <c r="I229" s="21"/>
    </row>
    <row r="230" spans="5:9" x14ac:dyDescent="0.2">
      <c r="E230" s="38"/>
      <c r="F230" s="22"/>
      <c r="G230" s="18"/>
      <c r="H230" s="18"/>
      <c r="I230" s="21"/>
    </row>
    <row r="231" spans="5:9" x14ac:dyDescent="0.2">
      <c r="E231" s="38"/>
      <c r="F231" s="22"/>
      <c r="G231" s="18"/>
      <c r="H231" s="18"/>
      <c r="I231" s="21"/>
    </row>
    <row r="232" spans="5:9" x14ac:dyDescent="0.2">
      <c r="E232" s="38"/>
      <c r="F232" s="22"/>
      <c r="G232" s="18"/>
      <c r="H232" s="18"/>
      <c r="I232" s="21"/>
    </row>
    <row r="233" spans="5:9" x14ac:dyDescent="0.2">
      <c r="E233" s="38"/>
      <c r="F233" s="22"/>
      <c r="G233" s="18"/>
      <c r="H233" s="18"/>
      <c r="I233" s="21"/>
    </row>
    <row r="234" spans="5:9" x14ac:dyDescent="0.2">
      <c r="E234" s="38"/>
      <c r="F234" s="22"/>
      <c r="G234" s="18"/>
      <c r="H234" s="18"/>
      <c r="I234" s="21"/>
    </row>
    <row r="235" spans="5:9" x14ac:dyDescent="0.2">
      <c r="E235" s="38"/>
      <c r="F235" s="22"/>
      <c r="G235" s="18"/>
      <c r="H235" s="18"/>
      <c r="I235" s="21"/>
    </row>
    <row r="236" spans="5:9" x14ac:dyDescent="0.2">
      <c r="E236" s="38"/>
      <c r="F236" s="22"/>
      <c r="G236" s="18"/>
      <c r="H236" s="18"/>
      <c r="I236" s="21"/>
    </row>
    <row r="237" spans="5:9" x14ac:dyDescent="0.2">
      <c r="E237" s="38"/>
      <c r="F237" s="22"/>
      <c r="G237" s="18"/>
      <c r="H237" s="18"/>
      <c r="I237" s="21"/>
    </row>
    <row r="238" spans="5:9" x14ac:dyDescent="0.2">
      <c r="E238" s="38"/>
      <c r="F238" s="22"/>
      <c r="G238" s="18"/>
      <c r="H238" s="18"/>
      <c r="I238" s="21"/>
    </row>
    <row r="239" spans="5:9" x14ac:dyDescent="0.2">
      <c r="E239" s="38"/>
      <c r="F239" s="22"/>
      <c r="G239" s="18"/>
      <c r="H239" s="18"/>
      <c r="I239" s="21"/>
    </row>
    <row r="240" spans="5:9" x14ac:dyDescent="0.2">
      <c r="E240" s="38"/>
      <c r="F240" s="22"/>
      <c r="G240" s="18"/>
      <c r="H240" s="18"/>
      <c r="I240" s="21"/>
    </row>
    <row r="241" spans="5:9" x14ac:dyDescent="0.2">
      <c r="E241" s="38"/>
      <c r="F241" s="22"/>
      <c r="G241" s="18"/>
      <c r="H241" s="18"/>
      <c r="I241" s="21"/>
    </row>
    <row r="242" spans="5:9" x14ac:dyDescent="0.2">
      <c r="E242" s="38"/>
      <c r="F242" s="22"/>
      <c r="G242" s="18"/>
      <c r="H242" s="18"/>
      <c r="I242" s="21"/>
    </row>
    <row r="243" spans="5:9" x14ac:dyDescent="0.2">
      <c r="E243" s="38"/>
      <c r="F243" s="22"/>
      <c r="G243" s="18"/>
      <c r="H243" s="18"/>
      <c r="I243" s="21"/>
    </row>
    <row r="244" spans="5:9" x14ac:dyDescent="0.2">
      <c r="E244" s="38"/>
      <c r="F244" s="22"/>
      <c r="G244" s="18"/>
      <c r="H244" s="18"/>
      <c r="I244" s="21"/>
    </row>
    <row r="245" spans="5:9" x14ac:dyDescent="0.2">
      <c r="E245" s="38"/>
      <c r="F245" s="22"/>
      <c r="G245" s="18"/>
      <c r="H245" s="18"/>
      <c r="I245" s="21"/>
    </row>
    <row r="246" spans="5:9" x14ac:dyDescent="0.2">
      <c r="E246" s="38"/>
      <c r="F246" s="22"/>
      <c r="G246" s="18"/>
      <c r="H246" s="18"/>
      <c r="I246" s="21"/>
    </row>
    <row r="247" spans="5:9" x14ac:dyDescent="0.2">
      <c r="E247" s="38"/>
      <c r="F247" s="22"/>
      <c r="G247" s="18"/>
      <c r="H247" s="18"/>
      <c r="I247" s="21"/>
    </row>
    <row r="248" spans="5:9" x14ac:dyDescent="0.2">
      <c r="E248" s="38"/>
      <c r="F248" s="22"/>
      <c r="G248" s="18"/>
      <c r="H248" s="18"/>
      <c r="I248" s="21"/>
    </row>
    <row r="249" spans="5:9" x14ac:dyDescent="0.2">
      <c r="E249" s="38"/>
      <c r="F249" s="22"/>
      <c r="G249" s="18"/>
      <c r="H249" s="18"/>
      <c r="I249" s="21"/>
    </row>
    <row r="250" spans="5:9" x14ac:dyDescent="0.2">
      <c r="E250" s="38"/>
      <c r="F250" s="22"/>
      <c r="G250" s="18"/>
      <c r="H250" s="18"/>
      <c r="I250" s="21"/>
    </row>
    <row r="251" spans="5:9" x14ac:dyDescent="0.2">
      <c r="E251" s="38"/>
      <c r="F251" s="22"/>
      <c r="G251" s="18"/>
      <c r="H251" s="18"/>
      <c r="I251" s="21"/>
    </row>
    <row r="252" spans="5:9" x14ac:dyDescent="0.2">
      <c r="E252" s="38"/>
      <c r="F252" s="22"/>
      <c r="G252" s="18"/>
      <c r="H252" s="18"/>
      <c r="I252" s="21"/>
    </row>
    <row r="253" spans="5:9" x14ac:dyDescent="0.2">
      <c r="E253" s="38"/>
      <c r="F253" s="22"/>
      <c r="G253" s="18"/>
      <c r="H253" s="18"/>
      <c r="I253" s="21"/>
    </row>
    <row r="254" spans="5:9" x14ac:dyDescent="0.2">
      <c r="E254" s="38"/>
      <c r="F254" s="22"/>
      <c r="G254" s="18"/>
      <c r="H254" s="18"/>
      <c r="I254" s="21"/>
    </row>
    <row r="255" spans="5:9" x14ac:dyDescent="0.2">
      <c r="E255" s="38"/>
      <c r="F255" s="22"/>
      <c r="G255" s="18"/>
      <c r="H255" s="18"/>
      <c r="I255" s="21"/>
    </row>
    <row r="256" spans="5:9" x14ac:dyDescent="0.2">
      <c r="E256" s="38"/>
      <c r="F256" s="22"/>
      <c r="G256" s="18"/>
      <c r="H256" s="18"/>
      <c r="I256" s="21"/>
    </row>
    <row r="257" spans="5:9" x14ac:dyDescent="0.2">
      <c r="E257" s="38"/>
      <c r="F257" s="22"/>
      <c r="G257" s="18"/>
      <c r="H257" s="18"/>
      <c r="I257" s="21"/>
    </row>
    <row r="258" spans="5:9" x14ac:dyDescent="0.2">
      <c r="E258" s="38"/>
      <c r="F258" s="22"/>
      <c r="G258" s="18"/>
      <c r="H258" s="18"/>
      <c r="I258" s="21"/>
    </row>
    <row r="259" spans="5:9" x14ac:dyDescent="0.2">
      <c r="E259" s="38"/>
      <c r="F259" s="22"/>
      <c r="G259" s="18"/>
      <c r="H259" s="18"/>
      <c r="I259" s="21"/>
    </row>
    <row r="260" spans="5:9" x14ac:dyDescent="0.2">
      <c r="E260" s="38"/>
      <c r="F260" s="22"/>
      <c r="G260" s="18"/>
      <c r="H260" s="18"/>
      <c r="I260" s="21"/>
    </row>
    <row r="261" spans="5:9" x14ac:dyDescent="0.2">
      <c r="E261" s="38"/>
      <c r="F261" s="22"/>
      <c r="G261" s="18"/>
      <c r="H261" s="18"/>
      <c r="I261" s="21"/>
    </row>
    <row r="262" spans="5:9" x14ac:dyDescent="0.2">
      <c r="E262" s="38"/>
      <c r="F262" s="22"/>
      <c r="G262" s="18"/>
      <c r="H262" s="18"/>
      <c r="I262" s="21"/>
    </row>
    <row r="263" spans="5:9" x14ac:dyDescent="0.2">
      <c r="E263" s="38"/>
      <c r="F263" s="22"/>
      <c r="G263" s="18"/>
      <c r="H263" s="18"/>
      <c r="I263" s="21"/>
    </row>
    <row r="264" spans="5:9" x14ac:dyDescent="0.2">
      <c r="E264" s="38"/>
      <c r="F264" s="22"/>
      <c r="G264" s="18"/>
      <c r="H264" s="18"/>
      <c r="I264" s="21"/>
    </row>
    <row r="265" spans="5:9" x14ac:dyDescent="0.2">
      <c r="E265" s="38"/>
      <c r="F265" s="22"/>
      <c r="G265" s="18"/>
      <c r="H265" s="18"/>
      <c r="I265" s="21"/>
    </row>
    <row r="266" spans="5:9" x14ac:dyDescent="0.2">
      <c r="E266" s="38"/>
      <c r="F266" s="22"/>
      <c r="G266" s="18"/>
      <c r="H266" s="18"/>
      <c r="I266" s="21"/>
    </row>
    <row r="267" spans="5:9" x14ac:dyDescent="0.2">
      <c r="E267" s="38"/>
      <c r="F267" s="22"/>
      <c r="G267" s="18"/>
      <c r="H267" s="18"/>
      <c r="I267" s="21"/>
    </row>
    <row r="268" spans="5:9" x14ac:dyDescent="0.2">
      <c r="E268" s="38"/>
      <c r="F268" s="22"/>
      <c r="G268" s="18"/>
      <c r="H268" s="18"/>
      <c r="I268" s="21"/>
    </row>
    <row r="269" spans="5:9" x14ac:dyDescent="0.2">
      <c r="E269" s="38"/>
      <c r="F269" s="22"/>
      <c r="G269" s="18"/>
      <c r="H269" s="18"/>
      <c r="I269" s="21"/>
    </row>
    <row r="270" spans="5:9" x14ac:dyDescent="0.2">
      <c r="E270" s="38"/>
      <c r="F270" s="22"/>
      <c r="G270" s="18"/>
      <c r="H270" s="18"/>
      <c r="I270" s="21"/>
    </row>
    <row r="271" spans="5:9" x14ac:dyDescent="0.2">
      <c r="E271" s="38"/>
      <c r="F271" s="22"/>
      <c r="G271" s="18"/>
      <c r="H271" s="18"/>
      <c r="I271" s="21"/>
    </row>
    <row r="272" spans="5:9" x14ac:dyDescent="0.2">
      <c r="E272" s="38"/>
      <c r="F272" s="22"/>
      <c r="G272" s="18"/>
      <c r="H272" s="18"/>
      <c r="I272" s="21"/>
    </row>
    <row r="273" spans="5:9" x14ac:dyDescent="0.2">
      <c r="E273" s="38"/>
      <c r="F273" s="22"/>
      <c r="G273" s="18"/>
      <c r="H273" s="18"/>
      <c r="I273" s="21"/>
    </row>
    <row r="274" spans="5:9" x14ac:dyDescent="0.2">
      <c r="E274" s="38"/>
      <c r="F274" s="22"/>
      <c r="G274" s="18"/>
      <c r="H274" s="18"/>
      <c r="I274" s="21"/>
    </row>
    <row r="275" spans="5:9" x14ac:dyDescent="0.2">
      <c r="E275" s="38"/>
      <c r="F275" s="22"/>
      <c r="G275" s="18"/>
      <c r="H275" s="18"/>
      <c r="I275" s="21"/>
    </row>
    <row r="276" spans="5:9" x14ac:dyDescent="0.2">
      <c r="E276" s="38"/>
      <c r="F276" s="22"/>
      <c r="G276" s="18"/>
      <c r="H276" s="18"/>
      <c r="I276" s="21"/>
    </row>
    <row r="277" spans="5:9" x14ac:dyDescent="0.2">
      <c r="E277" s="38"/>
      <c r="F277" s="22"/>
      <c r="G277" s="18"/>
      <c r="H277" s="18"/>
      <c r="I277" s="21"/>
    </row>
    <row r="278" spans="5:9" x14ac:dyDescent="0.2">
      <c r="E278" s="38"/>
      <c r="F278" s="22"/>
      <c r="G278" s="18"/>
      <c r="H278" s="18"/>
      <c r="I278" s="21"/>
    </row>
    <row r="279" spans="5:9" x14ac:dyDescent="0.2">
      <c r="E279" s="38"/>
      <c r="F279" s="22"/>
      <c r="G279" s="18"/>
      <c r="H279" s="18"/>
      <c r="I279" s="21"/>
    </row>
    <row r="280" spans="5:9" x14ac:dyDescent="0.2">
      <c r="E280" s="38"/>
      <c r="F280" s="22"/>
      <c r="G280" s="18"/>
      <c r="H280" s="18"/>
      <c r="I280" s="21"/>
    </row>
    <row r="281" spans="5:9" x14ac:dyDescent="0.2">
      <c r="E281" s="38"/>
      <c r="F281" s="22"/>
      <c r="G281" s="18"/>
      <c r="H281" s="18"/>
      <c r="I281" s="21"/>
    </row>
    <row r="282" spans="5:9" x14ac:dyDescent="0.2">
      <c r="E282" s="38"/>
      <c r="F282" s="22"/>
      <c r="G282" s="18"/>
      <c r="H282" s="18"/>
      <c r="I282" s="21"/>
    </row>
    <row r="283" spans="5:9" x14ac:dyDescent="0.2">
      <c r="E283" s="38"/>
      <c r="F283" s="22"/>
      <c r="G283" s="18"/>
      <c r="H283" s="18"/>
      <c r="I283" s="21"/>
    </row>
    <row r="284" spans="5:9" x14ac:dyDescent="0.2">
      <c r="E284" s="38"/>
      <c r="F284" s="22"/>
      <c r="G284" s="18"/>
      <c r="H284" s="18"/>
      <c r="I284" s="21"/>
    </row>
    <row r="285" spans="5:9" x14ac:dyDescent="0.2">
      <c r="E285" s="38"/>
      <c r="F285" s="22"/>
      <c r="G285" s="18"/>
      <c r="H285" s="18"/>
      <c r="I285" s="21"/>
    </row>
    <row r="286" spans="5:9" x14ac:dyDescent="0.2">
      <c r="E286" s="38"/>
      <c r="F286" s="22"/>
      <c r="G286" s="18"/>
      <c r="H286" s="18"/>
      <c r="I286" s="21"/>
    </row>
    <row r="287" spans="5:9" x14ac:dyDescent="0.2">
      <c r="E287" s="38"/>
      <c r="F287" s="22"/>
      <c r="G287" s="18"/>
      <c r="H287" s="18"/>
      <c r="I287" s="21"/>
    </row>
    <row r="288" spans="5:9" x14ac:dyDescent="0.2">
      <c r="E288" s="38"/>
      <c r="F288" s="22"/>
      <c r="G288" s="18"/>
      <c r="H288" s="18"/>
      <c r="I288" s="21"/>
    </row>
    <row r="289" spans="5:9" x14ac:dyDescent="0.2">
      <c r="E289" s="38"/>
      <c r="F289" s="22"/>
      <c r="G289" s="18"/>
      <c r="H289" s="18"/>
      <c r="I289" s="21"/>
    </row>
    <row r="290" spans="5:9" x14ac:dyDescent="0.2">
      <c r="E290" s="38"/>
      <c r="F290" s="22"/>
      <c r="G290" s="18"/>
      <c r="H290" s="18"/>
      <c r="I290" s="21"/>
    </row>
    <row r="291" spans="5:9" x14ac:dyDescent="0.2">
      <c r="E291" s="38"/>
      <c r="F291" s="22"/>
      <c r="G291" s="18"/>
      <c r="H291" s="18"/>
      <c r="I291" s="21"/>
    </row>
    <row r="292" spans="5:9" x14ac:dyDescent="0.2">
      <c r="E292" s="38"/>
      <c r="F292" s="22"/>
      <c r="G292" s="18"/>
      <c r="H292" s="18"/>
      <c r="I292" s="21"/>
    </row>
    <row r="293" spans="5:9" x14ac:dyDescent="0.2">
      <c r="E293" s="38"/>
      <c r="F293" s="22"/>
      <c r="G293" s="18"/>
      <c r="H293" s="18"/>
      <c r="I293" s="21"/>
    </row>
    <row r="294" spans="5:9" x14ac:dyDescent="0.2">
      <c r="E294" s="38"/>
      <c r="F294" s="22"/>
      <c r="G294" s="18"/>
      <c r="H294" s="18"/>
      <c r="I294" s="21"/>
    </row>
    <row r="295" spans="5:9" x14ac:dyDescent="0.2">
      <c r="E295" s="38"/>
      <c r="F295" s="22"/>
      <c r="G295" s="18"/>
      <c r="H295" s="18"/>
      <c r="I295" s="21"/>
    </row>
    <row r="296" spans="5:9" x14ac:dyDescent="0.2">
      <c r="E296" s="38"/>
      <c r="F296" s="22"/>
      <c r="G296" s="18"/>
      <c r="H296" s="18"/>
      <c r="I296" s="21"/>
    </row>
    <row r="297" spans="5:9" x14ac:dyDescent="0.2">
      <c r="E297" s="38"/>
      <c r="F297" s="22"/>
      <c r="G297" s="18"/>
      <c r="H297" s="18"/>
      <c r="I297" s="21"/>
    </row>
    <row r="298" spans="5:9" x14ac:dyDescent="0.2">
      <c r="E298" s="38"/>
      <c r="F298" s="22"/>
      <c r="G298" s="18"/>
      <c r="H298" s="18"/>
      <c r="I298" s="21"/>
    </row>
    <row r="299" spans="5:9" x14ac:dyDescent="0.2">
      <c r="E299" s="38"/>
      <c r="F299" s="22"/>
      <c r="G299" s="18"/>
      <c r="H299" s="18"/>
      <c r="I299" s="21"/>
    </row>
    <row r="300" spans="5:9" x14ac:dyDescent="0.2">
      <c r="E300" s="38"/>
      <c r="F300" s="22"/>
      <c r="G300" s="18"/>
      <c r="H300" s="18"/>
      <c r="I300" s="21"/>
    </row>
    <row r="301" spans="5:9" x14ac:dyDescent="0.2">
      <c r="E301" s="38"/>
      <c r="F301" s="22"/>
      <c r="G301" s="18"/>
      <c r="H301" s="18"/>
      <c r="I301" s="21"/>
    </row>
    <row r="302" spans="5:9" x14ac:dyDescent="0.2">
      <c r="E302" s="38"/>
      <c r="F302" s="22"/>
      <c r="G302" s="18"/>
      <c r="H302" s="18"/>
      <c r="I302" s="21"/>
    </row>
    <row r="303" spans="5:9" x14ac:dyDescent="0.2">
      <c r="E303" s="38"/>
      <c r="F303" s="22"/>
      <c r="G303" s="18"/>
      <c r="H303" s="18"/>
      <c r="I303" s="21"/>
    </row>
    <row r="304" spans="5:9" x14ac:dyDescent="0.2">
      <c r="E304" s="38"/>
      <c r="F304" s="22"/>
      <c r="G304" s="18"/>
      <c r="H304" s="18"/>
      <c r="I304" s="21"/>
    </row>
    <row r="305" spans="5:9" x14ac:dyDescent="0.2">
      <c r="E305" s="38"/>
      <c r="F305" s="22"/>
      <c r="G305" s="18"/>
      <c r="H305" s="18"/>
      <c r="I305" s="21"/>
    </row>
    <row r="306" spans="5:9" x14ac:dyDescent="0.2">
      <c r="E306" s="38"/>
      <c r="F306" s="22"/>
      <c r="G306" s="18"/>
      <c r="H306" s="18"/>
      <c r="I306" s="21"/>
    </row>
    <row r="307" spans="5:9" x14ac:dyDescent="0.2">
      <c r="E307" s="38"/>
      <c r="F307" s="22"/>
      <c r="G307" s="18"/>
      <c r="H307" s="18"/>
      <c r="I307" s="21"/>
    </row>
    <row r="308" spans="5:9" x14ac:dyDescent="0.2">
      <c r="E308" s="38"/>
      <c r="F308" s="22"/>
      <c r="G308" s="18"/>
      <c r="H308" s="18"/>
      <c r="I308" s="21"/>
    </row>
    <row r="309" spans="5:9" x14ac:dyDescent="0.2">
      <c r="E309" s="38"/>
      <c r="F309" s="22"/>
      <c r="G309" s="18"/>
      <c r="H309" s="18"/>
      <c r="I309" s="21"/>
    </row>
    <row r="310" spans="5:9" x14ac:dyDescent="0.2">
      <c r="E310" s="38"/>
      <c r="F310" s="22"/>
      <c r="G310" s="18"/>
      <c r="H310" s="18"/>
      <c r="I310" s="21"/>
    </row>
    <row r="311" spans="5:9" x14ac:dyDescent="0.2">
      <c r="E311" s="38"/>
      <c r="F311" s="22"/>
      <c r="G311" s="18"/>
      <c r="H311" s="18"/>
      <c r="I311" s="21"/>
    </row>
    <row r="312" spans="5:9" x14ac:dyDescent="0.2">
      <c r="E312" s="38"/>
      <c r="F312" s="22"/>
      <c r="G312" s="18"/>
      <c r="H312" s="18"/>
      <c r="I312" s="21"/>
    </row>
    <row r="313" spans="5:9" x14ac:dyDescent="0.2">
      <c r="F313" s="22"/>
      <c r="G313" s="18"/>
      <c r="H313" s="18"/>
      <c r="I313" s="21"/>
    </row>
    <row r="314" spans="5:9" x14ac:dyDescent="0.2">
      <c r="F314" s="22"/>
      <c r="G314" s="18"/>
      <c r="H314" s="18"/>
      <c r="I314" s="21"/>
    </row>
    <row r="315" spans="5:9" x14ac:dyDescent="0.2">
      <c r="F315" s="22"/>
      <c r="G315" s="18"/>
      <c r="H315" s="18"/>
      <c r="I315" s="21"/>
    </row>
    <row r="316" spans="5:9" x14ac:dyDescent="0.2">
      <c r="F316" s="22"/>
      <c r="G316" s="18"/>
      <c r="H316" s="18"/>
      <c r="I316" s="21"/>
    </row>
    <row r="317" spans="5:9" x14ac:dyDescent="0.2">
      <c r="F317" s="22"/>
      <c r="G317" s="18"/>
      <c r="H317" s="18"/>
      <c r="I317" s="21"/>
    </row>
    <row r="318" spans="5:9" x14ac:dyDescent="0.2">
      <c r="F318" s="22"/>
      <c r="G318" s="18"/>
      <c r="H318" s="18"/>
      <c r="I318" s="21"/>
    </row>
    <row r="319" spans="5:9" x14ac:dyDescent="0.2">
      <c r="F319" s="22"/>
      <c r="G319" s="18"/>
      <c r="H319" s="18"/>
      <c r="I319" s="21"/>
    </row>
    <row r="320" spans="5:9" x14ac:dyDescent="0.2">
      <c r="F320" s="22"/>
      <c r="G320" s="18"/>
      <c r="H320" s="18"/>
      <c r="I320" s="21"/>
    </row>
    <row r="321" spans="6:9" x14ac:dyDescent="0.2">
      <c r="F321" s="22"/>
      <c r="G321" s="18"/>
      <c r="H321" s="18"/>
      <c r="I321" s="21"/>
    </row>
    <row r="322" spans="6:9" x14ac:dyDescent="0.2">
      <c r="F322" s="22"/>
      <c r="G322" s="18"/>
      <c r="H322" s="18"/>
      <c r="I322" s="21"/>
    </row>
    <row r="323" spans="6:9" x14ac:dyDescent="0.2">
      <c r="F323" s="22"/>
      <c r="G323" s="18"/>
      <c r="H323" s="18"/>
      <c r="I323" s="21"/>
    </row>
    <row r="324" spans="6:9" x14ac:dyDescent="0.2">
      <c r="F324" s="22"/>
      <c r="G324" s="18"/>
      <c r="H324" s="18"/>
      <c r="I324" s="21"/>
    </row>
    <row r="325" spans="6:9" ht="16" thickBot="1" x14ac:dyDescent="0.25">
      <c r="F325" s="23"/>
      <c r="G325" s="24"/>
      <c r="H325" s="25"/>
      <c r="I325" s="26"/>
    </row>
    <row r="326" spans="6:9" x14ac:dyDescent="0.2"/>
    <row r="327" spans="6:9" x14ac:dyDescent="0.2"/>
    <row r="328" spans="6:9" x14ac:dyDescent="0.2"/>
    <row r="329" spans="6:9" x14ac:dyDescent="0.2"/>
    <row r="330" spans="6:9" x14ac:dyDescent="0.2"/>
    <row r="331" spans="6:9" x14ac:dyDescent="0.2"/>
  </sheetData>
  <sheetProtection algorithmName="SHA-512" hashValue="0xgOFU1F47pKJ8AVW75b/GASB28MRr8sugEIqagfJ0Xucv9rqO7iAkPae4/B34sk5CAy8qjDCdBcLMIJSk/GhA==" saltValue="dUMh9sAgtFfBvXZhrE8Nbg==" spinCount="100000" sheet="1" selectLockedCells="1"/>
  <mergeCells count="7">
    <mergeCell ref="D1:I1"/>
    <mergeCell ref="B1:C1"/>
    <mergeCell ref="F18:G18"/>
    <mergeCell ref="F16:I17"/>
    <mergeCell ref="F22:I23"/>
    <mergeCell ref="H18:I18"/>
    <mergeCell ref="F3:I4"/>
  </mergeCells>
  <phoneticPr fontId="7" type="noConversion"/>
  <dataValidations disablePrompts="1" xWindow="440" yWindow="619" count="7">
    <dataValidation type="decimal" allowBlank="1" showInputMessage="1" showErrorMessage="1" error="Value must be greater than or equal to 0% but less than or equal to 100%" prompt="Percentage of premium the employer pays for its employees' spouses and dependents" sqref="I20" xr:uid="{BEA35C18-7EB4-42CA-BE1F-7613002FC097}">
      <formula1>0</formula1>
      <formula2>1</formula2>
    </dataValidation>
    <dataValidation type="list" allowBlank="1" showInputMessage="1" showErrorMessage="1" sqref="H27:H325" xr:uid="{875FAFE3-3B8C-4686-B342-2D240A83062C}">
      <formula1>"Employee, Spouse, Dependent"</formula1>
    </dataValidation>
    <dataValidation allowBlank="1" showErrorMessage="1" prompt="Office of Commisioner of Insurance and Safety Fire | Georgia Access" sqref="B1:C1" xr:uid="{1BC77FB9-5907-4AC9-B1E9-3A0636754D52}"/>
    <dataValidation allowBlank="1" showInputMessage="1" showErrorMessage="1" prompt="Name of the employee through whom the insured individual is receiving coverage" sqref="F26" xr:uid="{F03E9229-DF0B-4AF8-B310-3A7BB0691EBB}"/>
    <dataValidation allowBlank="1" showInputMessage="1" showErrorMessage="1" prompt="Name of the individual receiving coverage" sqref="G26" xr:uid="{B42D36A9-6A12-4280-9A0C-9707C34E1CD4}"/>
    <dataValidation type="list" allowBlank="1" showInputMessage="1" showErrorMessage="1" prompt="Relation to employee" sqref="H26" xr:uid="{C1238E05-D1CB-46B1-8FC1-B92D36DB823C}">
      <formula1>"Employee, Spouse, Dependent"</formula1>
    </dataValidation>
    <dataValidation type="decimal" allowBlank="1" showInputMessage="1" showErrorMessage="1" error="Value must be greater than or equal to 50% but less than or equal to 100%" prompt="Percentage of premium the employer pays for its employees" sqref="I19" xr:uid="{4CA6890E-5882-4CC9-BCAC-2168B44DB299}">
      <formula1>0.5</formula1>
      <formula2>1</formula2>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xWindow="440" yWindow="619" count="4">
        <x14:dataValidation type="list" allowBlank="1" showInputMessage="1" showErrorMessage="1" error="Plan start date must be on or after today's date." prompt="Date to start coverage" xr:uid="{5FF47486-2709-4BBD-86B5-C32701BCB1C6}">
          <x14:formula1>
            <xm:f>'Plan Details'!$F$3:$Q$3</xm:f>
          </x14:formula1>
          <xm:sqref>G20</xm:sqref>
        </x14:dataValidation>
        <x14:dataValidation type="list" allowBlank="1" showInputMessage="1" showErrorMessage="1" prompt="5-digit zip code corresponding to the location where the business resides" xr:uid="{DB9BE660-8590-44A4-AEB9-5C70DA842866}">
          <x14:formula1>
            <xm:f>'Zip Code to Rating Area'!$E$2:$E$503</xm:f>
          </x14:formula1>
          <xm:sqref>G19</xm:sqref>
        </x14:dataValidation>
        <x14:dataValidation type="date" allowBlank="1" showInputMessage="1" showErrorMessage="1" xr:uid="{92919BDA-D9F3-446A-91AD-AA574449FD5A}">
          <x14:formula1>
            <xm:f>Calculations!$C$3</xm:f>
          </x14:formula1>
          <x14:formula2>
            <xm:f>Calculations!$D$3</xm:f>
          </x14:formula2>
          <xm:sqref>I27:I325</xm:sqref>
        </x14:dataValidation>
        <x14:dataValidation type="date" allowBlank="1" showInputMessage="1" showErrorMessage="1" prompt="Date of birth of the insured individual " xr:uid="{4B11240A-004A-4706-9132-0C24B9E8D4EC}">
          <x14:formula1>
            <xm:f>Calculations!$C$3</xm:f>
          </x14:formula1>
          <x14:formula2>
            <xm:f>Calculations!$D$3</xm:f>
          </x14:formula2>
          <xm:sqref>I26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FF5A5-340B-4726-BBAB-5D4C9E1C938A}">
  <sheetPr codeName="Sheet7"/>
  <dimension ref="A1:F333"/>
  <sheetViews>
    <sheetView showGridLines="0" topLeftCell="A16" zoomScaleNormal="100" workbookViewId="0">
      <selection activeCell="D41" sqref="D41"/>
    </sheetView>
  </sheetViews>
  <sheetFormatPr baseColWidth="10" defaultColWidth="0" defaultRowHeight="15" zeroHeight="1" x14ac:dyDescent="0.2"/>
  <cols>
    <col min="1" max="1" width="2.5" customWidth="1"/>
    <col min="2" max="5" width="43.83203125" style="77" customWidth="1"/>
    <col min="6" max="6" width="3.5" customWidth="1"/>
    <col min="7" max="16384" width="8.6640625" hidden="1"/>
  </cols>
  <sheetData>
    <row r="1" spans="1:6" ht="51.75" customHeight="1" thickBot="1" x14ac:dyDescent="0.25">
      <c r="B1" s="157" t="s">
        <v>338</v>
      </c>
      <c r="C1" s="158"/>
      <c r="D1" s="158"/>
      <c r="E1" s="159"/>
    </row>
    <row r="2" spans="1:6" x14ac:dyDescent="0.2"/>
    <row r="3" spans="1:6" x14ac:dyDescent="0.2"/>
    <row r="4" spans="1:6" x14ac:dyDescent="0.2">
      <c r="A4" s="38"/>
      <c r="F4" s="38"/>
    </row>
    <row r="5" spans="1:6" x14ac:dyDescent="0.2">
      <c r="A5" s="38"/>
      <c r="F5" s="38"/>
    </row>
    <row r="6" spans="1:6" x14ac:dyDescent="0.2">
      <c r="A6" s="38"/>
      <c r="F6" s="38"/>
    </row>
    <row r="7" spans="1:6" x14ac:dyDescent="0.2">
      <c r="A7" s="38"/>
      <c r="F7" s="38"/>
    </row>
    <row r="8" spans="1:6" x14ac:dyDescent="0.2">
      <c r="A8" s="38"/>
      <c r="F8" s="38"/>
    </row>
    <row r="9" spans="1:6" x14ac:dyDescent="0.2">
      <c r="A9" s="38"/>
      <c r="F9" s="38"/>
    </row>
    <row r="10" spans="1:6" x14ac:dyDescent="0.2">
      <c r="A10" s="38"/>
      <c r="F10" s="38"/>
    </row>
    <row r="11" spans="1:6" x14ac:dyDescent="0.2">
      <c r="A11" s="38"/>
      <c r="F11" s="38"/>
    </row>
    <row r="12" spans="1:6" x14ac:dyDescent="0.2">
      <c r="A12" s="38"/>
      <c r="F12" s="38"/>
    </row>
    <row r="13" spans="1:6" x14ac:dyDescent="0.2">
      <c r="A13" s="38"/>
      <c r="F13" s="38"/>
    </row>
    <row r="14" spans="1:6" x14ac:dyDescent="0.2">
      <c r="A14" s="38"/>
      <c r="F14" s="38"/>
    </row>
    <row r="15" spans="1:6" x14ac:dyDescent="0.2">
      <c r="A15" s="38"/>
      <c r="F15" s="38"/>
    </row>
    <row r="16" spans="1:6" x14ac:dyDescent="0.2">
      <c r="A16" s="38"/>
      <c r="F16" s="38"/>
    </row>
    <row r="17" spans="1:6" x14ac:dyDescent="0.2">
      <c r="A17" s="38"/>
      <c r="F17" s="38"/>
    </row>
    <row r="18" spans="1:6" x14ac:dyDescent="0.2">
      <c r="A18" s="38"/>
      <c r="F18" s="38"/>
    </row>
    <row r="19" spans="1:6" x14ac:dyDescent="0.2">
      <c r="A19" s="38"/>
      <c r="F19" s="38"/>
    </row>
    <row r="20" spans="1:6" x14ac:dyDescent="0.2">
      <c r="A20" s="38"/>
      <c r="F20" s="38"/>
    </row>
    <row r="21" spans="1:6" x14ac:dyDescent="0.2">
      <c r="A21" s="38"/>
      <c r="F21" s="38"/>
    </row>
    <row r="22" spans="1:6" ht="27" customHeight="1" thickBot="1" x14ac:dyDescent="0.25">
      <c r="A22" s="38"/>
      <c r="F22" s="38"/>
    </row>
    <row r="23" spans="1:6" x14ac:dyDescent="0.2">
      <c r="A23" s="38"/>
      <c r="B23" s="144" t="s">
        <v>21</v>
      </c>
      <c r="C23" s="145"/>
      <c r="D23" s="145"/>
      <c r="E23" s="146"/>
      <c r="F23" s="38"/>
    </row>
    <row r="24" spans="1:6" ht="16" thickBot="1" x14ac:dyDescent="0.25">
      <c r="A24" s="38"/>
      <c r="B24" s="147"/>
      <c r="C24" s="148"/>
      <c r="D24" s="148"/>
      <c r="E24" s="149"/>
      <c r="F24" s="38"/>
    </row>
    <row r="25" spans="1:6" ht="16" x14ac:dyDescent="0.2">
      <c r="A25" s="38"/>
      <c r="B25" s="142" t="s">
        <v>22</v>
      </c>
      <c r="C25" s="143"/>
      <c r="D25" s="153" t="s">
        <v>23</v>
      </c>
      <c r="E25" s="154"/>
      <c r="F25" s="38"/>
    </row>
    <row r="26" spans="1:6" ht="16" x14ac:dyDescent="0.2">
      <c r="A26" s="38"/>
      <c r="B26" s="78" t="s">
        <v>24</v>
      </c>
      <c r="C26" s="90">
        <v>30307</v>
      </c>
      <c r="D26" s="79" t="s">
        <v>25</v>
      </c>
      <c r="E26" s="92">
        <v>0.5</v>
      </c>
      <c r="F26" s="38"/>
    </row>
    <row r="27" spans="1:6" ht="17" thickBot="1" x14ac:dyDescent="0.25">
      <c r="A27" s="38"/>
      <c r="B27" s="80" t="s">
        <v>26</v>
      </c>
      <c r="C27" s="91">
        <v>46174</v>
      </c>
      <c r="D27" s="81" t="s">
        <v>27</v>
      </c>
      <c r="E27" s="93">
        <v>0.25</v>
      </c>
      <c r="F27" s="38"/>
    </row>
    <row r="28" spans="1:6" ht="16" thickBot="1" x14ac:dyDescent="0.25">
      <c r="A28" s="38"/>
      <c r="F28" s="38"/>
    </row>
    <row r="29" spans="1:6" x14ac:dyDescent="0.2">
      <c r="A29" s="38"/>
      <c r="B29" s="128" t="s">
        <v>28</v>
      </c>
      <c r="C29" s="129"/>
      <c r="D29" s="129"/>
      <c r="E29" s="130"/>
      <c r="F29" s="38"/>
    </row>
    <row r="30" spans="1:6" x14ac:dyDescent="0.2">
      <c r="A30" s="38"/>
      <c r="B30" s="150"/>
      <c r="C30" s="151"/>
      <c r="D30" s="151"/>
      <c r="E30" s="152"/>
      <c r="F30" s="38"/>
    </row>
    <row r="31" spans="1:6" ht="17" x14ac:dyDescent="0.2">
      <c r="A31" s="38"/>
      <c r="B31" s="71" t="s">
        <v>29</v>
      </c>
      <c r="C31" s="72" t="s">
        <v>30</v>
      </c>
      <c r="D31" s="73" t="s">
        <v>31</v>
      </c>
      <c r="E31" s="74" t="s">
        <v>36</v>
      </c>
      <c r="F31" s="38"/>
    </row>
    <row r="32" spans="1:6" ht="16" x14ac:dyDescent="0.2">
      <c r="A32" s="38"/>
      <c r="B32" s="45" t="s">
        <v>33</v>
      </c>
      <c r="C32" s="46" t="s">
        <v>33</v>
      </c>
      <c r="D32" s="75" t="s">
        <v>34</v>
      </c>
      <c r="E32" s="76" t="s">
        <v>35</v>
      </c>
      <c r="F32" s="38"/>
    </row>
    <row r="33" spans="1:6" x14ac:dyDescent="0.2">
      <c r="A33" s="38"/>
      <c r="B33" s="104" t="s">
        <v>37</v>
      </c>
      <c r="C33" s="103" t="s">
        <v>37</v>
      </c>
      <c r="D33" s="95" t="s">
        <v>38</v>
      </c>
      <c r="E33" s="96">
        <v>25945</v>
      </c>
      <c r="F33" s="38"/>
    </row>
    <row r="34" spans="1:6" x14ac:dyDescent="0.2">
      <c r="A34" s="38"/>
      <c r="B34" s="98" t="s">
        <v>37</v>
      </c>
      <c r="C34" s="103" t="s">
        <v>39</v>
      </c>
      <c r="D34" s="97" t="s">
        <v>40</v>
      </c>
      <c r="E34" s="96">
        <v>25634</v>
      </c>
      <c r="F34" s="38"/>
    </row>
    <row r="35" spans="1:6" x14ac:dyDescent="0.2">
      <c r="A35" s="38"/>
      <c r="B35" s="94" t="s">
        <v>37</v>
      </c>
      <c r="C35" s="97" t="s">
        <v>41</v>
      </c>
      <c r="D35" s="97" t="s">
        <v>42</v>
      </c>
      <c r="E35" s="96">
        <v>39887</v>
      </c>
      <c r="F35" s="38"/>
    </row>
    <row r="36" spans="1:6" x14ac:dyDescent="0.2">
      <c r="A36" s="38"/>
      <c r="B36" s="94" t="s">
        <v>37</v>
      </c>
      <c r="C36" s="97" t="s">
        <v>43</v>
      </c>
      <c r="D36" s="97" t="s">
        <v>42</v>
      </c>
      <c r="E36" s="96">
        <v>40684</v>
      </c>
      <c r="F36" s="38"/>
    </row>
    <row r="37" spans="1:6" x14ac:dyDescent="0.2">
      <c r="A37" s="38"/>
      <c r="B37" s="98" t="s">
        <v>44</v>
      </c>
      <c r="C37" s="97" t="s">
        <v>44</v>
      </c>
      <c r="D37" s="97" t="s">
        <v>38</v>
      </c>
      <c r="E37" s="96">
        <v>33482</v>
      </c>
      <c r="F37" s="38"/>
    </row>
    <row r="38" spans="1:6" x14ac:dyDescent="0.2">
      <c r="A38" s="38"/>
      <c r="B38" s="98" t="s">
        <v>45</v>
      </c>
      <c r="C38" s="97" t="s">
        <v>45</v>
      </c>
      <c r="D38" s="97" t="s">
        <v>38</v>
      </c>
      <c r="E38" s="96">
        <v>31944</v>
      </c>
      <c r="F38" s="38"/>
    </row>
    <row r="39" spans="1:6" x14ac:dyDescent="0.2">
      <c r="A39" s="38"/>
      <c r="B39" s="98" t="s">
        <v>45</v>
      </c>
      <c r="C39" s="95" t="s">
        <v>46</v>
      </c>
      <c r="D39" s="95" t="s">
        <v>40</v>
      </c>
      <c r="E39" s="96">
        <v>32057</v>
      </c>
      <c r="F39" s="38"/>
    </row>
    <row r="40" spans="1:6" x14ac:dyDescent="0.2">
      <c r="A40" s="38"/>
      <c r="B40" s="94" t="s">
        <v>47</v>
      </c>
      <c r="C40" s="97" t="s">
        <v>48</v>
      </c>
      <c r="D40" s="97" t="s">
        <v>38</v>
      </c>
      <c r="E40" s="96">
        <v>29280</v>
      </c>
      <c r="F40" s="38"/>
    </row>
    <row r="41" spans="1:6" x14ac:dyDescent="0.2">
      <c r="A41" s="38"/>
      <c r="B41" s="94" t="s">
        <v>47</v>
      </c>
      <c r="C41" s="97" t="s">
        <v>49</v>
      </c>
      <c r="D41" s="97" t="s">
        <v>42</v>
      </c>
      <c r="E41" s="96">
        <v>37217</v>
      </c>
      <c r="F41" s="38"/>
    </row>
    <row r="42" spans="1:6" x14ac:dyDescent="0.2">
      <c r="A42" s="38"/>
      <c r="B42" s="94" t="s">
        <v>47</v>
      </c>
      <c r="C42" s="97" t="s">
        <v>50</v>
      </c>
      <c r="D42" s="97" t="s">
        <v>42</v>
      </c>
      <c r="E42" s="96">
        <v>37361</v>
      </c>
      <c r="F42" s="38"/>
    </row>
    <row r="43" spans="1:6" x14ac:dyDescent="0.2">
      <c r="A43" s="38"/>
      <c r="B43" s="94" t="s">
        <v>47</v>
      </c>
      <c r="C43" s="97" t="s">
        <v>51</v>
      </c>
      <c r="D43" s="97" t="s">
        <v>42</v>
      </c>
      <c r="E43" s="96">
        <v>38179</v>
      </c>
      <c r="F43" s="38"/>
    </row>
    <row r="44" spans="1:6" x14ac:dyDescent="0.2">
      <c r="A44" s="38"/>
      <c r="B44" s="94" t="s">
        <v>47</v>
      </c>
      <c r="C44" s="97" t="s">
        <v>52</v>
      </c>
      <c r="D44" s="97" t="s">
        <v>42</v>
      </c>
      <c r="E44" s="96">
        <v>38690</v>
      </c>
      <c r="F44" s="38"/>
    </row>
    <row r="45" spans="1:6" x14ac:dyDescent="0.2">
      <c r="A45" s="38"/>
      <c r="B45" s="98"/>
      <c r="C45" s="97"/>
      <c r="D45" s="97"/>
      <c r="E45" s="96"/>
      <c r="F45" s="38"/>
    </row>
    <row r="46" spans="1:6" x14ac:dyDescent="0.2">
      <c r="A46" s="38"/>
      <c r="B46" s="98"/>
      <c r="C46" s="97"/>
      <c r="D46" s="97"/>
      <c r="E46" s="96"/>
      <c r="F46" s="38"/>
    </row>
    <row r="47" spans="1:6" x14ac:dyDescent="0.2">
      <c r="A47" s="38"/>
      <c r="B47" s="98"/>
      <c r="C47" s="97"/>
      <c r="D47" s="97"/>
      <c r="E47" s="96"/>
      <c r="F47" s="38"/>
    </row>
    <row r="48" spans="1:6" x14ac:dyDescent="0.2">
      <c r="A48" s="38"/>
      <c r="B48" s="98"/>
      <c r="C48" s="97"/>
      <c r="D48" s="97"/>
      <c r="E48" s="96"/>
      <c r="F48" s="38"/>
    </row>
    <row r="49" spans="1:6" x14ac:dyDescent="0.2">
      <c r="A49" s="38"/>
      <c r="B49" s="98"/>
      <c r="C49" s="97"/>
      <c r="D49" s="97"/>
      <c r="E49" s="96"/>
      <c r="F49" s="38"/>
    </row>
    <row r="50" spans="1:6" x14ac:dyDescent="0.2">
      <c r="A50" s="38"/>
      <c r="B50" s="98"/>
      <c r="C50" s="97"/>
      <c r="D50" s="97"/>
      <c r="E50" s="96"/>
      <c r="F50" s="38"/>
    </row>
    <row r="51" spans="1:6" x14ac:dyDescent="0.2">
      <c r="A51" s="38"/>
      <c r="B51" s="98"/>
      <c r="C51" s="97"/>
      <c r="D51" s="97"/>
      <c r="E51" s="96"/>
      <c r="F51" s="38"/>
    </row>
    <row r="52" spans="1:6" x14ac:dyDescent="0.2">
      <c r="A52" s="38"/>
      <c r="B52" s="98"/>
      <c r="C52" s="97"/>
      <c r="D52" s="97"/>
      <c r="E52" s="96"/>
      <c r="F52" s="38"/>
    </row>
    <row r="53" spans="1:6" x14ac:dyDescent="0.2">
      <c r="A53" s="38"/>
      <c r="B53" s="98"/>
      <c r="C53" s="97"/>
      <c r="D53" s="97"/>
      <c r="E53" s="96"/>
      <c r="F53" s="38"/>
    </row>
    <row r="54" spans="1:6" x14ac:dyDescent="0.2">
      <c r="A54" s="38"/>
      <c r="B54" s="98"/>
      <c r="C54" s="97"/>
      <c r="D54" s="97"/>
      <c r="E54" s="96"/>
      <c r="F54" s="38"/>
    </row>
    <row r="55" spans="1:6" x14ac:dyDescent="0.2">
      <c r="A55" s="38"/>
      <c r="B55" s="98"/>
      <c r="C55" s="97"/>
      <c r="D55" s="97"/>
      <c r="E55" s="96"/>
      <c r="F55" s="38"/>
    </row>
    <row r="56" spans="1:6" x14ac:dyDescent="0.2">
      <c r="A56" s="38"/>
      <c r="B56" s="98"/>
      <c r="C56" s="97"/>
      <c r="D56" s="97"/>
      <c r="E56" s="96"/>
      <c r="F56" s="38"/>
    </row>
    <row r="57" spans="1:6" x14ac:dyDescent="0.2">
      <c r="A57" s="38"/>
      <c r="B57" s="98"/>
      <c r="C57" s="97"/>
      <c r="D57" s="97"/>
      <c r="E57" s="96"/>
      <c r="F57" s="38"/>
    </row>
    <row r="58" spans="1:6" x14ac:dyDescent="0.2">
      <c r="A58" s="38"/>
      <c r="B58" s="98"/>
      <c r="C58" s="97"/>
      <c r="D58" s="97"/>
      <c r="E58" s="96"/>
      <c r="F58" s="38"/>
    </row>
    <row r="59" spans="1:6" x14ac:dyDescent="0.2">
      <c r="A59" s="38"/>
      <c r="B59" s="98"/>
      <c r="C59" s="97"/>
      <c r="D59" s="97"/>
      <c r="E59" s="96"/>
      <c r="F59" s="38"/>
    </row>
    <row r="60" spans="1:6" x14ac:dyDescent="0.2">
      <c r="A60" s="38"/>
      <c r="B60" s="98"/>
      <c r="C60" s="97"/>
      <c r="D60" s="97"/>
      <c r="E60" s="96"/>
      <c r="F60" s="38"/>
    </row>
    <row r="61" spans="1:6" x14ac:dyDescent="0.2">
      <c r="A61" s="38"/>
      <c r="B61" s="98"/>
      <c r="C61" s="97"/>
      <c r="D61" s="97"/>
      <c r="E61" s="96"/>
      <c r="F61" s="38"/>
    </row>
    <row r="62" spans="1:6" x14ac:dyDescent="0.2">
      <c r="A62" s="38"/>
      <c r="B62" s="98"/>
      <c r="C62" s="97"/>
      <c r="D62" s="97"/>
      <c r="E62" s="96"/>
      <c r="F62" s="38"/>
    </row>
    <row r="63" spans="1:6" x14ac:dyDescent="0.2">
      <c r="A63" s="38"/>
      <c r="B63" s="98"/>
      <c r="C63" s="97"/>
      <c r="D63" s="97"/>
      <c r="E63" s="96"/>
      <c r="F63" s="38"/>
    </row>
    <row r="64" spans="1:6" x14ac:dyDescent="0.2">
      <c r="A64" s="38"/>
      <c r="B64" s="98"/>
      <c r="C64" s="97"/>
      <c r="D64" s="97"/>
      <c r="E64" s="96"/>
      <c r="F64" s="38"/>
    </row>
    <row r="65" spans="1:6" x14ac:dyDescent="0.2">
      <c r="A65" s="38"/>
      <c r="B65" s="98"/>
      <c r="C65" s="97"/>
      <c r="D65" s="97"/>
      <c r="E65" s="96"/>
      <c r="F65" s="38"/>
    </row>
    <row r="66" spans="1:6" x14ac:dyDescent="0.2">
      <c r="A66" s="38"/>
      <c r="B66" s="98"/>
      <c r="C66" s="97"/>
      <c r="D66" s="97"/>
      <c r="E66" s="96"/>
      <c r="F66" s="38"/>
    </row>
    <row r="67" spans="1:6" x14ac:dyDescent="0.2">
      <c r="A67" s="38"/>
      <c r="B67" s="98"/>
      <c r="C67" s="97"/>
      <c r="D67" s="97"/>
      <c r="E67" s="96"/>
      <c r="F67" s="38"/>
    </row>
    <row r="68" spans="1:6" x14ac:dyDescent="0.2">
      <c r="A68" s="38"/>
      <c r="B68" s="98"/>
      <c r="C68" s="97"/>
      <c r="D68" s="97"/>
      <c r="E68" s="96"/>
      <c r="F68" s="38"/>
    </row>
    <row r="69" spans="1:6" x14ac:dyDescent="0.2">
      <c r="A69" s="38"/>
      <c r="B69" s="98"/>
      <c r="C69" s="97"/>
      <c r="D69" s="97"/>
      <c r="E69" s="96"/>
      <c r="F69" s="38"/>
    </row>
    <row r="70" spans="1:6" x14ac:dyDescent="0.2">
      <c r="A70" s="38"/>
      <c r="B70" s="98"/>
      <c r="C70" s="97"/>
      <c r="D70" s="97"/>
      <c r="E70" s="96"/>
      <c r="F70" s="38"/>
    </row>
    <row r="71" spans="1:6" x14ac:dyDescent="0.2">
      <c r="A71" s="38"/>
      <c r="B71" s="98"/>
      <c r="C71" s="97"/>
      <c r="D71" s="97"/>
      <c r="E71" s="96"/>
      <c r="F71" s="38"/>
    </row>
    <row r="72" spans="1:6" x14ac:dyDescent="0.2">
      <c r="A72" s="38"/>
      <c r="B72" s="98"/>
      <c r="C72" s="97"/>
      <c r="D72" s="97"/>
      <c r="E72" s="96"/>
      <c r="F72" s="38"/>
    </row>
    <row r="73" spans="1:6" x14ac:dyDescent="0.2">
      <c r="A73" s="38"/>
      <c r="B73" s="98"/>
      <c r="C73" s="97"/>
      <c r="D73" s="97"/>
      <c r="E73" s="96"/>
      <c r="F73" s="38"/>
    </row>
    <row r="74" spans="1:6" x14ac:dyDescent="0.2">
      <c r="A74" s="38"/>
      <c r="B74" s="98"/>
      <c r="C74" s="97"/>
      <c r="D74" s="97"/>
      <c r="E74" s="96"/>
      <c r="F74" s="38"/>
    </row>
    <row r="75" spans="1:6" x14ac:dyDescent="0.2">
      <c r="A75" s="38"/>
      <c r="B75" s="98"/>
      <c r="C75" s="97"/>
      <c r="D75" s="97"/>
      <c r="E75" s="96"/>
      <c r="F75" s="38"/>
    </row>
    <row r="76" spans="1:6" x14ac:dyDescent="0.2">
      <c r="A76" s="38"/>
      <c r="B76" s="98"/>
      <c r="C76" s="97"/>
      <c r="D76" s="97"/>
      <c r="E76" s="96"/>
      <c r="F76" s="38"/>
    </row>
    <row r="77" spans="1:6" x14ac:dyDescent="0.2">
      <c r="A77" s="38"/>
      <c r="B77" s="98"/>
      <c r="C77" s="97"/>
      <c r="D77" s="97"/>
      <c r="E77" s="96"/>
      <c r="F77" s="38"/>
    </row>
    <row r="78" spans="1:6" x14ac:dyDescent="0.2">
      <c r="A78" s="38"/>
      <c r="B78" s="98"/>
      <c r="C78" s="97"/>
      <c r="D78" s="97"/>
      <c r="E78" s="96"/>
      <c r="F78" s="38"/>
    </row>
    <row r="79" spans="1:6" x14ac:dyDescent="0.2">
      <c r="A79" s="38"/>
      <c r="B79" s="98"/>
      <c r="C79" s="97"/>
      <c r="D79" s="97"/>
      <c r="E79" s="96"/>
      <c r="F79" s="38"/>
    </row>
    <row r="80" spans="1:6" x14ac:dyDescent="0.2">
      <c r="A80" s="38"/>
      <c r="B80" s="98"/>
      <c r="C80" s="97"/>
      <c r="D80" s="97"/>
      <c r="E80" s="96"/>
      <c r="F80" s="38"/>
    </row>
    <row r="81" spans="1:6" x14ac:dyDescent="0.2">
      <c r="A81" s="38"/>
      <c r="B81" s="98"/>
      <c r="C81" s="97"/>
      <c r="D81" s="97"/>
      <c r="E81" s="96"/>
      <c r="F81" s="38"/>
    </row>
    <row r="82" spans="1:6" x14ac:dyDescent="0.2">
      <c r="A82" s="38"/>
      <c r="B82" s="98"/>
      <c r="C82" s="97"/>
      <c r="D82" s="97"/>
      <c r="E82" s="96"/>
      <c r="F82" s="38"/>
    </row>
    <row r="83" spans="1:6" x14ac:dyDescent="0.2">
      <c r="A83" s="38"/>
      <c r="B83" s="98"/>
      <c r="C83" s="97"/>
      <c r="D83" s="97"/>
      <c r="E83" s="96"/>
      <c r="F83" s="38"/>
    </row>
    <row r="84" spans="1:6" x14ac:dyDescent="0.2">
      <c r="A84" s="38"/>
      <c r="B84" s="98"/>
      <c r="C84" s="97"/>
      <c r="D84" s="97"/>
      <c r="E84" s="96"/>
      <c r="F84" s="38"/>
    </row>
    <row r="85" spans="1:6" x14ac:dyDescent="0.2">
      <c r="A85" s="38"/>
      <c r="B85" s="98"/>
      <c r="C85" s="97"/>
      <c r="D85" s="97"/>
      <c r="E85" s="96"/>
      <c r="F85" s="38"/>
    </row>
    <row r="86" spans="1:6" x14ac:dyDescent="0.2">
      <c r="A86" s="38"/>
      <c r="B86" s="98"/>
      <c r="C86" s="97"/>
      <c r="D86" s="97"/>
      <c r="E86" s="96"/>
      <c r="F86" s="38"/>
    </row>
    <row r="87" spans="1:6" x14ac:dyDescent="0.2">
      <c r="A87" s="38"/>
      <c r="B87" s="98"/>
      <c r="C87" s="97"/>
      <c r="D87" s="97"/>
      <c r="E87" s="96"/>
      <c r="F87" s="38"/>
    </row>
    <row r="88" spans="1:6" x14ac:dyDescent="0.2">
      <c r="A88" s="38"/>
      <c r="B88" s="98"/>
      <c r="C88" s="97"/>
      <c r="D88" s="97"/>
      <c r="E88" s="96"/>
      <c r="F88" s="38"/>
    </row>
    <row r="89" spans="1:6" x14ac:dyDescent="0.2">
      <c r="A89" s="38"/>
      <c r="B89" s="98"/>
      <c r="C89" s="97"/>
      <c r="D89" s="97"/>
      <c r="E89" s="96"/>
      <c r="F89" s="38"/>
    </row>
    <row r="90" spans="1:6" x14ac:dyDescent="0.2">
      <c r="A90" s="38"/>
      <c r="B90" s="98"/>
      <c r="C90" s="97"/>
      <c r="D90" s="97"/>
      <c r="E90" s="96"/>
      <c r="F90" s="38"/>
    </row>
    <row r="91" spans="1:6" x14ac:dyDescent="0.2">
      <c r="A91" s="38"/>
      <c r="B91" s="98"/>
      <c r="C91" s="97"/>
      <c r="D91" s="97"/>
      <c r="E91" s="96"/>
      <c r="F91" s="38"/>
    </row>
    <row r="92" spans="1:6" x14ac:dyDescent="0.2">
      <c r="A92" s="38"/>
      <c r="B92" s="98"/>
      <c r="C92" s="97"/>
      <c r="D92" s="97"/>
      <c r="E92" s="96"/>
      <c r="F92" s="38"/>
    </row>
    <row r="93" spans="1:6" x14ac:dyDescent="0.2">
      <c r="A93" s="38"/>
      <c r="B93" s="98"/>
      <c r="C93" s="97"/>
      <c r="D93" s="97"/>
      <c r="E93" s="96"/>
      <c r="F93" s="38"/>
    </row>
    <row r="94" spans="1:6" x14ac:dyDescent="0.2">
      <c r="A94" s="38"/>
      <c r="B94" s="98"/>
      <c r="C94" s="97"/>
      <c r="D94" s="97"/>
      <c r="E94" s="96"/>
      <c r="F94" s="38"/>
    </row>
    <row r="95" spans="1:6" x14ac:dyDescent="0.2">
      <c r="A95" s="38"/>
      <c r="B95" s="98"/>
      <c r="C95" s="97"/>
      <c r="D95" s="97"/>
      <c r="E95" s="96"/>
      <c r="F95" s="38"/>
    </row>
    <row r="96" spans="1:6" x14ac:dyDescent="0.2">
      <c r="A96" s="38"/>
      <c r="B96" s="98"/>
      <c r="C96" s="97"/>
      <c r="D96" s="97"/>
      <c r="E96" s="96"/>
      <c r="F96" s="38"/>
    </row>
    <row r="97" spans="1:6" x14ac:dyDescent="0.2">
      <c r="A97" s="38"/>
      <c r="B97" s="98"/>
      <c r="C97" s="97"/>
      <c r="D97" s="97"/>
      <c r="E97" s="96"/>
      <c r="F97" s="38"/>
    </row>
    <row r="98" spans="1:6" x14ac:dyDescent="0.2">
      <c r="A98" s="38"/>
      <c r="B98" s="98"/>
      <c r="C98" s="97"/>
      <c r="D98" s="97"/>
      <c r="E98" s="96"/>
      <c r="F98" s="38"/>
    </row>
    <row r="99" spans="1:6" x14ac:dyDescent="0.2">
      <c r="A99" s="38"/>
      <c r="B99" s="98"/>
      <c r="C99" s="97"/>
      <c r="D99" s="97"/>
      <c r="E99" s="96"/>
      <c r="F99" s="38"/>
    </row>
    <row r="100" spans="1:6" x14ac:dyDescent="0.2">
      <c r="A100" s="38"/>
      <c r="B100" s="98"/>
      <c r="C100" s="97"/>
      <c r="D100" s="97"/>
      <c r="E100" s="96"/>
      <c r="F100" s="38"/>
    </row>
    <row r="101" spans="1:6" x14ac:dyDescent="0.2">
      <c r="A101" s="38"/>
      <c r="B101" s="98"/>
      <c r="C101" s="97"/>
      <c r="D101" s="97"/>
      <c r="E101" s="96"/>
      <c r="F101" s="38"/>
    </row>
    <row r="102" spans="1:6" x14ac:dyDescent="0.2">
      <c r="A102" s="38"/>
      <c r="B102" s="98"/>
      <c r="C102" s="97"/>
      <c r="D102" s="97"/>
      <c r="E102" s="96"/>
      <c r="F102" s="38"/>
    </row>
    <row r="103" spans="1:6" x14ac:dyDescent="0.2">
      <c r="A103" s="38"/>
      <c r="B103" s="98"/>
      <c r="C103" s="97"/>
      <c r="D103" s="97"/>
      <c r="E103" s="96"/>
      <c r="F103" s="38"/>
    </row>
    <row r="104" spans="1:6" x14ac:dyDescent="0.2">
      <c r="A104" s="38"/>
      <c r="B104" s="98"/>
      <c r="C104" s="97"/>
      <c r="D104" s="97"/>
      <c r="E104" s="96"/>
      <c r="F104" s="38"/>
    </row>
    <row r="105" spans="1:6" x14ac:dyDescent="0.2">
      <c r="A105" s="38"/>
      <c r="B105" s="98"/>
      <c r="C105" s="97"/>
      <c r="D105" s="97"/>
      <c r="E105" s="96"/>
      <c r="F105" s="38"/>
    </row>
    <row r="106" spans="1:6" x14ac:dyDescent="0.2">
      <c r="A106" s="38"/>
      <c r="B106" s="98"/>
      <c r="C106" s="97"/>
      <c r="D106" s="97"/>
      <c r="E106" s="96"/>
      <c r="F106" s="38"/>
    </row>
    <row r="107" spans="1:6" x14ac:dyDescent="0.2">
      <c r="A107" s="38"/>
      <c r="B107" s="98"/>
      <c r="C107" s="97"/>
      <c r="D107" s="97"/>
      <c r="E107" s="96"/>
      <c r="F107" s="38"/>
    </row>
    <row r="108" spans="1:6" x14ac:dyDescent="0.2">
      <c r="A108" s="38"/>
      <c r="B108" s="98"/>
      <c r="C108" s="97"/>
      <c r="D108" s="97"/>
      <c r="E108" s="96"/>
      <c r="F108" s="38"/>
    </row>
    <row r="109" spans="1:6" x14ac:dyDescent="0.2">
      <c r="A109" s="38"/>
      <c r="B109" s="98"/>
      <c r="C109" s="97"/>
      <c r="D109" s="97"/>
      <c r="E109" s="96"/>
      <c r="F109" s="38"/>
    </row>
    <row r="110" spans="1:6" x14ac:dyDescent="0.2">
      <c r="A110" s="38"/>
      <c r="B110" s="98"/>
      <c r="C110" s="97"/>
      <c r="D110" s="97"/>
      <c r="E110" s="96"/>
      <c r="F110" s="38"/>
    </row>
    <row r="111" spans="1:6" x14ac:dyDescent="0.2">
      <c r="A111" s="38"/>
      <c r="B111" s="98"/>
      <c r="C111" s="97"/>
      <c r="D111" s="97"/>
      <c r="E111" s="96"/>
      <c r="F111" s="38"/>
    </row>
    <row r="112" spans="1:6" x14ac:dyDescent="0.2">
      <c r="A112" s="38"/>
      <c r="B112" s="98"/>
      <c r="C112" s="97"/>
      <c r="D112" s="97"/>
      <c r="E112" s="96"/>
      <c r="F112" s="38"/>
    </row>
    <row r="113" spans="1:6" x14ac:dyDescent="0.2">
      <c r="A113" s="38"/>
      <c r="B113" s="98"/>
      <c r="C113" s="97"/>
      <c r="D113" s="97"/>
      <c r="E113" s="96"/>
      <c r="F113" s="38"/>
    </row>
    <row r="114" spans="1:6" x14ac:dyDescent="0.2">
      <c r="A114" s="38"/>
      <c r="B114" s="98"/>
      <c r="C114" s="97"/>
      <c r="D114" s="97"/>
      <c r="E114" s="96"/>
      <c r="F114" s="38"/>
    </row>
    <row r="115" spans="1:6" x14ac:dyDescent="0.2">
      <c r="A115" s="38"/>
      <c r="B115" s="98"/>
      <c r="C115" s="97"/>
      <c r="D115" s="97"/>
      <c r="E115" s="96"/>
      <c r="F115" s="38"/>
    </row>
    <row r="116" spans="1:6" x14ac:dyDescent="0.2">
      <c r="A116" s="38"/>
      <c r="B116" s="98"/>
      <c r="C116" s="97"/>
      <c r="D116" s="97"/>
      <c r="E116" s="96"/>
      <c r="F116" s="38"/>
    </row>
    <row r="117" spans="1:6" x14ac:dyDescent="0.2">
      <c r="A117" s="38"/>
      <c r="B117" s="98"/>
      <c r="C117" s="97"/>
      <c r="D117" s="97"/>
      <c r="E117" s="96"/>
      <c r="F117" s="38"/>
    </row>
    <row r="118" spans="1:6" x14ac:dyDescent="0.2">
      <c r="A118" s="38"/>
      <c r="B118" s="98"/>
      <c r="C118" s="97"/>
      <c r="D118" s="97"/>
      <c r="E118" s="96"/>
      <c r="F118" s="38"/>
    </row>
    <row r="119" spans="1:6" x14ac:dyDescent="0.2">
      <c r="A119" s="38"/>
      <c r="B119" s="98"/>
      <c r="C119" s="97"/>
      <c r="D119" s="97"/>
      <c r="E119" s="96"/>
      <c r="F119" s="38"/>
    </row>
    <row r="120" spans="1:6" x14ac:dyDescent="0.2">
      <c r="A120" s="38"/>
      <c r="B120" s="98"/>
      <c r="C120" s="97"/>
      <c r="D120" s="97"/>
      <c r="E120" s="96"/>
      <c r="F120" s="38"/>
    </row>
    <row r="121" spans="1:6" x14ac:dyDescent="0.2">
      <c r="A121" s="38"/>
      <c r="B121" s="98"/>
      <c r="C121" s="97"/>
      <c r="D121" s="97"/>
      <c r="E121" s="96"/>
      <c r="F121" s="38"/>
    </row>
    <row r="122" spans="1:6" x14ac:dyDescent="0.2">
      <c r="A122" s="38"/>
      <c r="B122" s="98"/>
      <c r="C122" s="97"/>
      <c r="D122" s="97"/>
      <c r="E122" s="96"/>
      <c r="F122" s="38"/>
    </row>
    <row r="123" spans="1:6" x14ac:dyDescent="0.2">
      <c r="A123" s="38"/>
      <c r="B123" s="98"/>
      <c r="C123" s="97"/>
      <c r="D123" s="97"/>
      <c r="E123" s="96"/>
      <c r="F123" s="38"/>
    </row>
    <row r="124" spans="1:6" x14ac:dyDescent="0.2">
      <c r="A124" s="38"/>
      <c r="B124" s="98"/>
      <c r="C124" s="97"/>
      <c r="D124" s="97"/>
      <c r="E124" s="96"/>
      <c r="F124" s="38"/>
    </row>
    <row r="125" spans="1:6" x14ac:dyDescent="0.2">
      <c r="A125" s="38"/>
      <c r="B125" s="98"/>
      <c r="C125" s="97"/>
      <c r="D125" s="97"/>
      <c r="E125" s="96"/>
      <c r="F125" s="38"/>
    </row>
    <row r="126" spans="1:6" x14ac:dyDescent="0.2">
      <c r="A126" s="38"/>
      <c r="B126" s="98"/>
      <c r="C126" s="97"/>
      <c r="D126" s="97"/>
      <c r="E126" s="96"/>
      <c r="F126" s="38"/>
    </row>
    <row r="127" spans="1:6" x14ac:dyDescent="0.2">
      <c r="A127" s="38"/>
      <c r="B127" s="98"/>
      <c r="C127" s="97"/>
      <c r="D127" s="97"/>
      <c r="E127" s="96"/>
      <c r="F127" s="38"/>
    </row>
    <row r="128" spans="1:6" x14ac:dyDescent="0.2">
      <c r="A128" s="38"/>
      <c r="B128" s="98"/>
      <c r="C128" s="97"/>
      <c r="D128" s="97"/>
      <c r="E128" s="96"/>
      <c r="F128" s="38"/>
    </row>
    <row r="129" spans="1:6" x14ac:dyDescent="0.2">
      <c r="A129" s="38"/>
      <c r="B129" s="98"/>
      <c r="C129" s="97"/>
      <c r="D129" s="97"/>
      <c r="E129" s="96"/>
      <c r="F129" s="38"/>
    </row>
    <row r="130" spans="1:6" x14ac:dyDescent="0.2">
      <c r="A130" s="38"/>
      <c r="B130" s="98"/>
      <c r="C130" s="97"/>
      <c r="D130" s="97"/>
      <c r="E130" s="96"/>
      <c r="F130" s="38"/>
    </row>
    <row r="131" spans="1:6" x14ac:dyDescent="0.2">
      <c r="A131" s="38"/>
      <c r="B131" s="98"/>
      <c r="C131" s="97"/>
      <c r="D131" s="97"/>
      <c r="E131" s="96"/>
      <c r="F131" s="38"/>
    </row>
    <row r="132" spans="1:6" x14ac:dyDescent="0.2">
      <c r="A132" s="38"/>
      <c r="B132" s="98"/>
      <c r="C132" s="97"/>
      <c r="D132" s="97"/>
      <c r="E132" s="96"/>
      <c r="F132" s="38"/>
    </row>
    <row r="133" spans="1:6" x14ac:dyDescent="0.2">
      <c r="A133" s="38"/>
      <c r="B133" s="98"/>
      <c r="C133" s="97"/>
      <c r="D133" s="97"/>
      <c r="E133" s="96"/>
      <c r="F133" s="38"/>
    </row>
    <row r="134" spans="1:6" x14ac:dyDescent="0.2">
      <c r="A134" s="38"/>
      <c r="B134" s="98"/>
      <c r="C134" s="97"/>
      <c r="D134" s="97"/>
      <c r="E134" s="96"/>
      <c r="F134" s="38"/>
    </row>
    <row r="135" spans="1:6" x14ac:dyDescent="0.2">
      <c r="A135" s="38"/>
      <c r="B135" s="98"/>
      <c r="C135" s="97"/>
      <c r="D135" s="97"/>
      <c r="E135" s="96"/>
      <c r="F135" s="38"/>
    </row>
    <row r="136" spans="1:6" x14ac:dyDescent="0.2">
      <c r="A136" s="38"/>
      <c r="B136" s="98"/>
      <c r="C136" s="97"/>
      <c r="D136" s="97"/>
      <c r="E136" s="96"/>
      <c r="F136" s="38"/>
    </row>
    <row r="137" spans="1:6" x14ac:dyDescent="0.2">
      <c r="A137" s="38"/>
      <c r="B137" s="98"/>
      <c r="C137" s="97"/>
      <c r="D137" s="97"/>
      <c r="E137" s="96"/>
      <c r="F137" s="38"/>
    </row>
    <row r="138" spans="1:6" x14ac:dyDescent="0.2">
      <c r="A138" s="38"/>
      <c r="B138" s="98"/>
      <c r="C138" s="97"/>
      <c r="D138" s="97"/>
      <c r="E138" s="96"/>
      <c r="F138" s="38"/>
    </row>
    <row r="139" spans="1:6" x14ac:dyDescent="0.2">
      <c r="A139" s="38"/>
      <c r="B139" s="98"/>
      <c r="C139" s="97"/>
      <c r="D139" s="97"/>
      <c r="E139" s="96"/>
      <c r="F139" s="38"/>
    </row>
    <row r="140" spans="1:6" x14ac:dyDescent="0.2">
      <c r="A140" s="38"/>
      <c r="B140" s="98"/>
      <c r="C140" s="97"/>
      <c r="D140" s="97"/>
      <c r="E140" s="96"/>
      <c r="F140" s="38"/>
    </row>
    <row r="141" spans="1:6" x14ac:dyDescent="0.2">
      <c r="A141" s="38"/>
      <c r="B141" s="98"/>
      <c r="C141" s="97"/>
      <c r="D141" s="97"/>
      <c r="E141" s="96"/>
      <c r="F141" s="38"/>
    </row>
    <row r="142" spans="1:6" x14ac:dyDescent="0.2">
      <c r="A142" s="38"/>
      <c r="B142" s="98"/>
      <c r="C142" s="97"/>
      <c r="D142" s="97"/>
      <c r="E142" s="96"/>
      <c r="F142" s="38"/>
    </row>
    <row r="143" spans="1:6" x14ac:dyDescent="0.2">
      <c r="A143" s="38"/>
      <c r="B143" s="98"/>
      <c r="C143" s="97"/>
      <c r="D143" s="97"/>
      <c r="E143" s="96"/>
      <c r="F143" s="38"/>
    </row>
    <row r="144" spans="1:6" x14ac:dyDescent="0.2">
      <c r="A144" s="38"/>
      <c r="B144" s="98"/>
      <c r="C144" s="97"/>
      <c r="D144" s="97"/>
      <c r="E144" s="96"/>
      <c r="F144" s="38"/>
    </row>
    <row r="145" spans="1:6" x14ac:dyDescent="0.2">
      <c r="A145" s="38"/>
      <c r="B145" s="98"/>
      <c r="C145" s="97"/>
      <c r="D145" s="97"/>
      <c r="E145" s="96"/>
      <c r="F145" s="38"/>
    </row>
    <row r="146" spans="1:6" x14ac:dyDescent="0.2">
      <c r="A146" s="38"/>
      <c r="B146" s="98"/>
      <c r="C146" s="97"/>
      <c r="D146" s="97"/>
      <c r="E146" s="96"/>
      <c r="F146" s="38"/>
    </row>
    <row r="147" spans="1:6" x14ac:dyDescent="0.2">
      <c r="A147" s="38"/>
      <c r="B147" s="98"/>
      <c r="C147" s="97"/>
      <c r="D147" s="97"/>
      <c r="E147" s="96"/>
      <c r="F147" s="38"/>
    </row>
    <row r="148" spans="1:6" x14ac:dyDescent="0.2">
      <c r="A148" s="38"/>
      <c r="B148" s="98"/>
      <c r="C148" s="97"/>
      <c r="D148" s="97"/>
      <c r="E148" s="96"/>
      <c r="F148" s="38"/>
    </row>
    <row r="149" spans="1:6" x14ac:dyDescent="0.2">
      <c r="A149" s="38"/>
      <c r="B149" s="98"/>
      <c r="C149" s="97"/>
      <c r="D149" s="97"/>
      <c r="E149" s="96"/>
      <c r="F149" s="38"/>
    </row>
    <row r="150" spans="1:6" x14ac:dyDescent="0.2">
      <c r="A150" s="38"/>
      <c r="B150" s="98"/>
      <c r="C150" s="97"/>
      <c r="D150" s="97"/>
      <c r="E150" s="96"/>
      <c r="F150" s="38"/>
    </row>
    <row r="151" spans="1:6" x14ac:dyDescent="0.2">
      <c r="A151" s="38"/>
      <c r="B151" s="98"/>
      <c r="C151" s="97"/>
      <c r="D151" s="97"/>
      <c r="E151" s="96"/>
      <c r="F151" s="38"/>
    </row>
    <row r="152" spans="1:6" x14ac:dyDescent="0.2">
      <c r="A152" s="38"/>
      <c r="B152" s="98"/>
      <c r="C152" s="97"/>
      <c r="D152" s="97"/>
      <c r="E152" s="96"/>
      <c r="F152" s="38"/>
    </row>
    <row r="153" spans="1:6" x14ac:dyDescent="0.2">
      <c r="A153" s="38"/>
      <c r="B153" s="98"/>
      <c r="C153" s="97"/>
      <c r="D153" s="97"/>
      <c r="E153" s="96"/>
      <c r="F153" s="38"/>
    </row>
    <row r="154" spans="1:6" x14ac:dyDescent="0.2">
      <c r="A154" s="38"/>
      <c r="B154" s="98"/>
      <c r="C154" s="97"/>
      <c r="D154" s="97"/>
      <c r="E154" s="96"/>
      <c r="F154" s="38"/>
    </row>
    <row r="155" spans="1:6" x14ac:dyDescent="0.2">
      <c r="A155" s="38"/>
      <c r="B155" s="98"/>
      <c r="C155" s="97"/>
      <c r="D155" s="97"/>
      <c r="E155" s="96"/>
      <c r="F155" s="38"/>
    </row>
    <row r="156" spans="1:6" x14ac:dyDescent="0.2">
      <c r="A156" s="38"/>
      <c r="B156" s="98"/>
      <c r="C156" s="97"/>
      <c r="D156" s="97"/>
      <c r="E156" s="96"/>
      <c r="F156" s="38"/>
    </row>
    <row r="157" spans="1:6" x14ac:dyDescent="0.2">
      <c r="A157" s="38"/>
      <c r="B157" s="98"/>
      <c r="C157" s="97"/>
      <c r="D157" s="97"/>
      <c r="E157" s="96"/>
      <c r="F157" s="38"/>
    </row>
    <row r="158" spans="1:6" x14ac:dyDescent="0.2">
      <c r="A158" s="38"/>
      <c r="B158" s="98"/>
      <c r="C158" s="97"/>
      <c r="D158" s="97"/>
      <c r="E158" s="96"/>
      <c r="F158" s="38"/>
    </row>
    <row r="159" spans="1:6" x14ac:dyDescent="0.2">
      <c r="A159" s="38"/>
      <c r="B159" s="98"/>
      <c r="C159" s="97"/>
      <c r="D159" s="97"/>
      <c r="E159" s="96"/>
      <c r="F159" s="38"/>
    </row>
    <row r="160" spans="1:6" x14ac:dyDescent="0.2">
      <c r="A160" s="38"/>
      <c r="B160" s="98"/>
      <c r="C160" s="97"/>
      <c r="D160" s="97"/>
      <c r="E160" s="96"/>
      <c r="F160" s="38"/>
    </row>
    <row r="161" spans="1:6" x14ac:dyDescent="0.2">
      <c r="A161" s="38"/>
      <c r="B161" s="98"/>
      <c r="C161" s="97"/>
      <c r="D161" s="97"/>
      <c r="E161" s="96"/>
      <c r="F161" s="38"/>
    </row>
    <row r="162" spans="1:6" x14ac:dyDescent="0.2">
      <c r="A162" s="38"/>
      <c r="B162" s="98"/>
      <c r="C162" s="97"/>
      <c r="D162" s="97"/>
      <c r="E162" s="96"/>
      <c r="F162" s="38"/>
    </row>
    <row r="163" spans="1:6" x14ac:dyDescent="0.2">
      <c r="A163" s="38"/>
      <c r="B163" s="98"/>
      <c r="C163" s="97"/>
      <c r="D163" s="97"/>
      <c r="E163" s="96"/>
      <c r="F163" s="38"/>
    </row>
    <row r="164" spans="1:6" x14ac:dyDescent="0.2">
      <c r="A164" s="38"/>
      <c r="B164" s="98"/>
      <c r="C164" s="97"/>
      <c r="D164" s="97"/>
      <c r="E164" s="96"/>
      <c r="F164" s="38"/>
    </row>
    <row r="165" spans="1:6" x14ac:dyDescent="0.2">
      <c r="A165" s="38"/>
      <c r="B165" s="98"/>
      <c r="C165" s="97"/>
      <c r="D165" s="97"/>
      <c r="E165" s="96"/>
      <c r="F165" s="38"/>
    </row>
    <row r="166" spans="1:6" x14ac:dyDescent="0.2">
      <c r="A166" s="38"/>
      <c r="B166" s="98"/>
      <c r="C166" s="97"/>
      <c r="D166" s="97"/>
      <c r="E166" s="96"/>
      <c r="F166" s="38"/>
    </row>
    <row r="167" spans="1:6" x14ac:dyDescent="0.2">
      <c r="A167" s="38"/>
      <c r="B167" s="98"/>
      <c r="C167" s="97"/>
      <c r="D167" s="97"/>
      <c r="E167" s="96"/>
      <c r="F167" s="38"/>
    </row>
    <row r="168" spans="1:6" x14ac:dyDescent="0.2">
      <c r="A168" s="38"/>
      <c r="B168" s="98"/>
      <c r="C168" s="97"/>
      <c r="D168" s="97"/>
      <c r="E168" s="96"/>
      <c r="F168" s="38"/>
    </row>
    <row r="169" spans="1:6" x14ac:dyDescent="0.2">
      <c r="A169" s="38"/>
      <c r="B169" s="98"/>
      <c r="C169" s="97"/>
      <c r="D169" s="97"/>
      <c r="E169" s="96"/>
      <c r="F169" s="38"/>
    </row>
    <row r="170" spans="1:6" x14ac:dyDescent="0.2">
      <c r="A170" s="38"/>
      <c r="B170" s="98"/>
      <c r="C170" s="97"/>
      <c r="D170" s="97"/>
      <c r="E170" s="96"/>
      <c r="F170" s="38"/>
    </row>
    <row r="171" spans="1:6" x14ac:dyDescent="0.2">
      <c r="A171" s="38"/>
      <c r="B171" s="98"/>
      <c r="C171" s="97"/>
      <c r="D171" s="97"/>
      <c r="E171" s="96"/>
      <c r="F171" s="38"/>
    </row>
    <row r="172" spans="1:6" x14ac:dyDescent="0.2">
      <c r="A172" s="38"/>
      <c r="B172" s="98"/>
      <c r="C172" s="97"/>
      <c r="D172" s="97"/>
      <c r="E172" s="96"/>
      <c r="F172" s="38"/>
    </row>
    <row r="173" spans="1:6" x14ac:dyDescent="0.2">
      <c r="A173" s="38"/>
      <c r="B173" s="98"/>
      <c r="C173" s="97"/>
      <c r="D173" s="97"/>
      <c r="E173" s="96"/>
      <c r="F173" s="38"/>
    </row>
    <row r="174" spans="1:6" x14ac:dyDescent="0.2">
      <c r="A174" s="38"/>
      <c r="B174" s="98"/>
      <c r="C174" s="97"/>
      <c r="D174" s="97"/>
      <c r="E174" s="96"/>
      <c r="F174" s="38"/>
    </row>
    <row r="175" spans="1:6" x14ac:dyDescent="0.2">
      <c r="A175" s="38"/>
      <c r="B175" s="98"/>
      <c r="C175" s="97"/>
      <c r="D175" s="97"/>
      <c r="E175" s="96"/>
      <c r="F175" s="38"/>
    </row>
    <row r="176" spans="1:6" x14ac:dyDescent="0.2">
      <c r="A176" s="38"/>
      <c r="B176" s="98"/>
      <c r="C176" s="97"/>
      <c r="D176" s="97"/>
      <c r="E176" s="96"/>
      <c r="F176" s="38"/>
    </row>
    <row r="177" spans="1:6" x14ac:dyDescent="0.2">
      <c r="A177" s="38"/>
      <c r="B177" s="98"/>
      <c r="C177" s="97"/>
      <c r="D177" s="97"/>
      <c r="E177" s="96"/>
      <c r="F177" s="38"/>
    </row>
    <row r="178" spans="1:6" x14ac:dyDescent="0.2">
      <c r="A178" s="38"/>
      <c r="B178" s="98"/>
      <c r="C178" s="97"/>
      <c r="D178" s="97"/>
      <c r="E178" s="96"/>
      <c r="F178" s="38"/>
    </row>
    <row r="179" spans="1:6" x14ac:dyDescent="0.2">
      <c r="A179" s="38"/>
      <c r="B179" s="98"/>
      <c r="C179" s="97"/>
      <c r="D179" s="97"/>
      <c r="E179" s="96"/>
      <c r="F179" s="38"/>
    </row>
    <row r="180" spans="1:6" x14ac:dyDescent="0.2">
      <c r="A180" s="38"/>
      <c r="B180" s="98"/>
      <c r="C180" s="97"/>
      <c r="D180" s="97"/>
      <c r="E180" s="96"/>
      <c r="F180" s="38"/>
    </row>
    <row r="181" spans="1:6" x14ac:dyDescent="0.2">
      <c r="A181" s="38"/>
      <c r="B181" s="98"/>
      <c r="C181" s="97"/>
      <c r="D181" s="97"/>
      <c r="E181" s="96"/>
      <c r="F181" s="38"/>
    </row>
    <row r="182" spans="1:6" x14ac:dyDescent="0.2">
      <c r="A182" s="38"/>
      <c r="B182" s="98"/>
      <c r="C182" s="97"/>
      <c r="D182" s="97"/>
      <c r="E182" s="96"/>
      <c r="F182" s="38"/>
    </row>
    <row r="183" spans="1:6" x14ac:dyDescent="0.2">
      <c r="A183" s="38"/>
      <c r="B183" s="98"/>
      <c r="C183" s="97"/>
      <c r="D183" s="97"/>
      <c r="E183" s="96"/>
      <c r="F183" s="38"/>
    </row>
    <row r="184" spans="1:6" x14ac:dyDescent="0.2">
      <c r="A184" s="38"/>
      <c r="B184" s="98"/>
      <c r="C184" s="97"/>
      <c r="D184" s="97"/>
      <c r="E184" s="96"/>
      <c r="F184" s="38"/>
    </row>
    <row r="185" spans="1:6" x14ac:dyDescent="0.2">
      <c r="A185" s="38"/>
      <c r="B185" s="98"/>
      <c r="C185" s="97"/>
      <c r="D185" s="97"/>
      <c r="E185" s="96"/>
      <c r="F185" s="38"/>
    </row>
    <row r="186" spans="1:6" x14ac:dyDescent="0.2">
      <c r="A186" s="38"/>
      <c r="B186" s="98"/>
      <c r="C186" s="97"/>
      <c r="D186" s="97"/>
      <c r="E186" s="96"/>
      <c r="F186" s="38"/>
    </row>
    <row r="187" spans="1:6" x14ac:dyDescent="0.2">
      <c r="A187" s="38"/>
      <c r="B187" s="98"/>
      <c r="C187" s="97"/>
      <c r="D187" s="97"/>
      <c r="E187" s="96"/>
      <c r="F187" s="38"/>
    </row>
    <row r="188" spans="1:6" x14ac:dyDescent="0.2">
      <c r="A188" s="38"/>
      <c r="B188" s="98"/>
      <c r="C188" s="97"/>
      <c r="D188" s="97"/>
      <c r="E188" s="96"/>
      <c r="F188" s="38"/>
    </row>
    <row r="189" spans="1:6" x14ac:dyDescent="0.2">
      <c r="A189" s="38"/>
      <c r="B189" s="98"/>
      <c r="C189" s="97"/>
      <c r="D189" s="97"/>
      <c r="E189" s="96"/>
      <c r="F189" s="38"/>
    </row>
    <row r="190" spans="1:6" x14ac:dyDescent="0.2">
      <c r="A190" s="38"/>
      <c r="B190" s="98"/>
      <c r="C190" s="97"/>
      <c r="D190" s="97"/>
      <c r="E190" s="96"/>
      <c r="F190" s="38"/>
    </row>
    <row r="191" spans="1:6" x14ac:dyDescent="0.2">
      <c r="A191" s="38"/>
      <c r="B191" s="98"/>
      <c r="C191" s="97"/>
      <c r="D191" s="97"/>
      <c r="E191" s="96"/>
      <c r="F191" s="38"/>
    </row>
    <row r="192" spans="1:6" x14ac:dyDescent="0.2">
      <c r="A192" s="38"/>
      <c r="B192" s="98"/>
      <c r="C192" s="97"/>
      <c r="D192" s="97"/>
      <c r="E192" s="96"/>
      <c r="F192" s="38"/>
    </row>
    <row r="193" spans="1:6" x14ac:dyDescent="0.2">
      <c r="A193" s="38"/>
      <c r="B193" s="98"/>
      <c r="C193" s="97"/>
      <c r="D193" s="97"/>
      <c r="E193" s="96"/>
      <c r="F193" s="38"/>
    </row>
    <row r="194" spans="1:6" x14ac:dyDescent="0.2">
      <c r="A194" s="38"/>
      <c r="B194" s="98"/>
      <c r="C194" s="97"/>
      <c r="D194" s="97"/>
      <c r="E194" s="96"/>
      <c r="F194" s="38"/>
    </row>
    <row r="195" spans="1:6" x14ac:dyDescent="0.2">
      <c r="A195" s="38"/>
      <c r="B195" s="98"/>
      <c r="C195" s="97"/>
      <c r="D195" s="97"/>
      <c r="E195" s="96"/>
      <c r="F195" s="38"/>
    </row>
    <row r="196" spans="1:6" x14ac:dyDescent="0.2">
      <c r="B196" s="98"/>
      <c r="C196" s="97"/>
      <c r="D196" s="97"/>
      <c r="E196" s="96"/>
    </row>
    <row r="197" spans="1:6" x14ac:dyDescent="0.2">
      <c r="B197" s="98"/>
      <c r="C197" s="97"/>
      <c r="D197" s="97"/>
      <c r="E197" s="96"/>
    </row>
    <row r="198" spans="1:6" x14ac:dyDescent="0.2">
      <c r="B198" s="98"/>
      <c r="C198" s="97"/>
      <c r="D198" s="97"/>
      <c r="E198" s="96"/>
    </row>
    <row r="199" spans="1:6" x14ac:dyDescent="0.2">
      <c r="B199" s="98"/>
      <c r="C199" s="97"/>
      <c r="D199" s="97"/>
      <c r="E199" s="96"/>
    </row>
    <row r="200" spans="1:6" x14ac:dyDescent="0.2">
      <c r="B200" s="98"/>
      <c r="C200" s="97"/>
      <c r="D200" s="97"/>
      <c r="E200" s="96"/>
    </row>
    <row r="201" spans="1:6" x14ac:dyDescent="0.2">
      <c r="B201" s="98"/>
      <c r="C201" s="97"/>
      <c r="D201" s="97"/>
      <c r="E201" s="96"/>
    </row>
    <row r="202" spans="1:6" x14ac:dyDescent="0.2">
      <c r="B202" s="98"/>
      <c r="C202" s="97"/>
      <c r="D202" s="97"/>
      <c r="E202" s="96"/>
    </row>
    <row r="203" spans="1:6" x14ac:dyDescent="0.2">
      <c r="B203" s="98"/>
      <c r="C203" s="97"/>
      <c r="D203" s="97"/>
      <c r="E203" s="96"/>
    </row>
    <row r="204" spans="1:6" x14ac:dyDescent="0.2">
      <c r="B204" s="98"/>
      <c r="C204" s="97"/>
      <c r="D204" s="97"/>
      <c r="E204" s="96"/>
    </row>
    <row r="205" spans="1:6" x14ac:dyDescent="0.2">
      <c r="B205" s="98"/>
      <c r="C205" s="97"/>
      <c r="D205" s="97"/>
      <c r="E205" s="96"/>
    </row>
    <row r="206" spans="1:6" x14ac:dyDescent="0.2">
      <c r="B206" s="98"/>
      <c r="C206" s="97"/>
      <c r="D206" s="97"/>
      <c r="E206" s="96"/>
    </row>
    <row r="207" spans="1:6" x14ac:dyDescent="0.2">
      <c r="B207" s="98"/>
      <c r="C207" s="97"/>
      <c r="D207" s="97"/>
      <c r="E207" s="96"/>
    </row>
    <row r="208" spans="1:6" x14ac:dyDescent="0.2">
      <c r="B208" s="98"/>
      <c r="C208" s="97"/>
      <c r="D208" s="97"/>
      <c r="E208" s="96"/>
    </row>
    <row r="209" spans="2:5" x14ac:dyDescent="0.2">
      <c r="B209" s="98"/>
      <c r="C209" s="97"/>
      <c r="D209" s="97"/>
      <c r="E209" s="96"/>
    </row>
    <row r="210" spans="2:5" x14ac:dyDescent="0.2">
      <c r="B210" s="98"/>
      <c r="C210" s="97"/>
      <c r="D210" s="97"/>
      <c r="E210" s="96"/>
    </row>
    <row r="211" spans="2:5" x14ac:dyDescent="0.2">
      <c r="B211" s="98"/>
      <c r="C211" s="97"/>
      <c r="D211" s="97"/>
      <c r="E211" s="96"/>
    </row>
    <row r="212" spans="2:5" x14ac:dyDescent="0.2">
      <c r="B212" s="98"/>
      <c r="C212" s="97"/>
      <c r="D212" s="97"/>
      <c r="E212" s="96"/>
    </row>
    <row r="213" spans="2:5" x14ac:dyDescent="0.2">
      <c r="B213" s="98"/>
      <c r="C213" s="97"/>
      <c r="D213" s="97"/>
      <c r="E213" s="96"/>
    </row>
    <row r="214" spans="2:5" x14ac:dyDescent="0.2">
      <c r="B214" s="98"/>
      <c r="C214" s="97"/>
      <c r="D214" s="97"/>
      <c r="E214" s="96"/>
    </row>
    <row r="215" spans="2:5" x14ac:dyDescent="0.2">
      <c r="B215" s="98"/>
      <c r="C215" s="97"/>
      <c r="D215" s="97"/>
      <c r="E215" s="96"/>
    </row>
    <row r="216" spans="2:5" x14ac:dyDescent="0.2">
      <c r="B216" s="98"/>
      <c r="C216" s="97"/>
      <c r="D216" s="97"/>
      <c r="E216" s="96"/>
    </row>
    <row r="217" spans="2:5" x14ac:dyDescent="0.2">
      <c r="B217" s="98"/>
      <c r="C217" s="97"/>
      <c r="D217" s="97"/>
      <c r="E217" s="96"/>
    </row>
    <row r="218" spans="2:5" x14ac:dyDescent="0.2">
      <c r="B218" s="98"/>
      <c r="C218" s="97"/>
      <c r="D218" s="97"/>
      <c r="E218" s="96"/>
    </row>
    <row r="219" spans="2:5" x14ac:dyDescent="0.2">
      <c r="B219" s="98"/>
      <c r="C219" s="97"/>
      <c r="D219" s="97"/>
      <c r="E219" s="96"/>
    </row>
    <row r="220" spans="2:5" x14ac:dyDescent="0.2">
      <c r="B220" s="98"/>
      <c r="C220" s="97"/>
      <c r="D220" s="97"/>
      <c r="E220" s="96"/>
    </row>
    <row r="221" spans="2:5" x14ac:dyDescent="0.2">
      <c r="B221" s="98"/>
      <c r="C221" s="97"/>
      <c r="D221" s="97"/>
      <c r="E221" s="96"/>
    </row>
    <row r="222" spans="2:5" x14ac:dyDescent="0.2">
      <c r="B222" s="98"/>
      <c r="C222" s="97"/>
      <c r="D222" s="97"/>
      <c r="E222" s="96"/>
    </row>
    <row r="223" spans="2:5" x14ac:dyDescent="0.2">
      <c r="B223" s="98"/>
      <c r="C223" s="97"/>
      <c r="D223" s="97"/>
      <c r="E223" s="96"/>
    </row>
    <row r="224" spans="2:5" x14ac:dyDescent="0.2">
      <c r="B224" s="98"/>
      <c r="C224" s="97"/>
      <c r="D224" s="97"/>
      <c r="E224" s="96"/>
    </row>
    <row r="225" spans="2:5" x14ac:dyDescent="0.2">
      <c r="B225" s="98"/>
      <c r="C225" s="97"/>
      <c r="D225" s="97"/>
      <c r="E225" s="96"/>
    </row>
    <row r="226" spans="2:5" x14ac:dyDescent="0.2">
      <c r="B226" s="98"/>
      <c r="C226" s="97"/>
      <c r="D226" s="97"/>
      <c r="E226" s="96"/>
    </row>
    <row r="227" spans="2:5" x14ac:dyDescent="0.2">
      <c r="B227" s="98"/>
      <c r="C227" s="97"/>
      <c r="D227" s="97"/>
      <c r="E227" s="96"/>
    </row>
    <row r="228" spans="2:5" x14ac:dyDescent="0.2">
      <c r="B228" s="98"/>
      <c r="C228" s="97"/>
      <c r="D228" s="97"/>
      <c r="E228" s="96"/>
    </row>
    <row r="229" spans="2:5" x14ac:dyDescent="0.2">
      <c r="B229" s="98"/>
      <c r="C229" s="97"/>
      <c r="D229" s="97"/>
      <c r="E229" s="96"/>
    </row>
    <row r="230" spans="2:5" x14ac:dyDescent="0.2">
      <c r="B230" s="98"/>
      <c r="C230" s="97"/>
      <c r="D230" s="97"/>
      <c r="E230" s="96"/>
    </row>
    <row r="231" spans="2:5" x14ac:dyDescent="0.2">
      <c r="B231" s="98"/>
      <c r="C231" s="97"/>
      <c r="D231" s="97"/>
      <c r="E231" s="96"/>
    </row>
    <row r="232" spans="2:5" x14ac:dyDescent="0.2">
      <c r="B232" s="98"/>
      <c r="C232" s="97"/>
      <c r="D232" s="97"/>
      <c r="E232" s="96"/>
    </row>
    <row r="233" spans="2:5" x14ac:dyDescent="0.2">
      <c r="B233" s="98"/>
      <c r="C233" s="97"/>
      <c r="D233" s="97"/>
      <c r="E233" s="96"/>
    </row>
    <row r="234" spans="2:5" x14ac:dyDescent="0.2">
      <c r="B234" s="98"/>
      <c r="C234" s="97"/>
      <c r="D234" s="97"/>
      <c r="E234" s="96"/>
    </row>
    <row r="235" spans="2:5" x14ac:dyDescent="0.2">
      <c r="B235" s="98"/>
      <c r="C235" s="97"/>
      <c r="D235" s="97"/>
      <c r="E235" s="96"/>
    </row>
    <row r="236" spans="2:5" x14ac:dyDescent="0.2">
      <c r="B236" s="98"/>
      <c r="C236" s="97"/>
      <c r="D236" s="97"/>
      <c r="E236" s="96"/>
    </row>
    <row r="237" spans="2:5" x14ac:dyDescent="0.2">
      <c r="B237" s="98"/>
      <c r="C237" s="97"/>
      <c r="D237" s="97"/>
      <c r="E237" s="96"/>
    </row>
    <row r="238" spans="2:5" x14ac:dyDescent="0.2">
      <c r="B238" s="98"/>
      <c r="C238" s="97"/>
      <c r="D238" s="97"/>
      <c r="E238" s="96"/>
    </row>
    <row r="239" spans="2:5" x14ac:dyDescent="0.2">
      <c r="B239" s="98"/>
      <c r="C239" s="97"/>
      <c r="D239" s="97"/>
      <c r="E239" s="96"/>
    </row>
    <row r="240" spans="2:5" x14ac:dyDescent="0.2">
      <c r="B240" s="98"/>
      <c r="C240" s="97"/>
      <c r="D240" s="97"/>
      <c r="E240" s="96"/>
    </row>
    <row r="241" spans="2:5" x14ac:dyDescent="0.2">
      <c r="B241" s="98"/>
      <c r="C241" s="97"/>
      <c r="D241" s="97"/>
      <c r="E241" s="96"/>
    </row>
    <row r="242" spans="2:5" x14ac:dyDescent="0.2">
      <c r="B242" s="98"/>
      <c r="C242" s="97"/>
      <c r="D242" s="97"/>
      <c r="E242" s="96"/>
    </row>
    <row r="243" spans="2:5" x14ac:dyDescent="0.2">
      <c r="B243" s="98"/>
      <c r="C243" s="97"/>
      <c r="D243" s="97"/>
      <c r="E243" s="96"/>
    </row>
    <row r="244" spans="2:5" x14ac:dyDescent="0.2">
      <c r="B244" s="98"/>
      <c r="C244" s="97"/>
      <c r="D244" s="97"/>
      <c r="E244" s="96"/>
    </row>
    <row r="245" spans="2:5" x14ac:dyDescent="0.2">
      <c r="B245" s="98"/>
      <c r="C245" s="97"/>
      <c r="D245" s="97"/>
      <c r="E245" s="96"/>
    </row>
    <row r="246" spans="2:5" x14ac:dyDescent="0.2">
      <c r="B246" s="98"/>
      <c r="C246" s="97"/>
      <c r="D246" s="97"/>
      <c r="E246" s="96"/>
    </row>
    <row r="247" spans="2:5" x14ac:dyDescent="0.2">
      <c r="B247" s="98"/>
      <c r="C247" s="97"/>
      <c r="D247" s="97"/>
      <c r="E247" s="96"/>
    </row>
    <row r="248" spans="2:5" x14ac:dyDescent="0.2">
      <c r="B248" s="98"/>
      <c r="C248" s="97"/>
      <c r="D248" s="97"/>
      <c r="E248" s="96"/>
    </row>
    <row r="249" spans="2:5" x14ac:dyDescent="0.2">
      <c r="B249" s="98"/>
      <c r="C249" s="97"/>
      <c r="D249" s="97"/>
      <c r="E249" s="96"/>
    </row>
    <row r="250" spans="2:5" x14ac:dyDescent="0.2">
      <c r="B250" s="98"/>
      <c r="C250" s="97"/>
      <c r="D250" s="97"/>
      <c r="E250" s="96"/>
    </row>
    <row r="251" spans="2:5" x14ac:dyDescent="0.2">
      <c r="B251" s="98"/>
      <c r="C251" s="97"/>
      <c r="D251" s="97"/>
      <c r="E251" s="96"/>
    </row>
    <row r="252" spans="2:5" x14ac:dyDescent="0.2">
      <c r="B252" s="98"/>
      <c r="C252" s="97"/>
      <c r="D252" s="97"/>
      <c r="E252" s="96"/>
    </row>
    <row r="253" spans="2:5" x14ac:dyDescent="0.2">
      <c r="B253" s="98"/>
      <c r="C253" s="97"/>
      <c r="D253" s="97"/>
      <c r="E253" s="96"/>
    </row>
    <row r="254" spans="2:5" x14ac:dyDescent="0.2">
      <c r="B254" s="98"/>
      <c r="C254" s="97"/>
      <c r="D254" s="97"/>
      <c r="E254" s="96"/>
    </row>
    <row r="255" spans="2:5" x14ac:dyDescent="0.2">
      <c r="B255" s="98"/>
      <c r="C255" s="97"/>
      <c r="D255" s="97"/>
      <c r="E255" s="96"/>
    </row>
    <row r="256" spans="2:5" x14ac:dyDescent="0.2">
      <c r="B256" s="98"/>
      <c r="C256" s="97"/>
      <c r="D256" s="97"/>
      <c r="E256" s="96"/>
    </row>
    <row r="257" spans="2:5" x14ac:dyDescent="0.2">
      <c r="B257" s="98"/>
      <c r="C257" s="97"/>
      <c r="D257" s="97"/>
      <c r="E257" s="96"/>
    </row>
    <row r="258" spans="2:5" x14ac:dyDescent="0.2">
      <c r="B258" s="98"/>
      <c r="C258" s="97"/>
      <c r="D258" s="97"/>
      <c r="E258" s="96"/>
    </row>
    <row r="259" spans="2:5" x14ac:dyDescent="0.2">
      <c r="B259" s="98"/>
      <c r="C259" s="97"/>
      <c r="D259" s="97"/>
      <c r="E259" s="96"/>
    </row>
    <row r="260" spans="2:5" x14ac:dyDescent="0.2">
      <c r="B260" s="98"/>
      <c r="C260" s="97"/>
      <c r="D260" s="97"/>
      <c r="E260" s="96"/>
    </row>
    <row r="261" spans="2:5" x14ac:dyDescent="0.2">
      <c r="B261" s="98"/>
      <c r="C261" s="97"/>
      <c r="D261" s="97"/>
      <c r="E261" s="96"/>
    </row>
    <row r="262" spans="2:5" x14ac:dyDescent="0.2">
      <c r="B262" s="98"/>
      <c r="C262" s="97"/>
      <c r="D262" s="97"/>
      <c r="E262" s="96"/>
    </row>
    <row r="263" spans="2:5" x14ac:dyDescent="0.2">
      <c r="B263" s="98"/>
      <c r="C263" s="97"/>
      <c r="D263" s="97"/>
      <c r="E263" s="96"/>
    </row>
    <row r="264" spans="2:5" x14ac:dyDescent="0.2">
      <c r="B264" s="98"/>
      <c r="C264" s="97"/>
      <c r="D264" s="97"/>
      <c r="E264" s="96"/>
    </row>
    <row r="265" spans="2:5" x14ac:dyDescent="0.2">
      <c r="B265" s="98"/>
      <c r="C265" s="97"/>
      <c r="D265" s="97"/>
      <c r="E265" s="96"/>
    </row>
    <row r="266" spans="2:5" x14ac:dyDescent="0.2">
      <c r="B266" s="98"/>
      <c r="C266" s="97"/>
      <c r="D266" s="97"/>
      <c r="E266" s="96"/>
    </row>
    <row r="267" spans="2:5" x14ac:dyDescent="0.2">
      <c r="B267" s="98"/>
      <c r="C267" s="97"/>
      <c r="D267" s="97"/>
      <c r="E267" s="96"/>
    </row>
    <row r="268" spans="2:5" x14ac:dyDescent="0.2">
      <c r="B268" s="98"/>
      <c r="C268" s="97"/>
      <c r="D268" s="97"/>
      <c r="E268" s="96"/>
    </row>
    <row r="269" spans="2:5" x14ac:dyDescent="0.2">
      <c r="B269" s="98"/>
      <c r="C269" s="97"/>
      <c r="D269" s="97"/>
      <c r="E269" s="96"/>
    </row>
    <row r="270" spans="2:5" x14ac:dyDescent="0.2">
      <c r="B270" s="98"/>
      <c r="C270" s="97"/>
      <c r="D270" s="97"/>
      <c r="E270" s="96"/>
    </row>
    <row r="271" spans="2:5" x14ac:dyDescent="0.2">
      <c r="B271" s="98"/>
      <c r="C271" s="97"/>
      <c r="D271" s="97"/>
      <c r="E271" s="96"/>
    </row>
    <row r="272" spans="2:5" x14ac:dyDescent="0.2">
      <c r="B272" s="98"/>
      <c r="C272" s="97"/>
      <c r="D272" s="97"/>
      <c r="E272" s="96"/>
    </row>
    <row r="273" spans="2:5" x14ac:dyDescent="0.2">
      <c r="B273" s="98"/>
      <c r="C273" s="97"/>
      <c r="D273" s="97"/>
      <c r="E273" s="96"/>
    </row>
    <row r="274" spans="2:5" x14ac:dyDescent="0.2">
      <c r="B274" s="98"/>
      <c r="C274" s="97"/>
      <c r="D274" s="97"/>
      <c r="E274" s="96"/>
    </row>
    <row r="275" spans="2:5" x14ac:dyDescent="0.2">
      <c r="B275" s="98"/>
      <c r="C275" s="97"/>
      <c r="D275" s="97"/>
      <c r="E275" s="96"/>
    </row>
    <row r="276" spans="2:5" x14ac:dyDescent="0.2">
      <c r="B276" s="98"/>
      <c r="C276" s="97"/>
      <c r="D276" s="97"/>
      <c r="E276" s="96"/>
    </row>
    <row r="277" spans="2:5" x14ac:dyDescent="0.2">
      <c r="B277" s="98"/>
      <c r="C277" s="97"/>
      <c r="D277" s="97"/>
      <c r="E277" s="96"/>
    </row>
    <row r="278" spans="2:5" x14ac:dyDescent="0.2">
      <c r="B278" s="98"/>
      <c r="C278" s="97"/>
      <c r="D278" s="97"/>
      <c r="E278" s="96"/>
    </row>
    <row r="279" spans="2:5" x14ac:dyDescent="0.2">
      <c r="B279" s="98"/>
      <c r="C279" s="97"/>
      <c r="D279" s="97"/>
      <c r="E279" s="96"/>
    </row>
    <row r="280" spans="2:5" x14ac:dyDescent="0.2">
      <c r="B280" s="98"/>
      <c r="C280" s="97"/>
      <c r="D280" s="97"/>
      <c r="E280" s="96"/>
    </row>
    <row r="281" spans="2:5" x14ac:dyDescent="0.2">
      <c r="B281" s="98"/>
      <c r="C281" s="97"/>
      <c r="D281" s="97"/>
      <c r="E281" s="96"/>
    </row>
    <row r="282" spans="2:5" x14ac:dyDescent="0.2">
      <c r="B282" s="98"/>
      <c r="C282" s="97"/>
      <c r="D282" s="97"/>
      <c r="E282" s="96"/>
    </row>
    <row r="283" spans="2:5" x14ac:dyDescent="0.2">
      <c r="B283" s="98"/>
      <c r="C283" s="97"/>
      <c r="D283" s="97"/>
      <c r="E283" s="96"/>
    </row>
    <row r="284" spans="2:5" x14ac:dyDescent="0.2">
      <c r="B284" s="98"/>
      <c r="C284" s="97"/>
      <c r="D284" s="97"/>
      <c r="E284" s="96"/>
    </row>
    <row r="285" spans="2:5" x14ac:dyDescent="0.2">
      <c r="B285" s="98"/>
      <c r="C285" s="97"/>
      <c r="D285" s="97"/>
      <c r="E285" s="96"/>
    </row>
    <row r="286" spans="2:5" x14ac:dyDescent="0.2">
      <c r="B286" s="98"/>
      <c r="C286" s="97"/>
      <c r="D286" s="97"/>
      <c r="E286" s="96"/>
    </row>
    <row r="287" spans="2:5" x14ac:dyDescent="0.2">
      <c r="B287" s="98"/>
      <c r="C287" s="97"/>
      <c r="D287" s="97"/>
      <c r="E287" s="96"/>
    </row>
    <row r="288" spans="2:5" x14ac:dyDescent="0.2">
      <c r="B288" s="98"/>
      <c r="C288" s="97"/>
      <c r="D288" s="97"/>
      <c r="E288" s="96"/>
    </row>
    <row r="289" spans="2:5" x14ac:dyDescent="0.2">
      <c r="B289" s="98"/>
      <c r="C289" s="97"/>
      <c r="D289" s="97"/>
      <c r="E289" s="96"/>
    </row>
    <row r="290" spans="2:5" x14ac:dyDescent="0.2">
      <c r="B290" s="98"/>
      <c r="C290" s="97"/>
      <c r="D290" s="97"/>
      <c r="E290" s="96"/>
    </row>
    <row r="291" spans="2:5" x14ac:dyDescent="0.2">
      <c r="B291" s="98"/>
      <c r="C291" s="97"/>
      <c r="D291" s="97"/>
      <c r="E291" s="96"/>
    </row>
    <row r="292" spans="2:5" x14ac:dyDescent="0.2">
      <c r="B292" s="98"/>
      <c r="C292" s="97"/>
      <c r="D292" s="97"/>
      <c r="E292" s="96"/>
    </row>
    <row r="293" spans="2:5" x14ac:dyDescent="0.2">
      <c r="B293" s="98"/>
      <c r="C293" s="97"/>
      <c r="D293" s="97"/>
      <c r="E293" s="96"/>
    </row>
    <row r="294" spans="2:5" x14ac:dyDescent="0.2">
      <c r="B294" s="98"/>
      <c r="C294" s="97"/>
      <c r="D294" s="97"/>
      <c r="E294" s="96"/>
    </row>
    <row r="295" spans="2:5" x14ac:dyDescent="0.2">
      <c r="B295" s="98"/>
      <c r="C295" s="97"/>
      <c r="D295" s="97"/>
      <c r="E295" s="96"/>
    </row>
    <row r="296" spans="2:5" x14ac:dyDescent="0.2">
      <c r="B296" s="98"/>
      <c r="C296" s="97"/>
      <c r="D296" s="97"/>
      <c r="E296" s="96"/>
    </row>
    <row r="297" spans="2:5" x14ac:dyDescent="0.2">
      <c r="B297" s="98"/>
      <c r="C297" s="97"/>
      <c r="D297" s="97"/>
      <c r="E297" s="96"/>
    </row>
    <row r="298" spans="2:5" x14ac:dyDescent="0.2">
      <c r="B298" s="98"/>
      <c r="C298" s="97"/>
      <c r="D298" s="97"/>
      <c r="E298" s="96"/>
    </row>
    <row r="299" spans="2:5" x14ac:dyDescent="0.2">
      <c r="B299" s="98"/>
      <c r="C299" s="97"/>
      <c r="D299" s="97"/>
      <c r="E299" s="96"/>
    </row>
    <row r="300" spans="2:5" x14ac:dyDescent="0.2">
      <c r="B300" s="98"/>
      <c r="C300" s="97"/>
      <c r="D300" s="97"/>
      <c r="E300" s="96"/>
    </row>
    <row r="301" spans="2:5" x14ac:dyDescent="0.2">
      <c r="B301" s="98"/>
      <c r="C301" s="97"/>
      <c r="D301" s="97"/>
      <c r="E301" s="96"/>
    </row>
    <row r="302" spans="2:5" x14ac:dyDescent="0.2">
      <c r="B302" s="98"/>
      <c r="C302" s="97"/>
      <c r="D302" s="97"/>
      <c r="E302" s="96"/>
    </row>
    <row r="303" spans="2:5" x14ac:dyDescent="0.2">
      <c r="B303" s="98"/>
      <c r="C303" s="97"/>
      <c r="D303" s="97"/>
      <c r="E303" s="96"/>
    </row>
    <row r="304" spans="2:5" x14ac:dyDescent="0.2">
      <c r="B304" s="98"/>
      <c r="C304" s="97"/>
      <c r="D304" s="97"/>
      <c r="E304" s="96"/>
    </row>
    <row r="305" spans="2:5" x14ac:dyDescent="0.2">
      <c r="B305" s="98"/>
      <c r="C305" s="97"/>
      <c r="D305" s="97"/>
      <c r="E305" s="96"/>
    </row>
    <row r="306" spans="2:5" x14ac:dyDescent="0.2">
      <c r="B306" s="98"/>
      <c r="C306" s="97"/>
      <c r="D306" s="97"/>
      <c r="E306" s="96"/>
    </row>
    <row r="307" spans="2:5" x14ac:dyDescent="0.2">
      <c r="B307" s="98"/>
      <c r="C307" s="97"/>
      <c r="D307" s="97"/>
      <c r="E307" s="96"/>
    </row>
    <row r="308" spans="2:5" x14ac:dyDescent="0.2">
      <c r="B308" s="98"/>
      <c r="C308" s="97"/>
      <c r="D308" s="97"/>
      <c r="E308" s="96"/>
    </row>
    <row r="309" spans="2:5" x14ac:dyDescent="0.2">
      <c r="B309" s="98"/>
      <c r="C309" s="97"/>
      <c r="D309" s="97"/>
      <c r="E309" s="96"/>
    </row>
    <row r="310" spans="2:5" x14ac:dyDescent="0.2">
      <c r="B310" s="98"/>
      <c r="C310" s="97"/>
      <c r="D310" s="97"/>
      <c r="E310" s="96"/>
    </row>
    <row r="311" spans="2:5" x14ac:dyDescent="0.2">
      <c r="B311" s="98"/>
      <c r="C311" s="97"/>
      <c r="D311" s="97"/>
      <c r="E311" s="96"/>
    </row>
    <row r="312" spans="2:5" x14ac:dyDescent="0.2">
      <c r="B312" s="98"/>
      <c r="C312" s="97"/>
      <c r="D312" s="97"/>
      <c r="E312" s="96"/>
    </row>
    <row r="313" spans="2:5" x14ac:dyDescent="0.2">
      <c r="B313" s="98"/>
      <c r="C313" s="97"/>
      <c r="D313" s="97"/>
      <c r="E313" s="96"/>
    </row>
    <row r="314" spans="2:5" x14ac:dyDescent="0.2">
      <c r="B314" s="98"/>
      <c r="C314" s="97"/>
      <c r="D314" s="97"/>
      <c r="E314" s="96"/>
    </row>
    <row r="315" spans="2:5" x14ac:dyDescent="0.2">
      <c r="B315" s="98"/>
      <c r="C315" s="97"/>
      <c r="D315" s="97"/>
      <c r="E315" s="96"/>
    </row>
    <row r="316" spans="2:5" x14ac:dyDescent="0.2">
      <c r="B316" s="98"/>
      <c r="C316" s="97"/>
      <c r="D316" s="97"/>
      <c r="E316" s="96"/>
    </row>
    <row r="317" spans="2:5" x14ac:dyDescent="0.2">
      <c r="B317" s="98"/>
      <c r="C317" s="97"/>
      <c r="D317" s="97"/>
      <c r="E317" s="96"/>
    </row>
    <row r="318" spans="2:5" x14ac:dyDescent="0.2">
      <c r="B318" s="98"/>
      <c r="C318" s="97"/>
      <c r="D318" s="97"/>
      <c r="E318" s="96"/>
    </row>
    <row r="319" spans="2:5" x14ac:dyDescent="0.2">
      <c r="B319" s="98"/>
      <c r="C319" s="97"/>
      <c r="D319" s="97"/>
      <c r="E319" s="96"/>
    </row>
    <row r="320" spans="2:5" x14ac:dyDescent="0.2">
      <c r="B320" s="98"/>
      <c r="C320" s="97"/>
      <c r="D320" s="97"/>
      <c r="E320" s="96"/>
    </row>
    <row r="321" spans="2:5" x14ac:dyDescent="0.2">
      <c r="B321" s="98"/>
      <c r="C321" s="97"/>
      <c r="D321" s="97"/>
      <c r="E321" s="96"/>
    </row>
    <row r="322" spans="2:5" x14ac:dyDescent="0.2">
      <c r="B322" s="98"/>
      <c r="C322" s="97"/>
      <c r="D322" s="97"/>
      <c r="E322" s="96"/>
    </row>
    <row r="323" spans="2:5" x14ac:dyDescent="0.2">
      <c r="B323" s="98"/>
      <c r="C323" s="97"/>
      <c r="D323" s="97"/>
      <c r="E323" s="96"/>
    </row>
    <row r="324" spans="2:5" x14ac:dyDescent="0.2">
      <c r="B324" s="98"/>
      <c r="C324" s="97"/>
      <c r="D324" s="97"/>
      <c r="E324" s="96"/>
    </row>
    <row r="325" spans="2:5" x14ac:dyDescent="0.2">
      <c r="B325" s="98"/>
      <c r="C325" s="97"/>
      <c r="D325" s="97"/>
      <c r="E325" s="96"/>
    </row>
    <row r="326" spans="2:5" x14ac:dyDescent="0.2">
      <c r="B326" s="98"/>
      <c r="C326" s="97"/>
      <c r="D326" s="97"/>
      <c r="E326" s="96"/>
    </row>
    <row r="327" spans="2:5" x14ac:dyDescent="0.2">
      <c r="B327" s="98"/>
      <c r="C327" s="97"/>
      <c r="D327" s="97"/>
      <c r="E327" s="96"/>
    </row>
    <row r="328" spans="2:5" x14ac:dyDescent="0.2">
      <c r="B328" s="98"/>
      <c r="C328" s="97"/>
      <c r="D328" s="97"/>
      <c r="E328" s="96"/>
    </row>
    <row r="329" spans="2:5" x14ac:dyDescent="0.2">
      <c r="B329" s="98"/>
      <c r="C329" s="97"/>
      <c r="D329" s="97"/>
      <c r="E329" s="96"/>
    </row>
    <row r="330" spans="2:5" x14ac:dyDescent="0.2">
      <c r="B330" s="98"/>
      <c r="C330" s="97"/>
      <c r="D330" s="97"/>
      <c r="E330" s="96"/>
    </row>
    <row r="331" spans="2:5" x14ac:dyDescent="0.2">
      <c r="B331" s="98"/>
      <c r="C331" s="97"/>
      <c r="D331" s="97"/>
      <c r="E331" s="96"/>
    </row>
    <row r="332" spans="2:5" ht="16" thickBot="1" x14ac:dyDescent="0.25">
      <c r="B332" s="99"/>
      <c r="C332" s="100"/>
      <c r="D332" s="101"/>
      <c r="E332" s="102"/>
    </row>
    <row r="333" spans="2:5" x14ac:dyDescent="0.2"/>
  </sheetData>
  <sheetProtection algorithmName="SHA-512" hashValue="0oLgTs7TvtfpwWOvP3+bb+gKCY2mDOHX0tm57Qpf0zqZJPv6oysomXWEE58hMCv03raPVCfCu5O/xTnKbMM1jg==" saltValue="WK3dQNdMiXwP15wcdclBxg==" spinCount="100000" sheet="1" selectLockedCells="1"/>
  <mergeCells count="5">
    <mergeCell ref="B23:E24"/>
    <mergeCell ref="B25:C25"/>
    <mergeCell ref="D25:E25"/>
    <mergeCell ref="B29:E30"/>
    <mergeCell ref="B1:E1"/>
  </mergeCells>
  <dataValidations count="2">
    <dataValidation type="list" allowBlank="1" showInputMessage="1" showErrorMessage="1" sqref="D33:D332" xr:uid="{64EBA9D5-F500-40E5-B4EB-08C297A97635}">
      <formula1>"Employee, Spouse, Dependent"</formula1>
    </dataValidation>
    <dataValidation type="decimal" allowBlank="1" showInputMessage="1" showErrorMessage="1" sqref="E26:E27" xr:uid="{63A23C16-1157-494C-A385-4C24936100C7}">
      <formula1>0</formula1>
      <formula2>1</formula2>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date" allowBlank="1" showInputMessage="1" showErrorMessage="1" xr:uid="{5F1B1FB1-4B6D-46A7-B5B7-072AA3ABB6C8}">
          <x14:formula1>
            <xm:f>Calculations!$C$3</xm:f>
          </x14:formula1>
          <x14:formula2>
            <xm:f>Calculations!$D$3</xm:f>
          </x14:formula2>
          <xm:sqref>E33:E332</xm:sqref>
        </x14:dataValidation>
        <x14:dataValidation type="list" allowBlank="1" showInputMessage="1" showErrorMessage="1" xr:uid="{66FF319D-340A-4434-81E1-383FB215FF56}">
          <x14:formula1>
            <xm:f>'Zip Code to Rating Area'!$E$2:$E$503</xm:f>
          </x14:formula1>
          <xm:sqref>C26</xm:sqref>
        </x14:dataValidation>
        <x14:dataValidation type="list" allowBlank="1" showInputMessage="1" showErrorMessage="1" xr:uid="{A3D0AB63-B310-431E-BC99-D365A604090E}">
          <x14:formula1>
            <xm:f>'Plan Details'!$F$3:$Q$3</xm:f>
          </x14:formula1>
          <xm:sqref>C27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10BDB-172F-4607-9CF6-FF6A0E34BBA3}">
  <sheetPr codeName="Sheet2">
    <tabColor theme="8" tint="0.59999389629810485"/>
  </sheetPr>
  <dimension ref="A2:AQ310"/>
  <sheetViews>
    <sheetView zoomScaleNormal="100" workbookViewId="0">
      <selection activeCell="L27" sqref="L27"/>
    </sheetView>
  </sheetViews>
  <sheetFormatPr baseColWidth="10" defaultColWidth="8.6640625" defaultRowHeight="15" x14ac:dyDescent="0.2"/>
  <cols>
    <col min="1" max="2" width="24.5" style="2" customWidth="1"/>
    <col min="3" max="4" width="17.6640625" style="2" customWidth="1"/>
    <col min="5" max="5" width="19.1640625" style="2" customWidth="1"/>
    <col min="6" max="7" width="17.6640625" style="2" customWidth="1"/>
    <col min="8" max="11" width="12.5" style="2" customWidth="1"/>
    <col min="12" max="13" width="17.33203125" style="2" customWidth="1"/>
    <col min="14" max="27" width="18" style="2" customWidth="1"/>
    <col min="28" max="41" width="17.33203125" style="2" customWidth="1"/>
    <col min="42" max="16384" width="8.6640625" style="2"/>
  </cols>
  <sheetData>
    <row r="2" spans="1:43" x14ac:dyDescent="0.2">
      <c r="A2" s="2" t="s">
        <v>24</v>
      </c>
      <c r="B2" s="2">
        <f>'3 - SHOP Premium Calculator'!G19</f>
        <v>30307</v>
      </c>
      <c r="C2" s="2" t="s">
        <v>53</v>
      </c>
    </row>
    <row r="3" spans="1:43" x14ac:dyDescent="0.2">
      <c r="A3" s="2" t="s">
        <v>54</v>
      </c>
      <c r="B3" s="2" t="str">
        <f>INDEX('Zip Code to Rating Area'!C2:C951,MATCH(Calculations!B2,'Zip Code to Rating Area'!A2:A951,0))</f>
        <v>Rating Area 3</v>
      </c>
      <c r="C3" s="37">
        <v>1</v>
      </c>
      <c r="D3" s="37">
        <f ca="1">NOW()</f>
        <v>45939.40651064815</v>
      </c>
    </row>
    <row r="4" spans="1:43" x14ac:dyDescent="0.2">
      <c r="A4" s="2" t="s">
        <v>26</v>
      </c>
      <c r="B4" s="37">
        <f>'3 - SHOP Premium Calculator'!G20</f>
        <v>46174</v>
      </c>
    </row>
    <row r="5" spans="1:43" ht="14.5" customHeight="1" x14ac:dyDescent="0.2">
      <c r="A5" s="36" t="s">
        <v>55</v>
      </c>
      <c r="B5" s="2">
        <f>'3 - SHOP Premium Calculator'!I19</f>
        <v>0.75</v>
      </c>
      <c r="C5" s="2" t="s">
        <v>56</v>
      </c>
    </row>
    <row r="6" spans="1:43" ht="48" x14ac:dyDescent="0.2">
      <c r="A6" s="36" t="s">
        <v>57</v>
      </c>
      <c r="B6" s="2">
        <f>'3 - SHOP Premium Calculator'!$I$20</f>
        <v>0.25</v>
      </c>
    </row>
    <row r="8" spans="1:43" x14ac:dyDescent="0.2">
      <c r="A8" s="2" t="s">
        <v>58</v>
      </c>
      <c r="O8" s="2" t="s">
        <v>59</v>
      </c>
      <c r="AD8" s="2" t="s">
        <v>60</v>
      </c>
    </row>
    <row r="9" spans="1:43" ht="42" customHeight="1" x14ac:dyDescent="0.2">
      <c r="A9" s="2" t="s">
        <v>38</v>
      </c>
      <c r="B9" s="2" t="s">
        <v>61</v>
      </c>
      <c r="C9" s="2" t="s">
        <v>62</v>
      </c>
      <c r="D9" s="2" t="s">
        <v>31</v>
      </c>
      <c r="E9" s="2" t="s">
        <v>63</v>
      </c>
      <c r="F9" s="2" t="s">
        <v>64</v>
      </c>
      <c r="G9" s="2" t="s">
        <v>65</v>
      </c>
      <c r="H9" s="2" t="s">
        <v>66</v>
      </c>
      <c r="I9" s="2" t="s">
        <v>67</v>
      </c>
      <c r="J9" s="2" t="s">
        <v>68</v>
      </c>
      <c r="K9" s="2" t="s">
        <v>69</v>
      </c>
      <c r="L9" s="2" t="s">
        <v>70</v>
      </c>
      <c r="M9" s="2" t="s">
        <v>71</v>
      </c>
      <c r="O9" s="2" t="s">
        <v>324</v>
      </c>
      <c r="P9" s="2" t="s">
        <v>326</v>
      </c>
      <c r="Q9" s="2" t="s">
        <v>327</v>
      </c>
      <c r="R9" s="2" t="s">
        <v>329</v>
      </c>
      <c r="S9" s="2" t="s">
        <v>331</v>
      </c>
      <c r="T9" s="2" t="s">
        <v>332</v>
      </c>
      <c r="U9" s="2" t="s">
        <v>333</v>
      </c>
      <c r="V9" s="2" t="s">
        <v>334</v>
      </c>
      <c r="W9" s="2" t="s">
        <v>335</v>
      </c>
      <c r="AD9" s="2" t="s">
        <v>324</v>
      </c>
      <c r="AE9" s="2" t="s">
        <v>326</v>
      </c>
      <c r="AF9" s="2" t="s">
        <v>327</v>
      </c>
      <c r="AG9" s="2" t="s">
        <v>329</v>
      </c>
      <c r="AH9" s="2" t="s">
        <v>331</v>
      </c>
      <c r="AI9" s="2" t="s">
        <v>332</v>
      </c>
      <c r="AJ9" s="2" t="s">
        <v>333</v>
      </c>
      <c r="AK9" s="2" t="s">
        <v>334</v>
      </c>
      <c r="AL9" s="2" t="s">
        <v>335</v>
      </c>
    </row>
    <row r="10" spans="1:43" x14ac:dyDescent="0.2">
      <c r="A10" s="2" t="str">
        <f>IF('3 - SHOP Premium Calculator'!F26="","",'3 - SHOP Premium Calculator'!F26)</f>
        <v>John Doe</v>
      </c>
      <c r="B10" s="2" t="str">
        <f>IF(A10="","",A10&amp;COUNTIFS($D$10:D10,"Employee"))</f>
        <v>John Doe1</v>
      </c>
      <c r="C10" s="2" t="str">
        <f>IF(A10="","",'3 - SHOP Premium Calculator'!F26&amp;" - "&amp;'3 - SHOP Premium Calculator'!H26)</f>
        <v>John Doe - Employee</v>
      </c>
      <c r="D10" s="2" t="str">
        <f>IF('3 - SHOP Premium Calculator'!H26="","",'3 - SHOP Premium Calculator'!H26)</f>
        <v>Employee</v>
      </c>
      <c r="E10" s="37">
        <f>IF('3 - SHOP Premium Calculator'!I26="","",'3 - SHOP Premium Calculator'!I26)</f>
        <v>27654</v>
      </c>
      <c r="F10" s="2">
        <f t="shared" ref="F10:F73" si="0">IF(E10="","",ROUNDDOWN(YEARFRAC(E10,$B$4),0))</f>
        <v>50</v>
      </c>
      <c r="G10" s="2">
        <f t="shared" ref="G10:G73" si="1">IF(E10="","",IF(F10&lt;15,"0-14",IF(F10&gt;64,"65+",F10)))</f>
        <v>50</v>
      </c>
      <c r="H10" s="2">
        <f t="shared" ref="H10:H73" si="2">IF(A10="","",COUNTIFS($B$10:$B$309,B10,$D$10:$D$309,"Dependent",$F$10:$F$309,"&lt;26"))</f>
        <v>0</v>
      </c>
      <c r="I10" s="2">
        <f t="shared" ref="I10:I73" si="3">IF(A10="","",IF(D10="Employee",1,0))</f>
        <v>1</v>
      </c>
      <c r="J10" s="2">
        <f t="shared" ref="J10:J73" si="4">IF(A10="","",IF(D10="Spouse",1,0))</f>
        <v>0</v>
      </c>
      <c r="K10" s="2">
        <f>IF(A10="","",IF(AND(D10="Dependent",F10&lt;25),F10+(COUNTIFS($A$10:A10,A10)/500),0))</f>
        <v>0</v>
      </c>
      <c r="L10" s="2" cm="1">
        <f t="array" ref="L10">IFERROR(IF(A10="","",IF(AND(D10="Dependent",OR(IFERROR(K10=LARGE(IF($B$10:$B$309=B10,$K$10:$K$309),1),FALSE),IFERROR(K10=LARGE(IF($B$10:$B$309=B10,$K$10:$K$309),2),FALSE),IFERROR(K10=LARGE(IF($B$10:$B$309=B10,$K$10:$K$309),3),FALSE)),F10&lt;26),1,0)),0)</f>
        <v>0</v>
      </c>
      <c r="M10" s="2">
        <f t="shared" ref="M10:M73" si="5">IF(A10="","",IF(SUM(I10:J10,L10)&gt;=1,1,0))</f>
        <v>1</v>
      </c>
      <c r="O10" s="2" cm="1">
        <f t="array" ref="O10">IFERROR($M10*IF($E10="","",INDEX('Plan Details'!$F$4:$Q$2298,MATCH(1,(Calculations!O$9='Plan Details'!$B$4:$B$2298)*($G10='Plan Details'!$E$4:$E$2298)*(ISNUMBER(SEARCH($B$3,'Plan Details'!$D$4:$D$2298))),0),MATCH(Calculations!$B$4,'Plan Details'!$F$3:$Q$3,0))),"")</f>
        <v>1133.8</v>
      </c>
      <c r="P10" s="2" cm="1">
        <f t="array" ref="P10">IFERROR($M10*IF($E10="","",INDEX('Plan Details'!$F$4:$Q$2298,MATCH(1,(Calculations!P$9='Plan Details'!$B$4:$B$2298)*($G10='Plan Details'!$E$4:$E$2298)*(ISNUMBER(SEARCH($B$3,'Plan Details'!$D$4:$D$2298))),0),MATCH(Calculations!$B$4,'Plan Details'!$F$3:$Q$3,0))),"")</f>
        <v>1116.3399999999999</v>
      </c>
      <c r="Q10" s="2" cm="1">
        <f t="array" ref="Q10">IFERROR($M10*IF($E10="","",INDEX('Plan Details'!$F$4:$Q$2298,MATCH(1,(Calculations!Q$9='Plan Details'!$B$4:$B$2298)*($G10='Plan Details'!$E$4:$E$2298)*(ISNUMBER(SEARCH($B$3,'Plan Details'!$D$4:$D$2298))),0),MATCH(Calculations!$B$4,'Plan Details'!$F$3:$Q$3,0))),"")</f>
        <v>985.37</v>
      </c>
      <c r="R10" s="2" cm="1">
        <f t="array" ref="R10">IFERROR($M10*IF($E10="","",INDEX('Plan Details'!$F$4:$Q$2298,MATCH(1,(Calculations!R$9='Plan Details'!$B$4:$B$2298)*($G10='Plan Details'!$E$4:$E$2298)*(ISNUMBER(SEARCH($B$3,'Plan Details'!$D$4:$D$2298))),0),MATCH(Calculations!$B$4,'Plan Details'!$F$3:$Q$3,0))),"")</f>
        <v>851.91</v>
      </c>
      <c r="S10" s="2" cm="1">
        <f t="array" ref="S10">IFERROR($M10*IF($E10="","",INDEX('Plan Details'!$F$4:$Q$2298,MATCH(1,(Calculations!S$9='Plan Details'!$B$4:$B$2298)*($G10='Plan Details'!$E$4:$E$2298)*(ISNUMBER(SEARCH($B$3,'Plan Details'!$D$4:$D$2298))),0),MATCH(Calculations!$B$4,'Plan Details'!$F$3:$Q$3,0))),"")</f>
        <v>952.94</v>
      </c>
      <c r="T10" s="2" cm="1">
        <f t="array" ref="T10">IFERROR($M10*IF($E10="","",INDEX('Plan Details'!$F$4:$Q$2298,MATCH(1,(Calculations!T$9='Plan Details'!$B$4:$B$2298)*($G10='Plan Details'!$E$4:$E$2298)*(ISNUMBER(SEARCH($B$3,'Plan Details'!$D$4:$D$2298))),0),MATCH(Calculations!$B$4,'Plan Details'!$F$3:$Q$3,0))),"")</f>
        <v>829.46</v>
      </c>
      <c r="U10" s="2" cm="1">
        <f t="array" ref="U10">IFERROR($M10*IF($E10="","",INDEX('Plan Details'!$F$4:$Q$2298,MATCH(1,(Calculations!U$9='Plan Details'!$B$4:$B$2298)*($G10='Plan Details'!$E$4:$E$2298)*(ISNUMBER(SEARCH($B$3,'Plan Details'!$D$4:$D$2298))),0),MATCH(Calculations!$B$4,'Plan Details'!$F$3:$Q$3,0))),"")</f>
        <v>860.64</v>
      </c>
      <c r="V10" s="2" cm="1">
        <f t="array" ref="V10">IFERROR($M10*IF($E10="","",INDEX('Plan Details'!$F$4:$Q$2298,MATCH(1,(Calculations!V$9='Plan Details'!$B$4:$B$2298)*($G10='Plan Details'!$E$4:$E$2298)*(ISNUMBER(SEARCH($B$3,'Plan Details'!$D$4:$D$2298))),0),MATCH(Calculations!$B$4,'Plan Details'!$F$3:$Q$3,0))),"")</f>
        <v>1021.54</v>
      </c>
      <c r="W10" s="2" cm="1">
        <f t="array" ref="W10">IFERROR($M10*IF($E10="","",INDEX('Plan Details'!$F$4:$Q$2298,MATCH(1,(Calculations!W$9='Plan Details'!$B$4:$B$2298)*($G10='Plan Details'!$E$4:$E$2298)*(ISNUMBER(SEARCH($B$3,'Plan Details'!$D$4:$D$2298))),0),MATCH(Calculations!$B$4,'Plan Details'!$F$3:$Q$3,0))),"")</f>
        <v>906.79</v>
      </c>
      <c r="X10" s="2" t="str" cm="1">
        <f t="array" ref="X10">IFERROR($M10*IF($E10="","",INDEX('Plan Details'!$F$4:$Q$2298,MATCH(1,(Calculations!X$9='Plan Details'!$B$4:$B$2298)*($G10='Plan Details'!$E$4:$E$2298)*(ISNUMBER(SEARCH($B$3,'Plan Details'!$D$4:$D$2298))),0),MATCH(Calculations!$B$4,'Plan Details'!$F$3:$Q$3,0))),"")</f>
        <v/>
      </c>
      <c r="Y10" s="2" t="str" cm="1">
        <f t="array" ref="Y10">IFERROR($M10*IF($E10="","",INDEX('Plan Details'!$F$4:$Q$2298,MATCH(1,(Calculations!Y$9='Plan Details'!$B$4:$B$2298)*($G10='Plan Details'!$E$4:$E$2298)*(ISNUMBER(SEARCH($B$3,'Plan Details'!$D$4:$D$2298))),0),MATCH(Calculations!$B$4,'Plan Details'!$F$3:$Q$3,0))),"")</f>
        <v/>
      </c>
      <c r="Z10" s="2" t="str" cm="1">
        <f t="array" ref="Z10">IFERROR($M10*IF($E10="","",INDEX('Plan Details'!$F$4:$Q$2298,MATCH(1,(Calculations!Z$9='Plan Details'!$B$4:$B$2298)*($G10='Plan Details'!$E$4:$E$2298)*(ISNUMBER(SEARCH($B$3,'Plan Details'!$D$4:$D$2298))),0),MATCH(Calculations!$B$4,'Plan Details'!$F$3:$Q$3,0))),"")</f>
        <v/>
      </c>
      <c r="AA10" s="2" t="str" cm="1">
        <f t="array" ref="AA10">IFERROR($M10*IF($E10="","",INDEX('Plan Details'!$F$4:$Q$2298,MATCH(1,(Calculations!AA$9='Plan Details'!$B$4:$B$2298)*($G10='Plan Details'!$E$4:$E$2298)*(ISNUMBER(SEARCH($B$3,'Plan Details'!$D$4:$D$2298))),0),MATCH(Calculations!$B$4,'Plan Details'!$F$3:$Q$3,0))),"")</f>
        <v/>
      </c>
      <c r="AB10" s="2" t="str" cm="1">
        <f t="array" ref="AB10">IFERROR($M10*IF($E10="","",INDEX('Plan Details'!$F$4:$Q$2298,MATCH(1,(Calculations!AB$9='Plan Details'!$B$4:$B$2298)*($G10='Plan Details'!$E$4:$E$2298)*(ISNUMBER(SEARCH($B$3,'Plan Details'!$D$4:$D$2298))),0),MATCH(Calculations!$B$4,'Plan Details'!$F$3:$Q$3,0))),"")</f>
        <v/>
      </c>
      <c r="AD10" s="2">
        <f t="shared" ref="AD10:AD73" si="6">IFERROR($M10*IF(OR(AND($D10="",$E10&lt;&gt;""),$D10="Employee"),O10*$B$5,IF(OR($D10="Spouse",$D10="Dependent"),O10*$B$6,"")),"")</f>
        <v>850.34999999999991</v>
      </c>
      <c r="AE10" s="2">
        <f t="shared" ref="AE10:AE73" si="7">IFERROR($M10*IF(OR(AND($D10="",$E10&lt;&gt;""),$D10="Employee"),P10*$B$5,IF(OR($D10="Spouse",$D10="Dependent"),P10*$B$6,"")),"")</f>
        <v>837.25499999999988</v>
      </c>
      <c r="AF10" s="2">
        <f t="shared" ref="AF10:AF73" si="8">IFERROR($M10*IF(OR(AND($D10="",$E10&lt;&gt;""),$D10="Employee"),Q10*$B$5,IF(OR($D10="Spouse",$D10="Dependent"),Q10*$B$6,"")),"")</f>
        <v>739.02750000000003</v>
      </c>
      <c r="AG10" s="2">
        <f t="shared" ref="AG10:AG73" si="9">IFERROR($M10*IF(OR(AND($D10="",$E10&lt;&gt;""),$D10="Employee"),R10*$B$5,IF(OR($D10="Spouse",$D10="Dependent"),R10*$B$6,"")),"")</f>
        <v>638.9325</v>
      </c>
      <c r="AH10" s="2">
        <f t="shared" ref="AH10:AH73" si="10">IFERROR($M10*IF(OR(AND($D10="",$E10&lt;&gt;""),$D10="Employee"),S10*$B$5,IF(OR($D10="Spouse",$D10="Dependent"),S10*$B$6,"")),"")</f>
        <v>714.70500000000004</v>
      </c>
      <c r="AI10" s="2">
        <f t="shared" ref="AI10:AI73" si="11">IFERROR($M10*IF(OR(AND($D10="",$E10&lt;&gt;""),$D10="Employee"),T10*$B$5,IF(OR($D10="Spouse",$D10="Dependent"),T10*$B$6,"")),"")</f>
        <v>622.09500000000003</v>
      </c>
      <c r="AJ10" s="2">
        <f t="shared" ref="AJ10:AJ73" si="12">IFERROR($M10*IF(OR(AND($D10="",$E10&lt;&gt;""),$D10="Employee"),U10*$B$5,IF(OR($D10="Spouse",$D10="Dependent"),U10*$B$6,"")),"")</f>
        <v>645.48</v>
      </c>
      <c r="AK10" s="2">
        <f t="shared" ref="AK10:AK73" si="13">IFERROR($M10*IF(OR(AND($D10="",$E10&lt;&gt;""),$D10="Employee"),V10*$B$5,IF(OR($D10="Spouse",$D10="Dependent"),V10*$B$6,"")),"")</f>
        <v>766.15499999999997</v>
      </c>
      <c r="AL10" s="2">
        <f t="shared" ref="AL10:AL73" si="14">IFERROR($M10*IF(OR(AND($D10="",$E10&lt;&gt;""),$D10="Employee"),W10*$B$5,IF(OR($D10="Spouse",$D10="Dependent"),W10*$B$6,"")),"")</f>
        <v>680.09249999999997</v>
      </c>
      <c r="AM10" s="2" t="str">
        <f t="shared" ref="AM10:AM73" si="15">IFERROR($M10*IF(OR(AND($D10="",$E10&lt;&gt;""),$D10="Employee"),X10*$B$5,IF(OR($D10="Spouse",$D10="Dependent"),X10*$B$6,"")),"")</f>
        <v/>
      </c>
      <c r="AN10" s="2" t="str">
        <f t="shared" ref="AN10:AN73" si="16">IFERROR($M10*IF(OR(AND($D10="",$E10&lt;&gt;""),$D10="Employee"),Y10*$B$5,IF(OR($D10="Spouse",$D10="Dependent"),Y10*$B$6,"")),"")</f>
        <v/>
      </c>
      <c r="AO10" s="2" t="str">
        <f t="shared" ref="AO10:AO73" si="17">IFERROR($M10*IF(OR(AND($D10="",$E10&lt;&gt;""),$D10="Employee"),Z10*$B$5,IF(OR($D10="Spouse",$D10="Dependent"),Z10*$B$6,"")),"")</f>
        <v/>
      </c>
      <c r="AP10" s="2" t="str">
        <f t="shared" ref="AP10:AP73" si="18">IFERROR($M10*IF(OR(AND($D10="",$E10&lt;&gt;""),$D10="Employee"),AA10*$B$5,IF(OR($D10="Spouse",$D10="Dependent"),AA10*$B$6,"")),"")</f>
        <v/>
      </c>
      <c r="AQ10" s="2" t="str">
        <f t="shared" ref="AQ10:AQ73" si="19">IFERROR($M10*IF(OR(AND($D10="",$E10&lt;&gt;""),$D10="Employee"),AB10*$B$5,IF(OR($D10="Spouse",$D10="Dependent"),AB10*$B$6,"")),"")</f>
        <v/>
      </c>
    </row>
    <row r="11" spans="1:43" x14ac:dyDescent="0.2">
      <c r="A11" s="2" t="str">
        <f>IF('3 - SHOP Premium Calculator'!F27="","",'3 - SHOP Premium Calculator'!F27)</f>
        <v>Jane Doe</v>
      </c>
      <c r="B11" s="2" t="str">
        <f>IF(A11="","",A11&amp;COUNTIFS($D$10:D11,"Employee"))</f>
        <v>Jane Doe1</v>
      </c>
      <c r="C11" s="2" t="str">
        <f>IF(A11="","",'3 - SHOP Premium Calculator'!F27&amp;" - "&amp;'3 - SHOP Premium Calculator'!H27)</f>
        <v>Jane Doe - Spouse</v>
      </c>
      <c r="D11" s="2" t="str">
        <f>IF('3 - SHOP Premium Calculator'!H27="","",'3 - SHOP Premium Calculator'!H27)</f>
        <v>Spouse</v>
      </c>
      <c r="E11" s="37">
        <f>IF('3 - SHOP Premium Calculator'!I27="","",'3 - SHOP Premium Calculator'!I27)</f>
        <v>27654</v>
      </c>
      <c r="F11" s="2">
        <f t="shared" si="0"/>
        <v>50</v>
      </c>
      <c r="G11" s="2">
        <f t="shared" si="1"/>
        <v>50</v>
      </c>
      <c r="H11" s="2">
        <f t="shared" si="2"/>
        <v>0</v>
      </c>
      <c r="I11" s="2">
        <f t="shared" si="3"/>
        <v>0</v>
      </c>
      <c r="J11" s="2">
        <f t="shared" si="4"/>
        <v>1</v>
      </c>
      <c r="K11" s="2">
        <f>IF(A11="","",IF(AND(D11="Dependent",F11&lt;25),F11+(COUNTIFS($A$10:A11,A11)/500),0))</f>
        <v>0</v>
      </c>
      <c r="L11" s="2" cm="1">
        <f t="array" ref="L11">IFERROR(IF(A11="","",IF(AND(D11="Dependent",OR(IFERROR(K11=LARGE(IF($B$10:$B$309=B11,$K$10:$K$309),1),FALSE),IFERROR(K11=LARGE(IF($B$10:$B$309=B11,$K$10:$K$309),2),FALSE),IFERROR(K11=LARGE(IF($B$10:$B$309=B11,$K$10:$K$309),3),FALSE)),F11&lt;26),1,0)),0)</f>
        <v>0</v>
      </c>
      <c r="M11" s="2">
        <f t="shared" si="5"/>
        <v>1</v>
      </c>
      <c r="O11" s="2" cm="1">
        <f t="array" ref="O11">IFERROR($M11*IF($E11="","",INDEX('Plan Details'!$F$4:$Q$2298,MATCH(1,(Calculations!O$9='Plan Details'!$B$4:$B$2298)*($G11='Plan Details'!$E$4:$E$2298)*(ISNUMBER(SEARCH($B$3,'Plan Details'!$D$4:$D$2298))),0),MATCH(Calculations!$B$4,'Plan Details'!$F$3:$Q$3,0))),"")</f>
        <v>1133.8</v>
      </c>
      <c r="P11" s="2" cm="1">
        <f t="array" ref="P11">IFERROR($M11*IF($E11="","",INDEX('Plan Details'!$F$4:$Q$2298,MATCH(1,(Calculations!P$9='Plan Details'!$B$4:$B$2298)*($G11='Plan Details'!$E$4:$E$2298)*(ISNUMBER(SEARCH($B$3,'Plan Details'!$D$4:$D$2298))),0),MATCH(Calculations!$B$4,'Plan Details'!$F$3:$Q$3,0))),"")</f>
        <v>1116.3399999999999</v>
      </c>
      <c r="Q11" s="2" cm="1">
        <f t="array" ref="Q11">IFERROR($M11*IF($E11="","",INDEX('Plan Details'!$F$4:$Q$2298,MATCH(1,(Calculations!Q$9='Plan Details'!$B$4:$B$2298)*($G11='Plan Details'!$E$4:$E$2298)*(ISNUMBER(SEARCH($B$3,'Plan Details'!$D$4:$D$2298))),0),MATCH(Calculations!$B$4,'Plan Details'!$F$3:$Q$3,0))),"")</f>
        <v>985.37</v>
      </c>
      <c r="R11" s="2" cm="1">
        <f t="array" ref="R11">IFERROR($M11*IF($E11="","",INDEX('Plan Details'!$F$4:$Q$2298,MATCH(1,(Calculations!R$9='Plan Details'!$B$4:$B$2298)*($G11='Plan Details'!$E$4:$E$2298)*(ISNUMBER(SEARCH($B$3,'Plan Details'!$D$4:$D$2298))),0),MATCH(Calculations!$B$4,'Plan Details'!$F$3:$Q$3,0))),"")</f>
        <v>851.91</v>
      </c>
      <c r="S11" s="2" cm="1">
        <f t="array" ref="S11">IFERROR($M11*IF($E11="","",INDEX('Plan Details'!$F$4:$Q$2298,MATCH(1,(Calculations!S$9='Plan Details'!$B$4:$B$2298)*($G11='Plan Details'!$E$4:$E$2298)*(ISNUMBER(SEARCH($B$3,'Plan Details'!$D$4:$D$2298))),0),MATCH(Calculations!$B$4,'Plan Details'!$F$3:$Q$3,0))),"")</f>
        <v>952.94</v>
      </c>
      <c r="T11" s="2" cm="1">
        <f t="array" ref="T11">IFERROR($M11*IF($E11="","",INDEX('Plan Details'!$F$4:$Q$2298,MATCH(1,(Calculations!T$9='Plan Details'!$B$4:$B$2298)*($G11='Plan Details'!$E$4:$E$2298)*(ISNUMBER(SEARCH($B$3,'Plan Details'!$D$4:$D$2298))),0),MATCH(Calculations!$B$4,'Plan Details'!$F$3:$Q$3,0))),"")</f>
        <v>829.46</v>
      </c>
      <c r="U11" s="2" cm="1">
        <f t="array" ref="U11">IFERROR($M11*IF($E11="","",INDEX('Plan Details'!$F$4:$Q$2298,MATCH(1,(Calculations!U$9='Plan Details'!$B$4:$B$2298)*($G11='Plan Details'!$E$4:$E$2298)*(ISNUMBER(SEARCH($B$3,'Plan Details'!$D$4:$D$2298))),0),MATCH(Calculations!$B$4,'Plan Details'!$F$3:$Q$3,0))),"")</f>
        <v>860.64</v>
      </c>
      <c r="V11" s="2" cm="1">
        <f t="array" ref="V11">IFERROR($M11*IF($E11="","",INDEX('Plan Details'!$F$4:$Q$2298,MATCH(1,(Calculations!V$9='Plan Details'!$B$4:$B$2298)*($G11='Plan Details'!$E$4:$E$2298)*(ISNUMBER(SEARCH($B$3,'Plan Details'!$D$4:$D$2298))),0),MATCH(Calculations!$B$4,'Plan Details'!$F$3:$Q$3,0))),"")</f>
        <v>1021.54</v>
      </c>
      <c r="W11" s="2" cm="1">
        <f t="array" ref="W11">IFERROR($M11*IF($E11="","",INDEX('Plan Details'!$F$4:$Q$2298,MATCH(1,(Calculations!W$9='Plan Details'!$B$4:$B$2298)*($G11='Plan Details'!$E$4:$E$2298)*(ISNUMBER(SEARCH($B$3,'Plan Details'!$D$4:$D$2298))),0),MATCH(Calculations!$B$4,'Plan Details'!$F$3:$Q$3,0))),"")</f>
        <v>906.79</v>
      </c>
      <c r="X11" s="2" t="str" cm="1">
        <f t="array" ref="X11">IFERROR($M11*IF($E11="","",INDEX('Plan Details'!$F$4:$Q$2298,MATCH(1,(Calculations!X$9='Plan Details'!$B$4:$B$2298)*($G11='Plan Details'!$E$4:$E$2298)*(ISNUMBER(SEARCH($B$3,'Plan Details'!$D$4:$D$2298))),0),MATCH(Calculations!$B$4,'Plan Details'!$F$3:$Q$3,0))),"")</f>
        <v/>
      </c>
      <c r="Y11" s="2" t="str" cm="1">
        <f t="array" ref="Y11">IFERROR($M11*IF($E11="","",INDEX('Plan Details'!$F$4:$Q$2298,MATCH(1,(Calculations!Y$9='Plan Details'!$B$4:$B$2298)*($G11='Plan Details'!$E$4:$E$2298)*(ISNUMBER(SEARCH($B$3,'Plan Details'!$D$4:$D$2298))),0),MATCH(Calculations!$B$4,'Plan Details'!$F$3:$Q$3,0))),"")</f>
        <v/>
      </c>
      <c r="Z11" s="2" t="str" cm="1">
        <f t="array" ref="Z11">IFERROR($M11*IF($E11="","",INDEX('Plan Details'!$F$4:$Q$2298,MATCH(1,(Calculations!Z$9='Plan Details'!$B$4:$B$2298)*($G11='Plan Details'!$E$4:$E$2298)*(ISNUMBER(SEARCH($B$3,'Plan Details'!$D$4:$D$2298))),0),MATCH(Calculations!$B$4,'Plan Details'!$F$3:$Q$3,0))),"")</f>
        <v/>
      </c>
      <c r="AA11" s="2" t="str" cm="1">
        <f t="array" ref="AA11">IFERROR($M11*IF($E11="","",INDEX('Plan Details'!$F$4:$Q$2298,MATCH(1,(Calculations!AA$9='Plan Details'!$B$4:$B$2298)*($G11='Plan Details'!$E$4:$E$2298)*(ISNUMBER(SEARCH($B$3,'Plan Details'!$D$4:$D$2298))),0),MATCH(Calculations!$B$4,'Plan Details'!$F$3:$Q$3,0))),"")</f>
        <v/>
      </c>
      <c r="AB11" s="2" t="str" cm="1">
        <f t="array" ref="AB11">IFERROR($M11*IF($E11="","",INDEX('Plan Details'!$F$4:$Q$2298,MATCH(1,(Calculations!AB$9='Plan Details'!$B$4:$B$2298)*($G11='Plan Details'!$E$4:$E$2298)*(ISNUMBER(SEARCH($B$3,'Plan Details'!$D$4:$D$2298))),0),MATCH(Calculations!$B$4,'Plan Details'!$F$3:$Q$3,0))),"")</f>
        <v/>
      </c>
      <c r="AD11" s="2">
        <f t="shared" si="6"/>
        <v>283.45</v>
      </c>
      <c r="AE11" s="2">
        <f t="shared" si="7"/>
        <v>279.08499999999998</v>
      </c>
      <c r="AF11" s="2">
        <f t="shared" si="8"/>
        <v>246.3425</v>
      </c>
      <c r="AG11" s="2">
        <f t="shared" si="9"/>
        <v>212.97749999999999</v>
      </c>
      <c r="AH11" s="2">
        <f t="shared" si="10"/>
        <v>238.23500000000001</v>
      </c>
      <c r="AI11" s="2">
        <f t="shared" si="11"/>
        <v>207.36500000000001</v>
      </c>
      <c r="AJ11" s="2">
        <f t="shared" si="12"/>
        <v>215.16</v>
      </c>
      <c r="AK11" s="2">
        <f t="shared" si="13"/>
        <v>255.38499999999999</v>
      </c>
      <c r="AL11" s="2">
        <f t="shared" si="14"/>
        <v>226.69749999999999</v>
      </c>
      <c r="AM11" s="2" t="str">
        <f t="shared" si="15"/>
        <v/>
      </c>
      <c r="AN11" s="2" t="str">
        <f t="shared" si="16"/>
        <v/>
      </c>
      <c r="AO11" s="2" t="str">
        <f t="shared" si="17"/>
        <v/>
      </c>
      <c r="AP11" s="2" t="str">
        <f t="shared" si="18"/>
        <v/>
      </c>
      <c r="AQ11" s="2" t="str">
        <f t="shared" si="19"/>
        <v/>
      </c>
    </row>
    <row r="12" spans="1:43" x14ac:dyDescent="0.2">
      <c r="A12" s="2" t="str">
        <f>IF('3 - SHOP Premium Calculator'!F28="","",'3 - SHOP Premium Calculator'!F28)</f>
        <v/>
      </c>
      <c r="B12" s="2" t="str">
        <f>IF(A12="","",A12&amp;COUNTIFS($D$10:D12,"Employee"))</f>
        <v/>
      </c>
      <c r="C12" s="2" t="str">
        <f>IF(A12="","",'3 - SHOP Premium Calculator'!F28&amp;" - "&amp;'3 - SHOP Premium Calculator'!H28)</f>
        <v/>
      </c>
      <c r="D12" s="2" t="str">
        <f>IF('3 - SHOP Premium Calculator'!H28="","",'3 - SHOP Premium Calculator'!H28)</f>
        <v/>
      </c>
      <c r="E12" s="37" t="str">
        <f>IF('3 - SHOP Premium Calculator'!I28="","",'3 - SHOP Premium Calculator'!I28)</f>
        <v/>
      </c>
      <c r="F12" s="2" t="str">
        <f t="shared" si="0"/>
        <v/>
      </c>
      <c r="G12" s="2" t="str">
        <f t="shared" si="1"/>
        <v/>
      </c>
      <c r="H12" s="2" t="str">
        <f t="shared" si="2"/>
        <v/>
      </c>
      <c r="I12" s="2" t="str">
        <f t="shared" si="3"/>
        <v/>
      </c>
      <c r="J12" s="2" t="str">
        <f t="shared" si="4"/>
        <v/>
      </c>
      <c r="K12" s="2" t="str">
        <f>IF(A12="","",IF(AND(D12="Dependent",F12&lt;25),F12+(COUNTIFS($A$10:A12,A12)/500),0))</f>
        <v/>
      </c>
      <c r="L12" s="2" t="str" cm="1">
        <f t="array" ref="L12">IFERROR(IF(A12="","",IF(AND(D12="Dependent",OR(IFERROR(K12=LARGE(IF($B$10:$B$309=B12,$K$10:$K$309),1),FALSE),IFERROR(K12=LARGE(IF($B$10:$B$309=B12,$K$10:$K$309),2),FALSE),IFERROR(K12=LARGE(IF($B$10:$B$309=B12,$K$10:$K$309),3),FALSE)),F12&lt;26),1,0)),0)</f>
        <v/>
      </c>
      <c r="M12" s="2" t="str">
        <f t="shared" si="5"/>
        <v/>
      </c>
      <c r="O12" s="2" t="str" cm="1">
        <f t="array" ref="O12">IFERROR($M12*IF($E12="","",INDEX('Plan Details'!$F$4:$Q$2298,MATCH(1,(Calculations!O$9='Plan Details'!$B$4:$B$2298)*($G12='Plan Details'!$E$4:$E$2298)*(ISNUMBER(SEARCH($B$3,'Plan Details'!$D$4:$D$2298))),0),MATCH(Calculations!$B$4,'Plan Details'!$F$3:$Q$3,0))),"")</f>
        <v/>
      </c>
      <c r="P12" s="2" t="str" cm="1">
        <f t="array" ref="P12">IFERROR($M12*IF($E12="","",INDEX('Plan Details'!$F$4:$Q$2298,MATCH(1,(Calculations!P$9='Plan Details'!$B$4:$B$2298)*($G12='Plan Details'!$E$4:$E$2298)*(ISNUMBER(SEARCH($B$3,'Plan Details'!$D$4:$D$2298))),0),MATCH(Calculations!$B$4,'Plan Details'!$F$3:$Q$3,0))),"")</f>
        <v/>
      </c>
      <c r="Q12" s="2" t="str" cm="1">
        <f t="array" ref="Q12">IFERROR($M12*IF($E12="","",INDEX('Plan Details'!$F$4:$Q$2298,MATCH(1,(Calculations!Q$9='Plan Details'!$B$4:$B$2298)*($G12='Plan Details'!$E$4:$E$2298)*(ISNUMBER(SEARCH($B$3,'Plan Details'!$D$4:$D$2298))),0),MATCH(Calculations!$B$4,'Plan Details'!$F$3:$Q$3,0))),"")</f>
        <v/>
      </c>
      <c r="R12" s="2" t="str" cm="1">
        <f t="array" ref="R12">IFERROR($M12*IF($E12="","",INDEX('Plan Details'!$F$4:$Q$2298,MATCH(1,(Calculations!R$9='Plan Details'!$B$4:$B$2298)*($G12='Plan Details'!$E$4:$E$2298)*(ISNUMBER(SEARCH($B$3,'Plan Details'!$D$4:$D$2298))),0),MATCH(Calculations!$B$4,'Plan Details'!$F$3:$Q$3,0))),"")</f>
        <v/>
      </c>
      <c r="S12" s="2" t="str" cm="1">
        <f t="array" ref="S12">IFERROR($M12*IF($E12="","",INDEX('Plan Details'!$F$4:$Q$2298,MATCH(1,(Calculations!S$9='Plan Details'!$B$4:$B$2298)*($G12='Plan Details'!$E$4:$E$2298)*(ISNUMBER(SEARCH($B$3,'Plan Details'!$D$4:$D$2298))),0),MATCH(Calculations!$B$4,'Plan Details'!$F$3:$Q$3,0))),"")</f>
        <v/>
      </c>
      <c r="T12" s="2" t="str" cm="1">
        <f t="array" ref="T12">IFERROR($M12*IF($E12="","",INDEX('Plan Details'!$F$4:$Q$2298,MATCH(1,(Calculations!T$9='Plan Details'!$B$4:$B$2298)*($G12='Plan Details'!$E$4:$E$2298)*(ISNUMBER(SEARCH($B$3,'Plan Details'!$D$4:$D$2298))),0),MATCH(Calculations!$B$4,'Plan Details'!$F$3:$Q$3,0))),"")</f>
        <v/>
      </c>
      <c r="U12" s="2" t="str" cm="1">
        <f t="array" ref="U12">IFERROR($M12*IF($E12="","",INDEX('Plan Details'!$F$4:$Q$2298,MATCH(1,(Calculations!U$9='Plan Details'!$B$4:$B$2298)*($G12='Plan Details'!$E$4:$E$2298)*(ISNUMBER(SEARCH($B$3,'Plan Details'!$D$4:$D$2298))),0),MATCH(Calculations!$B$4,'Plan Details'!$F$3:$Q$3,0))),"")</f>
        <v/>
      </c>
      <c r="V12" s="2" t="str" cm="1">
        <f t="array" ref="V12">IFERROR($M12*IF($E12="","",INDEX('Plan Details'!$F$4:$Q$2298,MATCH(1,(Calculations!V$9='Plan Details'!$B$4:$B$2298)*($G12='Plan Details'!$E$4:$E$2298)*(ISNUMBER(SEARCH($B$3,'Plan Details'!$D$4:$D$2298))),0),MATCH(Calculations!$B$4,'Plan Details'!$F$3:$Q$3,0))),"")</f>
        <v/>
      </c>
      <c r="W12" s="2" t="str" cm="1">
        <f t="array" ref="W12">IFERROR($M12*IF($E12="","",INDEX('Plan Details'!$F$4:$Q$2298,MATCH(1,(Calculations!W$9='Plan Details'!$B$4:$B$2298)*($G12='Plan Details'!$E$4:$E$2298)*(ISNUMBER(SEARCH($B$3,'Plan Details'!$D$4:$D$2298))),0),MATCH(Calculations!$B$4,'Plan Details'!$F$3:$Q$3,0))),"")</f>
        <v/>
      </c>
      <c r="X12" s="2" t="str" cm="1">
        <f t="array" ref="X12">IFERROR($M12*IF($E12="","",INDEX('Plan Details'!$F$4:$Q$2298,MATCH(1,(Calculations!X$9='Plan Details'!$B$4:$B$2298)*($G12='Plan Details'!$E$4:$E$2298)*(ISNUMBER(SEARCH($B$3,'Plan Details'!$D$4:$D$2298))),0),MATCH(Calculations!$B$4,'Plan Details'!$F$3:$Q$3,0))),"")</f>
        <v/>
      </c>
      <c r="Y12" s="2" t="str" cm="1">
        <f t="array" ref="Y12">IFERROR($M12*IF($E12="","",INDEX('Plan Details'!$F$4:$Q$2298,MATCH(1,(Calculations!Y$9='Plan Details'!$B$4:$B$2298)*($G12='Plan Details'!$E$4:$E$2298)*(ISNUMBER(SEARCH($B$3,'Plan Details'!$D$4:$D$2298))),0),MATCH(Calculations!$B$4,'Plan Details'!$F$3:$Q$3,0))),"")</f>
        <v/>
      </c>
      <c r="Z12" s="2" t="str" cm="1">
        <f t="array" ref="Z12">IFERROR($M12*IF($E12="","",INDEX('Plan Details'!$F$4:$Q$2298,MATCH(1,(Calculations!Z$9='Plan Details'!$B$4:$B$2298)*($G12='Plan Details'!$E$4:$E$2298)*(ISNUMBER(SEARCH($B$3,'Plan Details'!$D$4:$D$2298))),0),MATCH(Calculations!$B$4,'Plan Details'!$F$3:$Q$3,0))),"")</f>
        <v/>
      </c>
      <c r="AA12" s="2" t="str" cm="1">
        <f t="array" ref="AA12">IFERROR($M12*IF($E12="","",INDEX('Plan Details'!$F$4:$Q$2298,MATCH(1,(Calculations!AA$9='Plan Details'!$B$4:$B$2298)*($G12='Plan Details'!$E$4:$E$2298)*(ISNUMBER(SEARCH($B$3,'Plan Details'!$D$4:$D$2298))),0),MATCH(Calculations!$B$4,'Plan Details'!$F$3:$Q$3,0))),"")</f>
        <v/>
      </c>
      <c r="AB12" s="2" t="str" cm="1">
        <f t="array" ref="AB12">IFERROR($M12*IF($E12="","",INDEX('Plan Details'!$F$4:$Q$2298,MATCH(1,(Calculations!AB$9='Plan Details'!$B$4:$B$2298)*($G12='Plan Details'!$E$4:$E$2298)*(ISNUMBER(SEARCH($B$3,'Plan Details'!$D$4:$D$2298))),0),MATCH(Calculations!$B$4,'Plan Details'!$F$3:$Q$3,0))),"")</f>
        <v/>
      </c>
      <c r="AD12" s="2" t="str">
        <f t="shared" si="6"/>
        <v/>
      </c>
      <c r="AE12" s="2" t="str">
        <f t="shared" si="7"/>
        <v/>
      </c>
      <c r="AF12" s="2" t="str">
        <f t="shared" si="8"/>
        <v/>
      </c>
      <c r="AG12" s="2" t="str">
        <f t="shared" si="9"/>
        <v/>
      </c>
      <c r="AH12" s="2" t="str">
        <f t="shared" si="10"/>
        <v/>
      </c>
      <c r="AI12" s="2" t="str">
        <f t="shared" si="11"/>
        <v/>
      </c>
      <c r="AJ12" s="2" t="str">
        <f t="shared" si="12"/>
        <v/>
      </c>
      <c r="AK12" s="2" t="str">
        <f t="shared" si="13"/>
        <v/>
      </c>
      <c r="AL12" s="2" t="str">
        <f t="shared" si="14"/>
        <v/>
      </c>
      <c r="AM12" s="2" t="str">
        <f t="shared" si="15"/>
        <v/>
      </c>
      <c r="AN12" s="2" t="str">
        <f t="shared" si="16"/>
        <v/>
      </c>
      <c r="AO12" s="2" t="str">
        <f t="shared" si="17"/>
        <v/>
      </c>
      <c r="AP12" s="2" t="str">
        <f t="shared" si="18"/>
        <v/>
      </c>
      <c r="AQ12" s="2" t="str">
        <f t="shared" si="19"/>
        <v/>
      </c>
    </row>
    <row r="13" spans="1:43" x14ac:dyDescent="0.2">
      <c r="A13" s="2" t="str">
        <f>IF('3 - SHOP Premium Calculator'!F29="","",'3 - SHOP Premium Calculator'!F29)</f>
        <v/>
      </c>
      <c r="B13" s="2" t="str">
        <f>IF(A13="","",A13&amp;COUNTIFS($D$10:D13,"Employee"))</f>
        <v/>
      </c>
      <c r="C13" s="2" t="str">
        <f>IF(A13="","",'3 - SHOP Premium Calculator'!F29&amp;" - "&amp;'3 - SHOP Premium Calculator'!H29)</f>
        <v/>
      </c>
      <c r="D13" s="2" t="str">
        <f>IF('3 - SHOP Premium Calculator'!H29="","",'3 - SHOP Premium Calculator'!H29)</f>
        <v/>
      </c>
      <c r="E13" s="37" t="str">
        <f>IF('3 - SHOP Premium Calculator'!I29="","",'3 - SHOP Premium Calculator'!I29)</f>
        <v/>
      </c>
      <c r="F13" s="2" t="str">
        <f t="shared" si="0"/>
        <v/>
      </c>
      <c r="G13" s="2" t="str">
        <f t="shared" si="1"/>
        <v/>
      </c>
      <c r="H13" s="2" t="str">
        <f t="shared" si="2"/>
        <v/>
      </c>
      <c r="I13" s="2" t="str">
        <f t="shared" si="3"/>
        <v/>
      </c>
      <c r="J13" s="2" t="str">
        <f t="shared" si="4"/>
        <v/>
      </c>
      <c r="K13" s="2" t="str">
        <f>IF(A13="","",IF(AND(D13="Dependent",F13&lt;25),F13+(COUNTIFS($A$10:A13,A13)/500),0))</f>
        <v/>
      </c>
      <c r="L13" s="2" t="str" cm="1">
        <f t="array" ref="L13">IFERROR(IF(A13="","",IF(AND(D13="Dependent",OR(IFERROR(K13=LARGE(IF($B$10:$B$309=B13,$K$10:$K$309),1),FALSE),IFERROR(K13=LARGE(IF($B$10:$B$309=B13,$K$10:$K$309),2),FALSE),IFERROR(K13=LARGE(IF($B$10:$B$309=B13,$K$10:$K$309),3),FALSE)),F13&lt;26),1,0)),0)</f>
        <v/>
      </c>
      <c r="M13" s="2" t="str">
        <f t="shared" si="5"/>
        <v/>
      </c>
      <c r="O13" s="2" t="str" cm="1">
        <f t="array" ref="O13">IFERROR($M13*IF($E13="","",INDEX('Plan Details'!$F$4:$Q$2298,MATCH(1,(Calculations!O$9='Plan Details'!$B$4:$B$2298)*($G13='Plan Details'!$E$4:$E$2298)*(ISNUMBER(SEARCH($B$3,'Plan Details'!$D$4:$D$2298))),0),MATCH(Calculations!$B$4,'Plan Details'!$F$3:$Q$3,0))),"")</f>
        <v/>
      </c>
      <c r="P13" s="2" t="str" cm="1">
        <f t="array" ref="P13">IFERROR($M13*IF($E13="","",INDEX('Plan Details'!$F$4:$Q$2298,MATCH(1,(Calculations!P$9='Plan Details'!$B$4:$B$2298)*($G13='Plan Details'!$E$4:$E$2298)*(ISNUMBER(SEARCH($B$3,'Plan Details'!$D$4:$D$2298))),0),MATCH(Calculations!$B$4,'Plan Details'!$F$3:$Q$3,0))),"")</f>
        <v/>
      </c>
      <c r="Q13" s="2" t="str" cm="1">
        <f t="array" ref="Q13">IFERROR($M13*IF($E13="","",INDEX('Plan Details'!$F$4:$Q$2298,MATCH(1,(Calculations!Q$9='Plan Details'!$B$4:$B$2298)*($G13='Plan Details'!$E$4:$E$2298)*(ISNUMBER(SEARCH($B$3,'Plan Details'!$D$4:$D$2298))),0),MATCH(Calculations!$B$4,'Plan Details'!$F$3:$Q$3,0))),"")</f>
        <v/>
      </c>
      <c r="R13" s="2" t="str" cm="1">
        <f t="array" ref="R13">IFERROR($M13*IF($E13="","",INDEX('Plan Details'!$F$4:$Q$2298,MATCH(1,(Calculations!R$9='Plan Details'!$B$4:$B$2298)*($G13='Plan Details'!$E$4:$E$2298)*(ISNUMBER(SEARCH($B$3,'Plan Details'!$D$4:$D$2298))),0),MATCH(Calculations!$B$4,'Plan Details'!$F$3:$Q$3,0))),"")</f>
        <v/>
      </c>
      <c r="S13" s="2" t="str" cm="1">
        <f t="array" ref="S13">IFERROR($M13*IF($E13="","",INDEX('Plan Details'!$F$4:$Q$2298,MATCH(1,(Calculations!S$9='Plan Details'!$B$4:$B$2298)*($G13='Plan Details'!$E$4:$E$2298)*(ISNUMBER(SEARCH($B$3,'Plan Details'!$D$4:$D$2298))),0),MATCH(Calculations!$B$4,'Plan Details'!$F$3:$Q$3,0))),"")</f>
        <v/>
      </c>
      <c r="T13" s="2" t="str" cm="1">
        <f t="array" ref="T13">IFERROR($M13*IF($E13="","",INDEX('Plan Details'!$F$4:$Q$2298,MATCH(1,(Calculations!T$9='Plan Details'!$B$4:$B$2298)*($G13='Plan Details'!$E$4:$E$2298)*(ISNUMBER(SEARCH($B$3,'Plan Details'!$D$4:$D$2298))),0),MATCH(Calculations!$B$4,'Plan Details'!$F$3:$Q$3,0))),"")</f>
        <v/>
      </c>
      <c r="U13" s="2" t="str" cm="1">
        <f t="array" ref="U13">IFERROR($M13*IF($E13="","",INDEX('Plan Details'!$F$4:$Q$2298,MATCH(1,(Calculations!U$9='Plan Details'!$B$4:$B$2298)*($G13='Plan Details'!$E$4:$E$2298)*(ISNUMBER(SEARCH($B$3,'Plan Details'!$D$4:$D$2298))),0),MATCH(Calculations!$B$4,'Plan Details'!$F$3:$Q$3,0))),"")</f>
        <v/>
      </c>
      <c r="V13" s="2" t="str" cm="1">
        <f t="array" ref="V13">IFERROR($M13*IF($E13="","",INDEX('Plan Details'!$F$4:$Q$2298,MATCH(1,(Calculations!V$9='Plan Details'!$B$4:$B$2298)*($G13='Plan Details'!$E$4:$E$2298)*(ISNUMBER(SEARCH($B$3,'Plan Details'!$D$4:$D$2298))),0),MATCH(Calculations!$B$4,'Plan Details'!$F$3:$Q$3,0))),"")</f>
        <v/>
      </c>
      <c r="W13" s="2" t="str" cm="1">
        <f t="array" ref="W13">IFERROR($M13*IF($E13="","",INDEX('Plan Details'!$F$4:$Q$2298,MATCH(1,(Calculations!W$9='Plan Details'!$B$4:$B$2298)*($G13='Plan Details'!$E$4:$E$2298)*(ISNUMBER(SEARCH($B$3,'Plan Details'!$D$4:$D$2298))),0),MATCH(Calculations!$B$4,'Plan Details'!$F$3:$Q$3,0))),"")</f>
        <v/>
      </c>
      <c r="X13" s="2" t="str" cm="1">
        <f t="array" ref="X13">IFERROR($M13*IF($E13="","",INDEX('Plan Details'!$F$4:$Q$2298,MATCH(1,(Calculations!X$9='Plan Details'!$B$4:$B$2298)*($G13='Plan Details'!$E$4:$E$2298)*(ISNUMBER(SEARCH($B$3,'Plan Details'!$D$4:$D$2298))),0),MATCH(Calculations!$B$4,'Plan Details'!$F$3:$Q$3,0))),"")</f>
        <v/>
      </c>
      <c r="Y13" s="2" t="str" cm="1">
        <f t="array" ref="Y13">IFERROR($M13*IF($E13="","",INDEX('Plan Details'!$F$4:$Q$2298,MATCH(1,(Calculations!Y$9='Plan Details'!$B$4:$B$2298)*($G13='Plan Details'!$E$4:$E$2298)*(ISNUMBER(SEARCH($B$3,'Plan Details'!$D$4:$D$2298))),0),MATCH(Calculations!$B$4,'Plan Details'!$F$3:$Q$3,0))),"")</f>
        <v/>
      </c>
      <c r="Z13" s="2" t="str" cm="1">
        <f t="array" ref="Z13">IFERROR($M13*IF($E13="","",INDEX('Plan Details'!$F$4:$Q$2298,MATCH(1,(Calculations!Z$9='Plan Details'!$B$4:$B$2298)*($G13='Plan Details'!$E$4:$E$2298)*(ISNUMBER(SEARCH($B$3,'Plan Details'!$D$4:$D$2298))),0),MATCH(Calculations!$B$4,'Plan Details'!$F$3:$Q$3,0))),"")</f>
        <v/>
      </c>
      <c r="AA13" s="2" t="str" cm="1">
        <f t="array" ref="AA13">IFERROR($M13*IF($E13="","",INDEX('Plan Details'!$F$4:$Q$2298,MATCH(1,(Calculations!AA$9='Plan Details'!$B$4:$B$2298)*($G13='Plan Details'!$E$4:$E$2298)*(ISNUMBER(SEARCH($B$3,'Plan Details'!$D$4:$D$2298))),0),MATCH(Calculations!$B$4,'Plan Details'!$F$3:$Q$3,0))),"")</f>
        <v/>
      </c>
      <c r="AB13" s="2" t="str" cm="1">
        <f t="array" ref="AB13">IFERROR($M13*IF($E13="","",INDEX('Plan Details'!$F$4:$Q$2298,MATCH(1,(Calculations!AB$9='Plan Details'!$B$4:$B$2298)*($G13='Plan Details'!$E$4:$E$2298)*(ISNUMBER(SEARCH($B$3,'Plan Details'!$D$4:$D$2298))),0),MATCH(Calculations!$B$4,'Plan Details'!$F$3:$Q$3,0))),"")</f>
        <v/>
      </c>
      <c r="AD13" s="2" t="str">
        <f t="shared" si="6"/>
        <v/>
      </c>
      <c r="AE13" s="2" t="str">
        <f t="shared" si="7"/>
        <v/>
      </c>
      <c r="AF13" s="2" t="str">
        <f t="shared" si="8"/>
        <v/>
      </c>
      <c r="AG13" s="2" t="str">
        <f t="shared" si="9"/>
        <v/>
      </c>
      <c r="AH13" s="2" t="str">
        <f t="shared" si="10"/>
        <v/>
      </c>
      <c r="AI13" s="2" t="str">
        <f t="shared" si="11"/>
        <v/>
      </c>
      <c r="AJ13" s="2" t="str">
        <f t="shared" si="12"/>
        <v/>
      </c>
      <c r="AK13" s="2" t="str">
        <f t="shared" si="13"/>
        <v/>
      </c>
      <c r="AL13" s="2" t="str">
        <f t="shared" si="14"/>
        <v/>
      </c>
      <c r="AM13" s="2" t="str">
        <f t="shared" si="15"/>
        <v/>
      </c>
      <c r="AN13" s="2" t="str">
        <f t="shared" si="16"/>
        <v/>
      </c>
      <c r="AO13" s="2" t="str">
        <f t="shared" si="17"/>
        <v/>
      </c>
      <c r="AP13" s="2" t="str">
        <f t="shared" si="18"/>
        <v/>
      </c>
      <c r="AQ13" s="2" t="str">
        <f t="shared" si="19"/>
        <v/>
      </c>
    </row>
    <row r="14" spans="1:43" x14ac:dyDescent="0.2">
      <c r="A14" s="2" t="str">
        <f>IF('3 - SHOP Premium Calculator'!F30="","",'3 - SHOP Premium Calculator'!F30)</f>
        <v/>
      </c>
      <c r="B14" s="2" t="str">
        <f>IF(A14="","",A14&amp;COUNTIFS($D$10:D14,"Employee"))</f>
        <v/>
      </c>
      <c r="C14" s="2" t="str">
        <f>IF(A14="","",'3 - SHOP Premium Calculator'!F30&amp;" - "&amp;'3 - SHOP Premium Calculator'!H30)</f>
        <v/>
      </c>
      <c r="D14" s="2" t="str">
        <f>IF('3 - SHOP Premium Calculator'!H30="","",'3 - SHOP Premium Calculator'!H30)</f>
        <v/>
      </c>
      <c r="E14" s="37" t="str">
        <f>IF('3 - SHOP Premium Calculator'!I30="","",'3 - SHOP Premium Calculator'!I30)</f>
        <v/>
      </c>
      <c r="F14" s="2" t="str">
        <f t="shared" si="0"/>
        <v/>
      </c>
      <c r="G14" s="2" t="str">
        <f t="shared" si="1"/>
        <v/>
      </c>
      <c r="H14" s="2" t="str">
        <f t="shared" si="2"/>
        <v/>
      </c>
      <c r="I14" s="2" t="str">
        <f t="shared" si="3"/>
        <v/>
      </c>
      <c r="J14" s="2" t="str">
        <f t="shared" si="4"/>
        <v/>
      </c>
      <c r="K14" s="89" t="str">
        <f>IF(A14="","",IF(AND(D14="Dependent",F14&lt;25),F14+(COUNTIFS($A$10:A14,A14)/500),0))</f>
        <v/>
      </c>
      <c r="L14" s="2" t="str" cm="1">
        <f t="array" ref="L14">IFERROR(IF(A14="","",IF(AND(D14="Dependent",OR(IFERROR(K14=LARGE(IF($B$10:$B$309=B14,$K$10:$K$309),1),FALSE),IFERROR(K14=LARGE(IF($B$10:$B$309=B14,$K$10:$K$309),2),FALSE),IFERROR(K14=LARGE(IF($B$10:$B$309=B14,$K$10:$K$309),3),FALSE)),F14&lt;26),1,0)),0)</f>
        <v/>
      </c>
      <c r="M14" s="2" t="str">
        <f t="shared" si="5"/>
        <v/>
      </c>
      <c r="O14" s="2" t="str" cm="1">
        <f t="array" ref="O14">IFERROR($M14*IF($E14="","",INDEX('Plan Details'!$F$4:$Q$2298,MATCH(1,(Calculations!O$9='Plan Details'!$B$4:$B$2298)*($G14='Plan Details'!$E$4:$E$2298)*(ISNUMBER(SEARCH($B$3,'Plan Details'!$D$4:$D$2298))),0),MATCH(Calculations!$B$4,'Plan Details'!$F$3:$Q$3,0))),"")</f>
        <v/>
      </c>
      <c r="P14" s="2" t="str" cm="1">
        <f t="array" ref="P14">IFERROR($M14*IF($E14="","",INDEX('Plan Details'!$F$4:$Q$2298,MATCH(1,(Calculations!P$9='Plan Details'!$B$4:$B$2298)*($G14='Plan Details'!$E$4:$E$2298)*(ISNUMBER(SEARCH($B$3,'Plan Details'!$D$4:$D$2298))),0),MATCH(Calculations!$B$4,'Plan Details'!$F$3:$Q$3,0))),"")</f>
        <v/>
      </c>
      <c r="Q14" s="2" t="str" cm="1">
        <f t="array" ref="Q14">IFERROR($M14*IF($E14="","",INDEX('Plan Details'!$F$4:$Q$2298,MATCH(1,(Calculations!Q$9='Plan Details'!$B$4:$B$2298)*($G14='Plan Details'!$E$4:$E$2298)*(ISNUMBER(SEARCH($B$3,'Plan Details'!$D$4:$D$2298))),0),MATCH(Calculations!$B$4,'Plan Details'!$F$3:$Q$3,0))),"")</f>
        <v/>
      </c>
      <c r="R14" s="2" t="str" cm="1">
        <f t="array" ref="R14">IFERROR($M14*IF($E14="","",INDEX('Plan Details'!$F$4:$Q$2298,MATCH(1,(Calculations!R$9='Plan Details'!$B$4:$B$2298)*($G14='Plan Details'!$E$4:$E$2298)*(ISNUMBER(SEARCH($B$3,'Plan Details'!$D$4:$D$2298))),0),MATCH(Calculations!$B$4,'Plan Details'!$F$3:$Q$3,0))),"")</f>
        <v/>
      </c>
      <c r="S14" s="2" t="str" cm="1">
        <f t="array" ref="S14">IFERROR($M14*IF($E14="","",INDEX('Plan Details'!$F$4:$Q$2298,MATCH(1,(Calculations!S$9='Plan Details'!$B$4:$B$2298)*($G14='Plan Details'!$E$4:$E$2298)*(ISNUMBER(SEARCH($B$3,'Plan Details'!$D$4:$D$2298))),0),MATCH(Calculations!$B$4,'Plan Details'!$F$3:$Q$3,0))),"")</f>
        <v/>
      </c>
      <c r="T14" s="2" t="str" cm="1">
        <f t="array" ref="T14">IFERROR($M14*IF($E14="","",INDEX('Plan Details'!$F$4:$Q$2298,MATCH(1,(Calculations!T$9='Plan Details'!$B$4:$B$2298)*($G14='Plan Details'!$E$4:$E$2298)*(ISNUMBER(SEARCH($B$3,'Plan Details'!$D$4:$D$2298))),0),MATCH(Calculations!$B$4,'Plan Details'!$F$3:$Q$3,0))),"")</f>
        <v/>
      </c>
      <c r="U14" s="2" t="str" cm="1">
        <f t="array" ref="U14">IFERROR($M14*IF($E14="","",INDEX('Plan Details'!$F$4:$Q$2298,MATCH(1,(Calculations!U$9='Plan Details'!$B$4:$B$2298)*($G14='Plan Details'!$E$4:$E$2298)*(ISNUMBER(SEARCH($B$3,'Plan Details'!$D$4:$D$2298))),0),MATCH(Calculations!$B$4,'Plan Details'!$F$3:$Q$3,0))),"")</f>
        <v/>
      </c>
      <c r="V14" s="2" t="str" cm="1">
        <f t="array" ref="V14">IFERROR($M14*IF($E14="","",INDEX('Plan Details'!$F$4:$Q$2298,MATCH(1,(Calculations!V$9='Plan Details'!$B$4:$B$2298)*($G14='Plan Details'!$E$4:$E$2298)*(ISNUMBER(SEARCH($B$3,'Plan Details'!$D$4:$D$2298))),0),MATCH(Calculations!$B$4,'Plan Details'!$F$3:$Q$3,0))),"")</f>
        <v/>
      </c>
      <c r="W14" s="2" t="str" cm="1">
        <f t="array" ref="W14">IFERROR($M14*IF($E14="","",INDEX('Plan Details'!$F$4:$Q$2298,MATCH(1,(Calculations!W$9='Plan Details'!$B$4:$B$2298)*($G14='Plan Details'!$E$4:$E$2298)*(ISNUMBER(SEARCH($B$3,'Plan Details'!$D$4:$D$2298))),0),MATCH(Calculations!$B$4,'Plan Details'!$F$3:$Q$3,0))),"")</f>
        <v/>
      </c>
      <c r="X14" s="2" t="str" cm="1">
        <f t="array" ref="X14">IFERROR($M14*IF($E14="","",INDEX('Plan Details'!$F$4:$Q$2298,MATCH(1,(Calculations!X$9='Plan Details'!$B$4:$B$2298)*($G14='Plan Details'!$E$4:$E$2298)*(ISNUMBER(SEARCH($B$3,'Plan Details'!$D$4:$D$2298))),0),MATCH(Calculations!$B$4,'Plan Details'!$F$3:$Q$3,0))),"")</f>
        <v/>
      </c>
      <c r="Y14" s="2" t="str" cm="1">
        <f t="array" ref="Y14">IFERROR($M14*IF($E14="","",INDEX('Plan Details'!$F$4:$Q$2298,MATCH(1,(Calculations!Y$9='Plan Details'!$B$4:$B$2298)*($G14='Plan Details'!$E$4:$E$2298)*(ISNUMBER(SEARCH($B$3,'Plan Details'!$D$4:$D$2298))),0),MATCH(Calculations!$B$4,'Plan Details'!$F$3:$Q$3,0))),"")</f>
        <v/>
      </c>
      <c r="Z14" s="2" t="str" cm="1">
        <f t="array" ref="Z14">IFERROR($M14*IF($E14="","",INDEX('Plan Details'!$F$4:$Q$2298,MATCH(1,(Calculations!Z$9='Plan Details'!$B$4:$B$2298)*($G14='Plan Details'!$E$4:$E$2298)*(ISNUMBER(SEARCH($B$3,'Plan Details'!$D$4:$D$2298))),0),MATCH(Calculations!$B$4,'Plan Details'!$F$3:$Q$3,0))),"")</f>
        <v/>
      </c>
      <c r="AA14" s="2" t="str" cm="1">
        <f t="array" ref="AA14">IFERROR($M14*IF($E14="","",INDEX('Plan Details'!$F$4:$Q$2298,MATCH(1,(Calculations!AA$9='Plan Details'!$B$4:$B$2298)*($G14='Plan Details'!$E$4:$E$2298)*(ISNUMBER(SEARCH($B$3,'Plan Details'!$D$4:$D$2298))),0),MATCH(Calculations!$B$4,'Plan Details'!$F$3:$Q$3,0))),"")</f>
        <v/>
      </c>
      <c r="AB14" s="2" t="str" cm="1">
        <f t="array" ref="AB14">IFERROR($M14*IF($E14="","",INDEX('Plan Details'!$F$4:$Q$2298,MATCH(1,(Calculations!AB$9='Plan Details'!$B$4:$B$2298)*($G14='Plan Details'!$E$4:$E$2298)*(ISNUMBER(SEARCH($B$3,'Plan Details'!$D$4:$D$2298))),0),MATCH(Calculations!$B$4,'Plan Details'!$F$3:$Q$3,0))),"")</f>
        <v/>
      </c>
      <c r="AD14" s="2" t="str">
        <f t="shared" si="6"/>
        <v/>
      </c>
      <c r="AE14" s="2" t="str">
        <f t="shared" si="7"/>
        <v/>
      </c>
      <c r="AF14" s="2" t="str">
        <f t="shared" si="8"/>
        <v/>
      </c>
      <c r="AG14" s="2" t="str">
        <f t="shared" si="9"/>
        <v/>
      </c>
      <c r="AH14" s="2" t="str">
        <f t="shared" si="10"/>
        <v/>
      </c>
      <c r="AI14" s="2" t="str">
        <f t="shared" si="11"/>
        <v/>
      </c>
      <c r="AJ14" s="2" t="str">
        <f t="shared" si="12"/>
        <v/>
      </c>
      <c r="AK14" s="2" t="str">
        <f t="shared" si="13"/>
        <v/>
      </c>
      <c r="AL14" s="2" t="str">
        <f t="shared" si="14"/>
        <v/>
      </c>
      <c r="AM14" s="2" t="str">
        <f t="shared" si="15"/>
        <v/>
      </c>
      <c r="AN14" s="2" t="str">
        <f t="shared" si="16"/>
        <v/>
      </c>
      <c r="AO14" s="2" t="str">
        <f t="shared" si="17"/>
        <v/>
      </c>
      <c r="AP14" s="2" t="str">
        <f t="shared" si="18"/>
        <v/>
      </c>
      <c r="AQ14" s="2" t="str">
        <f t="shared" si="19"/>
        <v/>
      </c>
    </row>
    <row r="15" spans="1:43" x14ac:dyDescent="0.2">
      <c r="A15" s="2" t="str">
        <f>IF('3 - SHOP Premium Calculator'!F31="","",'3 - SHOP Premium Calculator'!F31)</f>
        <v/>
      </c>
      <c r="B15" s="2" t="str">
        <f>IF(A15="","",A15&amp;COUNTIFS($D$10:D15,"Employee"))</f>
        <v/>
      </c>
      <c r="C15" s="2" t="str">
        <f>IF(A15="","",'3 - SHOP Premium Calculator'!F31&amp;" - "&amp;'3 - SHOP Premium Calculator'!H31)</f>
        <v/>
      </c>
      <c r="D15" s="2" t="str">
        <f>IF('3 - SHOP Premium Calculator'!H31="","",'3 - SHOP Premium Calculator'!H31)</f>
        <v/>
      </c>
      <c r="E15" s="37" t="str">
        <f>IF('3 - SHOP Premium Calculator'!I31="","",'3 - SHOP Premium Calculator'!I31)</f>
        <v/>
      </c>
      <c r="F15" s="2" t="str">
        <f t="shared" si="0"/>
        <v/>
      </c>
      <c r="G15" s="2" t="str">
        <f t="shared" si="1"/>
        <v/>
      </c>
      <c r="H15" s="2" t="str">
        <f t="shared" si="2"/>
        <v/>
      </c>
      <c r="I15" s="2" t="str">
        <f t="shared" si="3"/>
        <v/>
      </c>
      <c r="J15" s="2" t="str">
        <f t="shared" si="4"/>
        <v/>
      </c>
      <c r="K15" s="2" t="str">
        <f>IF(A15="","",IF(AND(D15="Dependent",F15&lt;25),F15+(COUNTIFS($A$10:A15,A15)/500),0))</f>
        <v/>
      </c>
      <c r="L15" s="2" t="str" cm="1">
        <f t="array" ref="L15">IFERROR(IF(A15="","",IF(AND(D15="Dependent",OR(IFERROR(K15=LARGE(IF($B$10:$B$309=B15,$K$10:$K$309),1),FALSE),IFERROR(K15=LARGE(IF($B$10:$B$309=B15,$K$10:$K$309),2),FALSE),IFERROR(K15=LARGE(IF($B$10:$B$309=B15,$K$10:$K$309),3),FALSE)),F15&lt;26),1,0)),0)</f>
        <v/>
      </c>
      <c r="M15" s="2" t="str">
        <f t="shared" si="5"/>
        <v/>
      </c>
      <c r="O15" s="2" t="str" cm="1">
        <f t="array" ref="O15">IFERROR($M15*IF($E15="","",INDEX('Plan Details'!$F$4:$Q$2298,MATCH(1,(Calculations!O$9='Plan Details'!$B$4:$B$2298)*($G15='Plan Details'!$E$4:$E$2298)*(ISNUMBER(SEARCH($B$3,'Plan Details'!$D$4:$D$2298))),0),MATCH(Calculations!$B$4,'Plan Details'!$F$3:$Q$3,0))),"")</f>
        <v/>
      </c>
      <c r="P15" s="2" t="str" cm="1">
        <f t="array" ref="P15">IFERROR($M15*IF($E15="","",INDEX('Plan Details'!$F$4:$Q$2298,MATCH(1,(Calculations!P$9='Plan Details'!$B$4:$B$2298)*($G15='Plan Details'!$E$4:$E$2298)*(ISNUMBER(SEARCH($B$3,'Plan Details'!$D$4:$D$2298))),0),MATCH(Calculations!$B$4,'Plan Details'!$F$3:$Q$3,0))),"")</f>
        <v/>
      </c>
      <c r="Q15" s="2" t="str" cm="1">
        <f t="array" ref="Q15">IFERROR($M15*IF($E15="","",INDEX('Plan Details'!$F$4:$Q$2298,MATCH(1,(Calculations!Q$9='Plan Details'!$B$4:$B$2298)*($G15='Plan Details'!$E$4:$E$2298)*(ISNUMBER(SEARCH($B$3,'Plan Details'!$D$4:$D$2298))),0),MATCH(Calculations!$B$4,'Plan Details'!$F$3:$Q$3,0))),"")</f>
        <v/>
      </c>
      <c r="R15" s="2" t="str" cm="1">
        <f t="array" ref="R15">IFERROR($M15*IF($E15="","",INDEX('Plan Details'!$F$4:$Q$2298,MATCH(1,(Calculations!R$9='Plan Details'!$B$4:$B$2298)*($G15='Plan Details'!$E$4:$E$2298)*(ISNUMBER(SEARCH($B$3,'Plan Details'!$D$4:$D$2298))),0),MATCH(Calculations!$B$4,'Plan Details'!$F$3:$Q$3,0))),"")</f>
        <v/>
      </c>
      <c r="S15" s="2" t="str" cm="1">
        <f t="array" ref="S15">IFERROR($M15*IF($E15="","",INDEX('Plan Details'!$F$4:$Q$2298,MATCH(1,(Calculations!S$9='Plan Details'!$B$4:$B$2298)*($G15='Plan Details'!$E$4:$E$2298)*(ISNUMBER(SEARCH($B$3,'Plan Details'!$D$4:$D$2298))),0),MATCH(Calculations!$B$4,'Plan Details'!$F$3:$Q$3,0))),"")</f>
        <v/>
      </c>
      <c r="T15" s="2" t="str" cm="1">
        <f t="array" ref="T15">IFERROR($M15*IF($E15="","",INDEX('Plan Details'!$F$4:$Q$2298,MATCH(1,(Calculations!T$9='Plan Details'!$B$4:$B$2298)*($G15='Plan Details'!$E$4:$E$2298)*(ISNUMBER(SEARCH($B$3,'Plan Details'!$D$4:$D$2298))),0),MATCH(Calculations!$B$4,'Plan Details'!$F$3:$Q$3,0))),"")</f>
        <v/>
      </c>
      <c r="U15" s="2" t="str" cm="1">
        <f t="array" ref="U15">IFERROR($M15*IF($E15="","",INDEX('Plan Details'!$F$4:$Q$2298,MATCH(1,(Calculations!U$9='Plan Details'!$B$4:$B$2298)*($G15='Plan Details'!$E$4:$E$2298)*(ISNUMBER(SEARCH($B$3,'Plan Details'!$D$4:$D$2298))),0),MATCH(Calculations!$B$4,'Plan Details'!$F$3:$Q$3,0))),"")</f>
        <v/>
      </c>
      <c r="V15" s="2" t="str" cm="1">
        <f t="array" ref="V15">IFERROR($M15*IF($E15="","",INDEX('Plan Details'!$F$4:$Q$2298,MATCH(1,(Calculations!V$9='Plan Details'!$B$4:$B$2298)*($G15='Plan Details'!$E$4:$E$2298)*(ISNUMBER(SEARCH($B$3,'Plan Details'!$D$4:$D$2298))),0),MATCH(Calculations!$B$4,'Plan Details'!$F$3:$Q$3,0))),"")</f>
        <v/>
      </c>
      <c r="W15" s="2" t="str" cm="1">
        <f t="array" ref="W15">IFERROR($M15*IF($E15="","",INDEX('Plan Details'!$F$4:$Q$2298,MATCH(1,(Calculations!W$9='Plan Details'!$B$4:$B$2298)*($G15='Plan Details'!$E$4:$E$2298)*(ISNUMBER(SEARCH($B$3,'Plan Details'!$D$4:$D$2298))),0),MATCH(Calculations!$B$4,'Plan Details'!$F$3:$Q$3,0))),"")</f>
        <v/>
      </c>
      <c r="X15" s="2" t="str" cm="1">
        <f t="array" ref="X15">IFERROR($M15*IF($E15="","",INDEX('Plan Details'!$F$4:$Q$2298,MATCH(1,(Calculations!X$9='Plan Details'!$B$4:$B$2298)*($G15='Plan Details'!$E$4:$E$2298)*(ISNUMBER(SEARCH($B$3,'Plan Details'!$D$4:$D$2298))),0),MATCH(Calculations!$B$4,'Plan Details'!$F$3:$Q$3,0))),"")</f>
        <v/>
      </c>
      <c r="Y15" s="2" t="str" cm="1">
        <f t="array" ref="Y15">IFERROR($M15*IF($E15="","",INDEX('Plan Details'!$F$4:$Q$2298,MATCH(1,(Calculations!Y$9='Plan Details'!$B$4:$B$2298)*($G15='Plan Details'!$E$4:$E$2298)*(ISNUMBER(SEARCH($B$3,'Plan Details'!$D$4:$D$2298))),0),MATCH(Calculations!$B$4,'Plan Details'!$F$3:$Q$3,0))),"")</f>
        <v/>
      </c>
      <c r="Z15" s="2" t="str" cm="1">
        <f t="array" ref="Z15">IFERROR($M15*IF($E15="","",INDEX('Plan Details'!$F$4:$Q$2298,MATCH(1,(Calculations!Z$9='Plan Details'!$B$4:$B$2298)*($G15='Plan Details'!$E$4:$E$2298)*(ISNUMBER(SEARCH($B$3,'Plan Details'!$D$4:$D$2298))),0),MATCH(Calculations!$B$4,'Plan Details'!$F$3:$Q$3,0))),"")</f>
        <v/>
      </c>
      <c r="AA15" s="2" t="str" cm="1">
        <f t="array" ref="AA15">IFERROR($M15*IF($E15="","",INDEX('Plan Details'!$F$4:$Q$2298,MATCH(1,(Calculations!AA$9='Plan Details'!$B$4:$B$2298)*($G15='Plan Details'!$E$4:$E$2298)*(ISNUMBER(SEARCH($B$3,'Plan Details'!$D$4:$D$2298))),0),MATCH(Calculations!$B$4,'Plan Details'!$F$3:$Q$3,0))),"")</f>
        <v/>
      </c>
      <c r="AB15" s="2" t="str" cm="1">
        <f t="array" ref="AB15">IFERROR($M15*IF($E15="","",INDEX('Plan Details'!$F$4:$Q$2298,MATCH(1,(Calculations!AB$9='Plan Details'!$B$4:$B$2298)*($G15='Plan Details'!$E$4:$E$2298)*(ISNUMBER(SEARCH($B$3,'Plan Details'!$D$4:$D$2298))),0),MATCH(Calculations!$B$4,'Plan Details'!$F$3:$Q$3,0))),"")</f>
        <v/>
      </c>
      <c r="AD15" s="2" t="str">
        <f t="shared" si="6"/>
        <v/>
      </c>
      <c r="AE15" s="2" t="str">
        <f t="shared" si="7"/>
        <v/>
      </c>
      <c r="AF15" s="2" t="str">
        <f t="shared" si="8"/>
        <v/>
      </c>
      <c r="AG15" s="2" t="str">
        <f t="shared" si="9"/>
        <v/>
      </c>
      <c r="AH15" s="2" t="str">
        <f t="shared" si="10"/>
        <v/>
      </c>
      <c r="AI15" s="2" t="str">
        <f t="shared" si="11"/>
        <v/>
      </c>
      <c r="AJ15" s="2" t="str">
        <f t="shared" si="12"/>
        <v/>
      </c>
      <c r="AK15" s="2" t="str">
        <f t="shared" si="13"/>
        <v/>
      </c>
      <c r="AL15" s="2" t="str">
        <f t="shared" si="14"/>
        <v/>
      </c>
      <c r="AM15" s="2" t="str">
        <f t="shared" si="15"/>
        <v/>
      </c>
      <c r="AN15" s="2" t="str">
        <f t="shared" si="16"/>
        <v/>
      </c>
      <c r="AO15" s="2" t="str">
        <f t="shared" si="17"/>
        <v/>
      </c>
      <c r="AP15" s="2" t="str">
        <f t="shared" si="18"/>
        <v/>
      </c>
      <c r="AQ15" s="2" t="str">
        <f t="shared" si="19"/>
        <v/>
      </c>
    </row>
    <row r="16" spans="1:43" x14ac:dyDescent="0.2">
      <c r="A16" s="2" t="str">
        <f>IF('3 - SHOP Premium Calculator'!F32="","",'3 - SHOP Premium Calculator'!F32)</f>
        <v/>
      </c>
      <c r="B16" s="2" t="str">
        <f>IF(A16="","",A16&amp;COUNTIFS($D$10:D16,"Employee"))</f>
        <v/>
      </c>
      <c r="C16" s="2" t="str">
        <f>IF(A16="","",'3 - SHOP Premium Calculator'!F32&amp;" - "&amp;'3 - SHOP Premium Calculator'!H32)</f>
        <v/>
      </c>
      <c r="D16" s="2" t="str">
        <f>IF('3 - SHOP Premium Calculator'!H32="","",'3 - SHOP Premium Calculator'!H32)</f>
        <v/>
      </c>
      <c r="E16" s="37" t="str">
        <f>IF('3 - SHOP Premium Calculator'!I32="","",'3 - SHOP Premium Calculator'!I32)</f>
        <v/>
      </c>
      <c r="F16" s="2" t="str">
        <f t="shared" si="0"/>
        <v/>
      </c>
      <c r="G16" s="2" t="str">
        <f t="shared" si="1"/>
        <v/>
      </c>
      <c r="H16" s="2" t="str">
        <f t="shared" si="2"/>
        <v/>
      </c>
      <c r="I16" s="2" t="str">
        <f t="shared" si="3"/>
        <v/>
      </c>
      <c r="J16" s="2" t="str">
        <f t="shared" si="4"/>
        <v/>
      </c>
      <c r="K16" s="2" t="str">
        <f>IF(A16="","",IF(AND(D16="Dependent",F16&lt;25),F16+(COUNTIFS($A$10:A16,A16)/500),0))</f>
        <v/>
      </c>
      <c r="L16" s="2" t="str" cm="1">
        <f t="array" ref="L16">IFERROR(IF(A16="","",IF(AND(D16="Dependent",OR(IFERROR(K16=LARGE(IF($B$10:$B$309=B16,$K$10:$K$309),1),FALSE),IFERROR(K16=LARGE(IF($B$10:$B$309=B16,$K$10:$K$309),2),FALSE),IFERROR(K16=LARGE(IF($B$10:$B$309=B16,$K$10:$K$309),3),FALSE)),F16&lt;26),1,0)),0)</f>
        <v/>
      </c>
      <c r="M16" s="2" t="str">
        <f t="shared" si="5"/>
        <v/>
      </c>
      <c r="O16" s="2" t="str" cm="1">
        <f t="array" ref="O16">IFERROR($M16*IF($E16="","",INDEX('Plan Details'!$F$4:$Q$2298,MATCH(1,(Calculations!O$9='Plan Details'!$B$4:$B$2298)*($G16='Plan Details'!$E$4:$E$2298)*(ISNUMBER(SEARCH($B$3,'Plan Details'!$D$4:$D$2298))),0),MATCH(Calculations!$B$4,'Plan Details'!$F$3:$Q$3,0))),"")</f>
        <v/>
      </c>
      <c r="P16" s="2" t="str" cm="1">
        <f t="array" ref="P16">IFERROR($M16*IF($E16="","",INDEX('Plan Details'!$F$4:$Q$2298,MATCH(1,(Calculations!P$9='Plan Details'!$B$4:$B$2298)*($G16='Plan Details'!$E$4:$E$2298)*(ISNUMBER(SEARCH($B$3,'Plan Details'!$D$4:$D$2298))),0),MATCH(Calculations!$B$4,'Plan Details'!$F$3:$Q$3,0))),"")</f>
        <v/>
      </c>
      <c r="Q16" s="2" t="str" cm="1">
        <f t="array" ref="Q16">IFERROR($M16*IF($E16="","",INDEX('Plan Details'!$F$4:$Q$2298,MATCH(1,(Calculations!Q$9='Plan Details'!$B$4:$B$2298)*($G16='Plan Details'!$E$4:$E$2298)*(ISNUMBER(SEARCH($B$3,'Plan Details'!$D$4:$D$2298))),0),MATCH(Calculations!$B$4,'Plan Details'!$F$3:$Q$3,0))),"")</f>
        <v/>
      </c>
      <c r="R16" s="2" t="str" cm="1">
        <f t="array" ref="R16">IFERROR($M16*IF($E16="","",INDEX('Plan Details'!$F$4:$Q$2298,MATCH(1,(Calculations!R$9='Plan Details'!$B$4:$B$2298)*($G16='Plan Details'!$E$4:$E$2298)*(ISNUMBER(SEARCH($B$3,'Plan Details'!$D$4:$D$2298))),0),MATCH(Calculations!$B$4,'Plan Details'!$F$3:$Q$3,0))),"")</f>
        <v/>
      </c>
      <c r="S16" s="2" t="str" cm="1">
        <f t="array" ref="S16">IFERROR($M16*IF($E16="","",INDEX('Plan Details'!$F$4:$Q$2298,MATCH(1,(Calculations!S$9='Plan Details'!$B$4:$B$2298)*($G16='Plan Details'!$E$4:$E$2298)*(ISNUMBER(SEARCH($B$3,'Plan Details'!$D$4:$D$2298))),0),MATCH(Calculations!$B$4,'Plan Details'!$F$3:$Q$3,0))),"")</f>
        <v/>
      </c>
      <c r="T16" s="2" t="str" cm="1">
        <f t="array" ref="T16">IFERROR($M16*IF($E16="","",INDEX('Plan Details'!$F$4:$Q$2298,MATCH(1,(Calculations!T$9='Plan Details'!$B$4:$B$2298)*($G16='Plan Details'!$E$4:$E$2298)*(ISNUMBER(SEARCH($B$3,'Plan Details'!$D$4:$D$2298))),0),MATCH(Calculations!$B$4,'Plan Details'!$F$3:$Q$3,0))),"")</f>
        <v/>
      </c>
      <c r="U16" s="2" t="str" cm="1">
        <f t="array" ref="U16">IFERROR($M16*IF($E16="","",INDEX('Plan Details'!$F$4:$Q$2298,MATCH(1,(Calculations!U$9='Plan Details'!$B$4:$B$2298)*($G16='Plan Details'!$E$4:$E$2298)*(ISNUMBER(SEARCH($B$3,'Plan Details'!$D$4:$D$2298))),0),MATCH(Calculations!$B$4,'Plan Details'!$F$3:$Q$3,0))),"")</f>
        <v/>
      </c>
      <c r="V16" s="2" t="str" cm="1">
        <f t="array" ref="V16">IFERROR($M16*IF($E16="","",INDEX('Plan Details'!$F$4:$Q$2298,MATCH(1,(Calculations!V$9='Plan Details'!$B$4:$B$2298)*($G16='Plan Details'!$E$4:$E$2298)*(ISNUMBER(SEARCH($B$3,'Plan Details'!$D$4:$D$2298))),0),MATCH(Calculations!$B$4,'Plan Details'!$F$3:$Q$3,0))),"")</f>
        <v/>
      </c>
      <c r="W16" s="2" t="str" cm="1">
        <f t="array" ref="W16">IFERROR($M16*IF($E16="","",INDEX('Plan Details'!$F$4:$Q$2298,MATCH(1,(Calculations!W$9='Plan Details'!$B$4:$B$2298)*($G16='Plan Details'!$E$4:$E$2298)*(ISNUMBER(SEARCH($B$3,'Plan Details'!$D$4:$D$2298))),0),MATCH(Calculations!$B$4,'Plan Details'!$F$3:$Q$3,0))),"")</f>
        <v/>
      </c>
      <c r="X16" s="2" t="str" cm="1">
        <f t="array" ref="X16">IFERROR($M16*IF($E16="","",INDEX('Plan Details'!$F$4:$Q$2298,MATCH(1,(Calculations!X$9='Plan Details'!$B$4:$B$2298)*($G16='Plan Details'!$E$4:$E$2298)*(ISNUMBER(SEARCH($B$3,'Plan Details'!$D$4:$D$2298))),0),MATCH(Calculations!$B$4,'Plan Details'!$F$3:$Q$3,0))),"")</f>
        <v/>
      </c>
      <c r="Y16" s="2" t="str" cm="1">
        <f t="array" ref="Y16">IFERROR($M16*IF($E16="","",INDEX('Plan Details'!$F$4:$Q$2298,MATCH(1,(Calculations!Y$9='Plan Details'!$B$4:$B$2298)*($G16='Plan Details'!$E$4:$E$2298)*(ISNUMBER(SEARCH($B$3,'Plan Details'!$D$4:$D$2298))),0),MATCH(Calculations!$B$4,'Plan Details'!$F$3:$Q$3,0))),"")</f>
        <v/>
      </c>
      <c r="Z16" s="2" t="str" cm="1">
        <f t="array" ref="Z16">IFERROR($M16*IF($E16="","",INDEX('Plan Details'!$F$4:$Q$2298,MATCH(1,(Calculations!Z$9='Plan Details'!$B$4:$B$2298)*($G16='Plan Details'!$E$4:$E$2298)*(ISNUMBER(SEARCH($B$3,'Plan Details'!$D$4:$D$2298))),0),MATCH(Calculations!$B$4,'Plan Details'!$F$3:$Q$3,0))),"")</f>
        <v/>
      </c>
      <c r="AA16" s="2" t="str" cm="1">
        <f t="array" ref="AA16">IFERROR($M16*IF($E16="","",INDEX('Plan Details'!$F$4:$Q$2298,MATCH(1,(Calculations!AA$9='Plan Details'!$B$4:$B$2298)*($G16='Plan Details'!$E$4:$E$2298)*(ISNUMBER(SEARCH($B$3,'Plan Details'!$D$4:$D$2298))),0),MATCH(Calculations!$B$4,'Plan Details'!$F$3:$Q$3,0))),"")</f>
        <v/>
      </c>
      <c r="AB16" s="2" t="str" cm="1">
        <f t="array" ref="AB16">IFERROR($M16*IF($E16="","",INDEX('Plan Details'!$F$4:$Q$2298,MATCH(1,(Calculations!AB$9='Plan Details'!$B$4:$B$2298)*($G16='Plan Details'!$E$4:$E$2298)*(ISNUMBER(SEARCH($B$3,'Plan Details'!$D$4:$D$2298))),0),MATCH(Calculations!$B$4,'Plan Details'!$F$3:$Q$3,0))),"")</f>
        <v/>
      </c>
      <c r="AD16" s="2" t="str">
        <f t="shared" si="6"/>
        <v/>
      </c>
      <c r="AE16" s="2" t="str">
        <f t="shared" si="7"/>
        <v/>
      </c>
      <c r="AF16" s="2" t="str">
        <f t="shared" si="8"/>
        <v/>
      </c>
      <c r="AG16" s="2" t="str">
        <f t="shared" si="9"/>
        <v/>
      </c>
      <c r="AH16" s="2" t="str">
        <f t="shared" si="10"/>
        <v/>
      </c>
      <c r="AI16" s="2" t="str">
        <f t="shared" si="11"/>
        <v/>
      </c>
      <c r="AJ16" s="2" t="str">
        <f t="shared" si="12"/>
        <v/>
      </c>
      <c r="AK16" s="2" t="str">
        <f t="shared" si="13"/>
        <v/>
      </c>
      <c r="AL16" s="2" t="str">
        <f t="shared" si="14"/>
        <v/>
      </c>
      <c r="AM16" s="2" t="str">
        <f t="shared" si="15"/>
        <v/>
      </c>
      <c r="AN16" s="2" t="str">
        <f t="shared" si="16"/>
        <v/>
      </c>
      <c r="AO16" s="2" t="str">
        <f t="shared" si="17"/>
        <v/>
      </c>
      <c r="AP16" s="2" t="str">
        <f t="shared" si="18"/>
        <v/>
      </c>
      <c r="AQ16" s="2" t="str">
        <f t="shared" si="19"/>
        <v/>
      </c>
    </row>
    <row r="17" spans="1:43" x14ac:dyDescent="0.2">
      <c r="A17" s="2" t="str">
        <f>IF('3 - SHOP Premium Calculator'!F33="","",'3 - SHOP Premium Calculator'!F33)</f>
        <v/>
      </c>
      <c r="B17" s="2" t="str">
        <f>IF(A17="","",A17&amp;COUNTIFS($D$10:D17,"Employee"))</f>
        <v/>
      </c>
      <c r="C17" s="2" t="str">
        <f>IF(A17="","",'3 - SHOP Premium Calculator'!F33&amp;" - "&amp;'3 - SHOP Premium Calculator'!H33)</f>
        <v/>
      </c>
      <c r="D17" s="2" t="str">
        <f>IF('3 - SHOP Premium Calculator'!H33="","",'3 - SHOP Premium Calculator'!H33)</f>
        <v/>
      </c>
      <c r="E17" s="37" t="str">
        <f>IF('3 - SHOP Premium Calculator'!I33="","",'3 - SHOP Premium Calculator'!I33)</f>
        <v/>
      </c>
      <c r="F17" s="2" t="str">
        <f t="shared" si="0"/>
        <v/>
      </c>
      <c r="G17" s="2" t="str">
        <f t="shared" si="1"/>
        <v/>
      </c>
      <c r="H17" s="2" t="str">
        <f t="shared" si="2"/>
        <v/>
      </c>
      <c r="I17" s="2" t="str">
        <f t="shared" si="3"/>
        <v/>
      </c>
      <c r="J17" s="2" t="str">
        <f t="shared" si="4"/>
        <v/>
      </c>
      <c r="K17" s="2" t="str">
        <f>IF(A17="","",IF(AND(D17="Dependent",F17&lt;25),F17+(COUNTIFS($A$10:A17,A17)/500),0))</f>
        <v/>
      </c>
      <c r="L17" s="2" t="str" cm="1">
        <f t="array" ref="L17">IFERROR(IF(A17="","",IF(AND(D17="Dependent",OR(IFERROR(K17=LARGE(IF($B$10:$B$309=B17,$K$10:$K$309),1),FALSE),IFERROR(K17=LARGE(IF($B$10:$B$309=B17,$K$10:$K$309),2),FALSE),IFERROR(K17=LARGE(IF($B$10:$B$309=B17,$K$10:$K$309),3),FALSE)),F17&lt;26),1,0)),0)</f>
        <v/>
      </c>
      <c r="M17" s="2" t="str">
        <f t="shared" si="5"/>
        <v/>
      </c>
      <c r="O17" s="2" t="str" cm="1">
        <f t="array" ref="O17">IFERROR($M17*IF($E17="","",INDEX('Plan Details'!$F$4:$Q$2298,MATCH(1,(Calculations!O$9='Plan Details'!$B$4:$B$2298)*($G17='Plan Details'!$E$4:$E$2298)*(ISNUMBER(SEARCH($B$3,'Plan Details'!$D$4:$D$2298))),0),MATCH(Calculations!$B$4,'Plan Details'!$F$3:$Q$3,0))),"")</f>
        <v/>
      </c>
      <c r="P17" s="2" t="str" cm="1">
        <f t="array" ref="P17">IFERROR($M17*IF($E17="","",INDEX('Plan Details'!$F$4:$Q$2298,MATCH(1,(Calculations!P$9='Plan Details'!$B$4:$B$2298)*($G17='Plan Details'!$E$4:$E$2298)*(ISNUMBER(SEARCH($B$3,'Plan Details'!$D$4:$D$2298))),0),MATCH(Calculations!$B$4,'Plan Details'!$F$3:$Q$3,0))),"")</f>
        <v/>
      </c>
      <c r="Q17" s="2" t="str" cm="1">
        <f t="array" ref="Q17">IFERROR($M17*IF($E17="","",INDEX('Plan Details'!$F$4:$Q$2298,MATCH(1,(Calculations!Q$9='Plan Details'!$B$4:$B$2298)*($G17='Plan Details'!$E$4:$E$2298)*(ISNUMBER(SEARCH($B$3,'Plan Details'!$D$4:$D$2298))),0),MATCH(Calculations!$B$4,'Plan Details'!$F$3:$Q$3,0))),"")</f>
        <v/>
      </c>
      <c r="R17" s="2" t="str" cm="1">
        <f t="array" ref="R17">IFERROR($M17*IF($E17="","",INDEX('Plan Details'!$F$4:$Q$2298,MATCH(1,(Calculations!R$9='Plan Details'!$B$4:$B$2298)*($G17='Plan Details'!$E$4:$E$2298)*(ISNUMBER(SEARCH($B$3,'Plan Details'!$D$4:$D$2298))),0),MATCH(Calculations!$B$4,'Plan Details'!$F$3:$Q$3,0))),"")</f>
        <v/>
      </c>
      <c r="S17" s="2" t="str" cm="1">
        <f t="array" ref="S17">IFERROR($M17*IF($E17="","",INDEX('Plan Details'!$F$4:$Q$2298,MATCH(1,(Calculations!S$9='Plan Details'!$B$4:$B$2298)*($G17='Plan Details'!$E$4:$E$2298)*(ISNUMBER(SEARCH($B$3,'Plan Details'!$D$4:$D$2298))),0),MATCH(Calculations!$B$4,'Plan Details'!$F$3:$Q$3,0))),"")</f>
        <v/>
      </c>
      <c r="T17" s="2" t="str" cm="1">
        <f t="array" ref="T17">IFERROR($M17*IF($E17="","",INDEX('Plan Details'!$F$4:$Q$2298,MATCH(1,(Calculations!T$9='Plan Details'!$B$4:$B$2298)*($G17='Plan Details'!$E$4:$E$2298)*(ISNUMBER(SEARCH($B$3,'Plan Details'!$D$4:$D$2298))),0),MATCH(Calculations!$B$4,'Plan Details'!$F$3:$Q$3,0))),"")</f>
        <v/>
      </c>
      <c r="U17" s="2" t="str" cm="1">
        <f t="array" ref="U17">IFERROR($M17*IF($E17="","",INDEX('Plan Details'!$F$4:$Q$2298,MATCH(1,(Calculations!U$9='Plan Details'!$B$4:$B$2298)*($G17='Plan Details'!$E$4:$E$2298)*(ISNUMBER(SEARCH($B$3,'Plan Details'!$D$4:$D$2298))),0),MATCH(Calculations!$B$4,'Plan Details'!$F$3:$Q$3,0))),"")</f>
        <v/>
      </c>
      <c r="V17" s="2" t="str" cm="1">
        <f t="array" ref="V17">IFERROR($M17*IF($E17="","",INDEX('Plan Details'!$F$4:$Q$2298,MATCH(1,(Calculations!V$9='Plan Details'!$B$4:$B$2298)*($G17='Plan Details'!$E$4:$E$2298)*(ISNUMBER(SEARCH($B$3,'Plan Details'!$D$4:$D$2298))),0),MATCH(Calculations!$B$4,'Plan Details'!$F$3:$Q$3,0))),"")</f>
        <v/>
      </c>
      <c r="W17" s="2" t="str" cm="1">
        <f t="array" ref="W17">IFERROR($M17*IF($E17="","",INDEX('Plan Details'!$F$4:$Q$2298,MATCH(1,(Calculations!W$9='Plan Details'!$B$4:$B$2298)*($G17='Plan Details'!$E$4:$E$2298)*(ISNUMBER(SEARCH($B$3,'Plan Details'!$D$4:$D$2298))),0),MATCH(Calculations!$B$4,'Plan Details'!$F$3:$Q$3,0))),"")</f>
        <v/>
      </c>
      <c r="X17" s="2" t="str" cm="1">
        <f t="array" ref="X17">IFERROR($M17*IF($E17="","",INDEX('Plan Details'!$F$4:$Q$2298,MATCH(1,(Calculations!X$9='Plan Details'!$B$4:$B$2298)*($G17='Plan Details'!$E$4:$E$2298)*(ISNUMBER(SEARCH($B$3,'Plan Details'!$D$4:$D$2298))),0),MATCH(Calculations!$B$4,'Plan Details'!$F$3:$Q$3,0))),"")</f>
        <v/>
      </c>
      <c r="Y17" s="2" t="str" cm="1">
        <f t="array" ref="Y17">IFERROR($M17*IF($E17="","",INDEX('Plan Details'!$F$4:$Q$2298,MATCH(1,(Calculations!Y$9='Plan Details'!$B$4:$B$2298)*($G17='Plan Details'!$E$4:$E$2298)*(ISNUMBER(SEARCH($B$3,'Plan Details'!$D$4:$D$2298))),0),MATCH(Calculations!$B$4,'Plan Details'!$F$3:$Q$3,0))),"")</f>
        <v/>
      </c>
      <c r="Z17" s="2" t="str" cm="1">
        <f t="array" ref="Z17">IFERROR($M17*IF($E17="","",INDEX('Plan Details'!$F$4:$Q$2298,MATCH(1,(Calculations!Z$9='Plan Details'!$B$4:$B$2298)*($G17='Plan Details'!$E$4:$E$2298)*(ISNUMBER(SEARCH($B$3,'Plan Details'!$D$4:$D$2298))),0),MATCH(Calculations!$B$4,'Plan Details'!$F$3:$Q$3,0))),"")</f>
        <v/>
      </c>
      <c r="AA17" s="2" t="str" cm="1">
        <f t="array" ref="AA17">IFERROR($M17*IF($E17="","",INDEX('Plan Details'!$F$4:$Q$2298,MATCH(1,(Calculations!AA$9='Plan Details'!$B$4:$B$2298)*($G17='Plan Details'!$E$4:$E$2298)*(ISNUMBER(SEARCH($B$3,'Plan Details'!$D$4:$D$2298))),0),MATCH(Calculations!$B$4,'Plan Details'!$F$3:$Q$3,0))),"")</f>
        <v/>
      </c>
      <c r="AB17" s="2" t="str" cm="1">
        <f t="array" ref="AB17">IFERROR($M17*IF($E17="","",INDEX('Plan Details'!$F$4:$Q$2298,MATCH(1,(Calculations!AB$9='Plan Details'!$B$4:$B$2298)*($G17='Plan Details'!$E$4:$E$2298)*(ISNUMBER(SEARCH($B$3,'Plan Details'!$D$4:$D$2298))),0),MATCH(Calculations!$B$4,'Plan Details'!$F$3:$Q$3,0))),"")</f>
        <v/>
      </c>
      <c r="AD17" s="2" t="str">
        <f t="shared" si="6"/>
        <v/>
      </c>
      <c r="AE17" s="2" t="str">
        <f t="shared" si="7"/>
        <v/>
      </c>
      <c r="AF17" s="2" t="str">
        <f t="shared" si="8"/>
        <v/>
      </c>
      <c r="AG17" s="2" t="str">
        <f t="shared" si="9"/>
        <v/>
      </c>
      <c r="AH17" s="2" t="str">
        <f t="shared" si="10"/>
        <v/>
      </c>
      <c r="AI17" s="2" t="str">
        <f t="shared" si="11"/>
        <v/>
      </c>
      <c r="AJ17" s="2" t="str">
        <f t="shared" si="12"/>
        <v/>
      </c>
      <c r="AK17" s="2" t="str">
        <f t="shared" si="13"/>
        <v/>
      </c>
      <c r="AL17" s="2" t="str">
        <f t="shared" si="14"/>
        <v/>
      </c>
      <c r="AM17" s="2" t="str">
        <f t="shared" si="15"/>
        <v/>
      </c>
      <c r="AN17" s="2" t="str">
        <f t="shared" si="16"/>
        <v/>
      </c>
      <c r="AO17" s="2" t="str">
        <f t="shared" si="17"/>
        <v/>
      </c>
      <c r="AP17" s="2" t="str">
        <f t="shared" si="18"/>
        <v/>
      </c>
      <c r="AQ17" s="2" t="str">
        <f t="shared" si="19"/>
        <v/>
      </c>
    </row>
    <row r="18" spans="1:43" x14ac:dyDescent="0.2">
      <c r="A18" s="2" t="str">
        <f>IF('3 - SHOP Premium Calculator'!F34="","",'3 - SHOP Premium Calculator'!F34)</f>
        <v/>
      </c>
      <c r="B18" s="2" t="str">
        <f>IF(A18="","",A18&amp;COUNTIFS($D$10:D18,"Employee"))</f>
        <v/>
      </c>
      <c r="C18" s="2" t="str">
        <f>IF(A18="","",'3 - SHOP Premium Calculator'!F34&amp;" - "&amp;'3 - SHOP Premium Calculator'!H34)</f>
        <v/>
      </c>
      <c r="D18" s="2" t="str">
        <f>IF('3 - SHOP Premium Calculator'!H34="","",'3 - SHOP Premium Calculator'!H34)</f>
        <v/>
      </c>
      <c r="E18" s="37" t="str">
        <f>IF('3 - SHOP Premium Calculator'!I34="","",'3 - SHOP Premium Calculator'!I34)</f>
        <v/>
      </c>
      <c r="F18" s="2" t="str">
        <f t="shared" si="0"/>
        <v/>
      </c>
      <c r="G18" s="2" t="str">
        <f t="shared" si="1"/>
        <v/>
      </c>
      <c r="H18" s="2" t="str">
        <f t="shared" si="2"/>
        <v/>
      </c>
      <c r="I18" s="2" t="str">
        <f t="shared" si="3"/>
        <v/>
      </c>
      <c r="J18" s="2" t="str">
        <f t="shared" si="4"/>
        <v/>
      </c>
      <c r="K18" s="2" t="str">
        <f>IF(A18="","",IF(AND(D18="Dependent",F18&lt;25),F18+(COUNTIFS($A$10:A18,A18)/500),0))</f>
        <v/>
      </c>
      <c r="L18" s="2" t="str" cm="1">
        <f t="array" ref="L18">IFERROR(IF(A18="","",IF(AND(D18="Dependent",OR(IFERROR(K18=LARGE(IF($B$10:$B$309=B18,$K$10:$K$309),1),FALSE),IFERROR(K18=LARGE(IF($B$10:$B$309=B18,$K$10:$K$309),2),FALSE),IFERROR(K18=LARGE(IF($B$10:$B$309=B18,$K$10:$K$309),3),FALSE)),F18&lt;26),1,0)),0)</f>
        <v/>
      </c>
      <c r="M18" s="2" t="str">
        <f t="shared" si="5"/>
        <v/>
      </c>
      <c r="O18" s="2" t="str" cm="1">
        <f t="array" ref="O18">IFERROR($M18*IF($E18="","",INDEX('Plan Details'!$F$4:$Q$2298,MATCH(1,(Calculations!O$9='Plan Details'!$B$4:$B$2298)*($G18='Plan Details'!$E$4:$E$2298)*(ISNUMBER(SEARCH($B$3,'Plan Details'!$D$4:$D$2298))),0),MATCH(Calculations!$B$4,'Plan Details'!$F$3:$Q$3,0))),"")</f>
        <v/>
      </c>
      <c r="P18" s="2" t="str" cm="1">
        <f t="array" ref="P18">IFERROR($M18*IF($E18="","",INDEX('Plan Details'!$F$4:$Q$2298,MATCH(1,(Calculations!P$9='Plan Details'!$B$4:$B$2298)*($G18='Plan Details'!$E$4:$E$2298)*(ISNUMBER(SEARCH($B$3,'Plan Details'!$D$4:$D$2298))),0),MATCH(Calculations!$B$4,'Plan Details'!$F$3:$Q$3,0))),"")</f>
        <v/>
      </c>
      <c r="Q18" s="2" t="str" cm="1">
        <f t="array" ref="Q18">IFERROR($M18*IF($E18="","",INDEX('Plan Details'!$F$4:$Q$2298,MATCH(1,(Calculations!Q$9='Plan Details'!$B$4:$B$2298)*($G18='Plan Details'!$E$4:$E$2298)*(ISNUMBER(SEARCH($B$3,'Plan Details'!$D$4:$D$2298))),0),MATCH(Calculations!$B$4,'Plan Details'!$F$3:$Q$3,0))),"")</f>
        <v/>
      </c>
      <c r="R18" s="2" t="str" cm="1">
        <f t="array" ref="R18">IFERROR($M18*IF($E18="","",INDEX('Plan Details'!$F$4:$Q$2298,MATCH(1,(Calculations!R$9='Plan Details'!$B$4:$B$2298)*($G18='Plan Details'!$E$4:$E$2298)*(ISNUMBER(SEARCH($B$3,'Plan Details'!$D$4:$D$2298))),0),MATCH(Calculations!$B$4,'Plan Details'!$F$3:$Q$3,0))),"")</f>
        <v/>
      </c>
      <c r="S18" s="2" t="str" cm="1">
        <f t="array" ref="S18">IFERROR($M18*IF($E18="","",INDEX('Plan Details'!$F$4:$Q$2298,MATCH(1,(Calculations!S$9='Plan Details'!$B$4:$B$2298)*($G18='Plan Details'!$E$4:$E$2298)*(ISNUMBER(SEARCH($B$3,'Plan Details'!$D$4:$D$2298))),0),MATCH(Calculations!$B$4,'Plan Details'!$F$3:$Q$3,0))),"")</f>
        <v/>
      </c>
      <c r="T18" s="2" t="str" cm="1">
        <f t="array" ref="T18">IFERROR($M18*IF($E18="","",INDEX('Plan Details'!$F$4:$Q$2298,MATCH(1,(Calculations!T$9='Plan Details'!$B$4:$B$2298)*($G18='Plan Details'!$E$4:$E$2298)*(ISNUMBER(SEARCH($B$3,'Plan Details'!$D$4:$D$2298))),0),MATCH(Calculations!$B$4,'Plan Details'!$F$3:$Q$3,0))),"")</f>
        <v/>
      </c>
      <c r="U18" s="2" t="str" cm="1">
        <f t="array" ref="U18">IFERROR($M18*IF($E18="","",INDEX('Plan Details'!$F$4:$Q$2298,MATCH(1,(Calculations!U$9='Plan Details'!$B$4:$B$2298)*($G18='Plan Details'!$E$4:$E$2298)*(ISNUMBER(SEARCH($B$3,'Plan Details'!$D$4:$D$2298))),0),MATCH(Calculations!$B$4,'Plan Details'!$F$3:$Q$3,0))),"")</f>
        <v/>
      </c>
      <c r="V18" s="2" t="str" cm="1">
        <f t="array" ref="V18">IFERROR($M18*IF($E18="","",INDEX('Plan Details'!$F$4:$Q$2298,MATCH(1,(Calculations!V$9='Plan Details'!$B$4:$B$2298)*($G18='Plan Details'!$E$4:$E$2298)*(ISNUMBER(SEARCH($B$3,'Plan Details'!$D$4:$D$2298))),0),MATCH(Calculations!$B$4,'Plan Details'!$F$3:$Q$3,0))),"")</f>
        <v/>
      </c>
      <c r="W18" s="2" t="str" cm="1">
        <f t="array" ref="W18">IFERROR($M18*IF($E18="","",INDEX('Plan Details'!$F$4:$Q$2298,MATCH(1,(Calculations!W$9='Plan Details'!$B$4:$B$2298)*($G18='Plan Details'!$E$4:$E$2298)*(ISNUMBER(SEARCH($B$3,'Plan Details'!$D$4:$D$2298))),0),MATCH(Calculations!$B$4,'Plan Details'!$F$3:$Q$3,0))),"")</f>
        <v/>
      </c>
      <c r="X18" s="2" t="str" cm="1">
        <f t="array" ref="X18">IFERROR($M18*IF($E18="","",INDEX('Plan Details'!$F$4:$Q$2298,MATCH(1,(Calculations!X$9='Plan Details'!$B$4:$B$2298)*($G18='Plan Details'!$E$4:$E$2298)*(ISNUMBER(SEARCH($B$3,'Plan Details'!$D$4:$D$2298))),0),MATCH(Calculations!$B$4,'Plan Details'!$F$3:$Q$3,0))),"")</f>
        <v/>
      </c>
      <c r="Y18" s="2" t="str" cm="1">
        <f t="array" ref="Y18">IFERROR($M18*IF($E18="","",INDEX('Plan Details'!$F$4:$Q$2298,MATCH(1,(Calculations!Y$9='Plan Details'!$B$4:$B$2298)*($G18='Plan Details'!$E$4:$E$2298)*(ISNUMBER(SEARCH($B$3,'Plan Details'!$D$4:$D$2298))),0),MATCH(Calculations!$B$4,'Plan Details'!$F$3:$Q$3,0))),"")</f>
        <v/>
      </c>
      <c r="Z18" s="2" t="str" cm="1">
        <f t="array" ref="Z18">IFERROR($M18*IF($E18="","",INDEX('Plan Details'!$F$4:$Q$2298,MATCH(1,(Calculations!Z$9='Plan Details'!$B$4:$B$2298)*($G18='Plan Details'!$E$4:$E$2298)*(ISNUMBER(SEARCH($B$3,'Plan Details'!$D$4:$D$2298))),0),MATCH(Calculations!$B$4,'Plan Details'!$F$3:$Q$3,0))),"")</f>
        <v/>
      </c>
      <c r="AA18" s="2" t="str" cm="1">
        <f t="array" ref="AA18">IFERROR($M18*IF($E18="","",INDEX('Plan Details'!$F$4:$Q$2298,MATCH(1,(Calculations!AA$9='Plan Details'!$B$4:$B$2298)*($G18='Plan Details'!$E$4:$E$2298)*(ISNUMBER(SEARCH($B$3,'Plan Details'!$D$4:$D$2298))),0),MATCH(Calculations!$B$4,'Plan Details'!$F$3:$Q$3,0))),"")</f>
        <v/>
      </c>
      <c r="AB18" s="2" t="str" cm="1">
        <f t="array" ref="AB18">IFERROR($M18*IF($E18="","",INDEX('Plan Details'!$F$4:$Q$2298,MATCH(1,(Calculations!AB$9='Plan Details'!$B$4:$B$2298)*($G18='Plan Details'!$E$4:$E$2298)*(ISNUMBER(SEARCH($B$3,'Plan Details'!$D$4:$D$2298))),0),MATCH(Calculations!$B$4,'Plan Details'!$F$3:$Q$3,0))),"")</f>
        <v/>
      </c>
      <c r="AD18" s="2" t="str">
        <f t="shared" si="6"/>
        <v/>
      </c>
      <c r="AE18" s="2" t="str">
        <f t="shared" si="7"/>
        <v/>
      </c>
      <c r="AF18" s="2" t="str">
        <f t="shared" si="8"/>
        <v/>
      </c>
      <c r="AG18" s="2" t="str">
        <f t="shared" si="9"/>
        <v/>
      </c>
      <c r="AH18" s="2" t="str">
        <f t="shared" si="10"/>
        <v/>
      </c>
      <c r="AI18" s="2" t="str">
        <f t="shared" si="11"/>
        <v/>
      </c>
      <c r="AJ18" s="2" t="str">
        <f t="shared" si="12"/>
        <v/>
      </c>
      <c r="AK18" s="2" t="str">
        <f t="shared" si="13"/>
        <v/>
      </c>
      <c r="AL18" s="2" t="str">
        <f t="shared" si="14"/>
        <v/>
      </c>
      <c r="AM18" s="2" t="str">
        <f t="shared" si="15"/>
        <v/>
      </c>
      <c r="AN18" s="2" t="str">
        <f t="shared" si="16"/>
        <v/>
      </c>
      <c r="AO18" s="2" t="str">
        <f t="shared" si="17"/>
        <v/>
      </c>
      <c r="AP18" s="2" t="str">
        <f t="shared" si="18"/>
        <v/>
      </c>
      <c r="AQ18" s="2" t="str">
        <f t="shared" si="19"/>
        <v/>
      </c>
    </row>
    <row r="19" spans="1:43" x14ac:dyDescent="0.2">
      <c r="A19" s="2" t="str">
        <f>IF('3 - SHOP Premium Calculator'!F35="","",'3 - SHOP Premium Calculator'!F35)</f>
        <v/>
      </c>
      <c r="B19" s="2" t="str">
        <f>IF(A19="","",A19&amp;COUNTIFS($D$10:D19,"Employee"))</f>
        <v/>
      </c>
      <c r="C19" s="2" t="str">
        <f>IF(A19="","",'3 - SHOP Premium Calculator'!F35&amp;" - "&amp;'3 - SHOP Premium Calculator'!H35)</f>
        <v/>
      </c>
      <c r="D19" s="2" t="str">
        <f>IF('3 - SHOP Premium Calculator'!H35="","",'3 - SHOP Premium Calculator'!H35)</f>
        <v/>
      </c>
      <c r="E19" s="37" t="str">
        <f>IF('3 - SHOP Premium Calculator'!I35="","",'3 - SHOP Premium Calculator'!I35)</f>
        <v/>
      </c>
      <c r="F19" s="2" t="str">
        <f t="shared" si="0"/>
        <v/>
      </c>
      <c r="G19" s="2" t="str">
        <f t="shared" si="1"/>
        <v/>
      </c>
      <c r="H19" s="2" t="str">
        <f t="shared" si="2"/>
        <v/>
      </c>
      <c r="I19" s="2" t="str">
        <f t="shared" si="3"/>
        <v/>
      </c>
      <c r="J19" s="2" t="str">
        <f t="shared" si="4"/>
        <v/>
      </c>
      <c r="K19" s="2" t="str">
        <f>IF(A19="","",IF(AND(D19="Dependent",F19&lt;25),F19+(COUNTIFS($A$10:A19,A19)/500),0))</f>
        <v/>
      </c>
      <c r="L19" s="2" t="str" cm="1">
        <f t="array" ref="L19">IFERROR(IF(A19="","",IF(AND(D19="Dependent",OR(IFERROR(K19=LARGE(IF($B$10:$B$309=B19,$K$10:$K$309),1),FALSE),IFERROR(K19=LARGE(IF($B$10:$B$309=B19,$K$10:$K$309),2),FALSE),IFERROR(K19=LARGE(IF($B$10:$B$309=B19,$K$10:$K$309),3),FALSE)),F19&lt;26),1,0)),0)</f>
        <v/>
      </c>
      <c r="M19" s="2" t="str">
        <f t="shared" si="5"/>
        <v/>
      </c>
      <c r="O19" s="2" t="str" cm="1">
        <f t="array" ref="O19">IFERROR($M19*IF($E19="","",INDEX('Plan Details'!$F$4:$Q$2298,MATCH(1,(Calculations!O$9='Plan Details'!$B$4:$B$2298)*($G19='Plan Details'!$E$4:$E$2298)*(ISNUMBER(SEARCH($B$3,'Plan Details'!$D$4:$D$2298))),0),MATCH(Calculations!$B$4,'Plan Details'!$F$3:$Q$3,0))),"")</f>
        <v/>
      </c>
      <c r="P19" s="2" t="str" cm="1">
        <f t="array" ref="P19">IFERROR($M19*IF($E19="","",INDEX('Plan Details'!$F$4:$Q$2298,MATCH(1,(Calculations!P$9='Plan Details'!$B$4:$B$2298)*($G19='Plan Details'!$E$4:$E$2298)*(ISNUMBER(SEARCH($B$3,'Plan Details'!$D$4:$D$2298))),0),MATCH(Calculations!$B$4,'Plan Details'!$F$3:$Q$3,0))),"")</f>
        <v/>
      </c>
      <c r="Q19" s="2" t="str" cm="1">
        <f t="array" ref="Q19">IFERROR($M19*IF($E19="","",INDEX('Plan Details'!$F$4:$Q$2298,MATCH(1,(Calculations!Q$9='Plan Details'!$B$4:$B$2298)*($G19='Plan Details'!$E$4:$E$2298)*(ISNUMBER(SEARCH($B$3,'Plan Details'!$D$4:$D$2298))),0),MATCH(Calculations!$B$4,'Plan Details'!$F$3:$Q$3,0))),"")</f>
        <v/>
      </c>
      <c r="R19" s="2" t="str" cm="1">
        <f t="array" ref="R19">IFERROR($M19*IF($E19="","",INDEX('Plan Details'!$F$4:$Q$2298,MATCH(1,(Calculations!R$9='Plan Details'!$B$4:$B$2298)*($G19='Plan Details'!$E$4:$E$2298)*(ISNUMBER(SEARCH($B$3,'Plan Details'!$D$4:$D$2298))),0),MATCH(Calculations!$B$4,'Plan Details'!$F$3:$Q$3,0))),"")</f>
        <v/>
      </c>
      <c r="S19" s="2" t="str" cm="1">
        <f t="array" ref="S19">IFERROR($M19*IF($E19="","",INDEX('Plan Details'!$F$4:$Q$2298,MATCH(1,(Calculations!S$9='Plan Details'!$B$4:$B$2298)*($G19='Plan Details'!$E$4:$E$2298)*(ISNUMBER(SEARCH($B$3,'Plan Details'!$D$4:$D$2298))),0),MATCH(Calculations!$B$4,'Plan Details'!$F$3:$Q$3,0))),"")</f>
        <v/>
      </c>
      <c r="T19" s="2" t="str" cm="1">
        <f t="array" ref="T19">IFERROR($M19*IF($E19="","",INDEX('Plan Details'!$F$4:$Q$2298,MATCH(1,(Calculations!T$9='Plan Details'!$B$4:$B$2298)*($G19='Plan Details'!$E$4:$E$2298)*(ISNUMBER(SEARCH($B$3,'Plan Details'!$D$4:$D$2298))),0),MATCH(Calculations!$B$4,'Plan Details'!$F$3:$Q$3,0))),"")</f>
        <v/>
      </c>
      <c r="U19" s="2" t="str" cm="1">
        <f t="array" ref="U19">IFERROR($M19*IF($E19="","",INDEX('Plan Details'!$F$4:$Q$2298,MATCH(1,(Calculations!U$9='Plan Details'!$B$4:$B$2298)*($G19='Plan Details'!$E$4:$E$2298)*(ISNUMBER(SEARCH($B$3,'Plan Details'!$D$4:$D$2298))),0),MATCH(Calculations!$B$4,'Plan Details'!$F$3:$Q$3,0))),"")</f>
        <v/>
      </c>
      <c r="V19" s="2" t="str" cm="1">
        <f t="array" ref="V19">IFERROR($M19*IF($E19="","",INDEX('Plan Details'!$F$4:$Q$2298,MATCH(1,(Calculations!V$9='Plan Details'!$B$4:$B$2298)*($G19='Plan Details'!$E$4:$E$2298)*(ISNUMBER(SEARCH($B$3,'Plan Details'!$D$4:$D$2298))),0),MATCH(Calculations!$B$4,'Plan Details'!$F$3:$Q$3,0))),"")</f>
        <v/>
      </c>
      <c r="W19" s="2" t="str" cm="1">
        <f t="array" ref="W19">IFERROR($M19*IF($E19="","",INDEX('Plan Details'!$F$4:$Q$2298,MATCH(1,(Calculations!W$9='Plan Details'!$B$4:$B$2298)*($G19='Plan Details'!$E$4:$E$2298)*(ISNUMBER(SEARCH($B$3,'Plan Details'!$D$4:$D$2298))),0),MATCH(Calculations!$B$4,'Plan Details'!$F$3:$Q$3,0))),"")</f>
        <v/>
      </c>
      <c r="X19" s="2" t="str" cm="1">
        <f t="array" ref="X19">IFERROR($M19*IF($E19="","",INDEX('Plan Details'!$F$4:$Q$2298,MATCH(1,(Calculations!X$9='Plan Details'!$B$4:$B$2298)*($G19='Plan Details'!$E$4:$E$2298)*(ISNUMBER(SEARCH($B$3,'Plan Details'!$D$4:$D$2298))),0),MATCH(Calculations!$B$4,'Plan Details'!$F$3:$Q$3,0))),"")</f>
        <v/>
      </c>
      <c r="Y19" s="2" t="str" cm="1">
        <f t="array" ref="Y19">IFERROR($M19*IF($E19="","",INDEX('Plan Details'!$F$4:$Q$2298,MATCH(1,(Calculations!Y$9='Plan Details'!$B$4:$B$2298)*($G19='Plan Details'!$E$4:$E$2298)*(ISNUMBER(SEARCH($B$3,'Plan Details'!$D$4:$D$2298))),0),MATCH(Calculations!$B$4,'Plan Details'!$F$3:$Q$3,0))),"")</f>
        <v/>
      </c>
      <c r="Z19" s="2" t="str" cm="1">
        <f t="array" ref="Z19">IFERROR($M19*IF($E19="","",INDEX('Plan Details'!$F$4:$Q$2298,MATCH(1,(Calculations!Z$9='Plan Details'!$B$4:$B$2298)*($G19='Plan Details'!$E$4:$E$2298)*(ISNUMBER(SEARCH($B$3,'Plan Details'!$D$4:$D$2298))),0),MATCH(Calculations!$B$4,'Plan Details'!$F$3:$Q$3,0))),"")</f>
        <v/>
      </c>
      <c r="AA19" s="2" t="str" cm="1">
        <f t="array" ref="AA19">IFERROR($M19*IF($E19="","",INDEX('Plan Details'!$F$4:$Q$2298,MATCH(1,(Calculations!AA$9='Plan Details'!$B$4:$B$2298)*($G19='Plan Details'!$E$4:$E$2298)*(ISNUMBER(SEARCH($B$3,'Plan Details'!$D$4:$D$2298))),0),MATCH(Calculations!$B$4,'Plan Details'!$F$3:$Q$3,0))),"")</f>
        <v/>
      </c>
      <c r="AB19" s="2" t="str" cm="1">
        <f t="array" ref="AB19">IFERROR($M19*IF($E19="","",INDEX('Plan Details'!$F$4:$Q$2298,MATCH(1,(Calculations!AB$9='Plan Details'!$B$4:$B$2298)*($G19='Plan Details'!$E$4:$E$2298)*(ISNUMBER(SEARCH($B$3,'Plan Details'!$D$4:$D$2298))),0),MATCH(Calculations!$B$4,'Plan Details'!$F$3:$Q$3,0))),"")</f>
        <v/>
      </c>
      <c r="AD19" s="2" t="str">
        <f t="shared" si="6"/>
        <v/>
      </c>
      <c r="AE19" s="2" t="str">
        <f t="shared" si="7"/>
        <v/>
      </c>
      <c r="AF19" s="2" t="str">
        <f t="shared" si="8"/>
        <v/>
      </c>
      <c r="AG19" s="2" t="str">
        <f t="shared" si="9"/>
        <v/>
      </c>
      <c r="AH19" s="2" t="str">
        <f t="shared" si="10"/>
        <v/>
      </c>
      <c r="AI19" s="2" t="str">
        <f t="shared" si="11"/>
        <v/>
      </c>
      <c r="AJ19" s="2" t="str">
        <f t="shared" si="12"/>
        <v/>
      </c>
      <c r="AK19" s="2" t="str">
        <f t="shared" si="13"/>
        <v/>
      </c>
      <c r="AL19" s="2" t="str">
        <f t="shared" si="14"/>
        <v/>
      </c>
      <c r="AM19" s="2" t="str">
        <f t="shared" si="15"/>
        <v/>
      </c>
      <c r="AN19" s="2" t="str">
        <f t="shared" si="16"/>
        <v/>
      </c>
      <c r="AO19" s="2" t="str">
        <f t="shared" si="17"/>
        <v/>
      </c>
      <c r="AP19" s="2" t="str">
        <f t="shared" si="18"/>
        <v/>
      </c>
      <c r="AQ19" s="2" t="str">
        <f t="shared" si="19"/>
        <v/>
      </c>
    </row>
    <row r="20" spans="1:43" x14ac:dyDescent="0.2">
      <c r="A20" s="2" t="str">
        <f>IF('3 - SHOP Premium Calculator'!F36="","",'3 - SHOP Premium Calculator'!F36)</f>
        <v/>
      </c>
      <c r="B20" s="2" t="str">
        <f>IF(A20="","",A20&amp;COUNTIFS($D$10:D20,"Employee"))</f>
        <v/>
      </c>
      <c r="C20" s="2" t="str">
        <f>IF(A20="","",'3 - SHOP Premium Calculator'!F36&amp;" - "&amp;'3 - SHOP Premium Calculator'!H36)</f>
        <v/>
      </c>
      <c r="D20" s="2" t="str">
        <f>IF('3 - SHOP Premium Calculator'!H36="","",'3 - SHOP Premium Calculator'!H36)</f>
        <v/>
      </c>
      <c r="E20" s="37" t="str">
        <f>IF('3 - SHOP Premium Calculator'!I36="","",'3 - SHOP Premium Calculator'!I36)</f>
        <v/>
      </c>
      <c r="F20" s="2" t="str">
        <f t="shared" si="0"/>
        <v/>
      </c>
      <c r="G20" s="2" t="str">
        <f t="shared" si="1"/>
        <v/>
      </c>
      <c r="H20" s="2" t="str">
        <f t="shared" si="2"/>
        <v/>
      </c>
      <c r="I20" s="2" t="str">
        <f t="shared" si="3"/>
        <v/>
      </c>
      <c r="J20" s="2" t="str">
        <f t="shared" si="4"/>
        <v/>
      </c>
      <c r="K20" s="2" t="str">
        <f>IF(A20="","",IF(AND(D20="Dependent",F20&lt;25),F20+(COUNTIFS($A$10:A20,A20)/500),0))</f>
        <v/>
      </c>
      <c r="L20" s="2" t="str" cm="1">
        <f t="array" ref="L20">IFERROR(IF(A20="","",IF(AND(D20="Dependent",OR(IFERROR(K20=LARGE(IF($B$10:$B$309=B20,$K$10:$K$309),1),FALSE),IFERROR(K20=LARGE(IF($B$10:$B$309=B20,$K$10:$K$309),2),FALSE),IFERROR(K20=LARGE(IF($B$10:$B$309=B20,$K$10:$K$309),3),FALSE)),F20&lt;26),1,0)),0)</f>
        <v/>
      </c>
      <c r="M20" s="2" t="str">
        <f t="shared" si="5"/>
        <v/>
      </c>
      <c r="O20" s="2" t="str" cm="1">
        <f t="array" ref="O20">IFERROR($M20*IF($E20="","",INDEX('Plan Details'!$F$4:$Q$2298,MATCH(1,(Calculations!O$9='Plan Details'!$B$4:$B$2298)*($G20='Plan Details'!$E$4:$E$2298)*(ISNUMBER(SEARCH($B$3,'Plan Details'!$D$4:$D$2298))),0),MATCH(Calculations!$B$4,'Plan Details'!$F$3:$Q$3,0))),"")</f>
        <v/>
      </c>
      <c r="P20" s="2" t="str" cm="1">
        <f t="array" ref="P20">IFERROR($M20*IF($E20="","",INDEX('Plan Details'!$F$4:$Q$2298,MATCH(1,(Calculations!P$9='Plan Details'!$B$4:$B$2298)*($G20='Plan Details'!$E$4:$E$2298)*(ISNUMBER(SEARCH($B$3,'Plan Details'!$D$4:$D$2298))),0),MATCH(Calculations!$B$4,'Plan Details'!$F$3:$Q$3,0))),"")</f>
        <v/>
      </c>
      <c r="Q20" s="2" t="str" cm="1">
        <f t="array" ref="Q20">IFERROR($M20*IF($E20="","",INDEX('Plan Details'!$F$4:$Q$2298,MATCH(1,(Calculations!Q$9='Plan Details'!$B$4:$B$2298)*($G20='Plan Details'!$E$4:$E$2298)*(ISNUMBER(SEARCH($B$3,'Plan Details'!$D$4:$D$2298))),0),MATCH(Calculations!$B$4,'Plan Details'!$F$3:$Q$3,0))),"")</f>
        <v/>
      </c>
      <c r="R20" s="2" t="str" cm="1">
        <f t="array" ref="R20">IFERROR($M20*IF($E20="","",INDEX('Plan Details'!$F$4:$Q$2298,MATCH(1,(Calculations!R$9='Plan Details'!$B$4:$B$2298)*($G20='Plan Details'!$E$4:$E$2298)*(ISNUMBER(SEARCH($B$3,'Plan Details'!$D$4:$D$2298))),0),MATCH(Calculations!$B$4,'Plan Details'!$F$3:$Q$3,0))),"")</f>
        <v/>
      </c>
      <c r="S20" s="2" t="str" cm="1">
        <f t="array" ref="S20">IFERROR($M20*IF($E20="","",INDEX('Plan Details'!$F$4:$Q$2298,MATCH(1,(Calculations!S$9='Plan Details'!$B$4:$B$2298)*($G20='Plan Details'!$E$4:$E$2298)*(ISNUMBER(SEARCH($B$3,'Plan Details'!$D$4:$D$2298))),0),MATCH(Calculations!$B$4,'Plan Details'!$F$3:$Q$3,0))),"")</f>
        <v/>
      </c>
      <c r="T20" s="2" t="str" cm="1">
        <f t="array" ref="T20">IFERROR($M20*IF($E20="","",INDEX('Plan Details'!$F$4:$Q$2298,MATCH(1,(Calculations!T$9='Plan Details'!$B$4:$B$2298)*($G20='Plan Details'!$E$4:$E$2298)*(ISNUMBER(SEARCH($B$3,'Plan Details'!$D$4:$D$2298))),0),MATCH(Calculations!$B$4,'Plan Details'!$F$3:$Q$3,0))),"")</f>
        <v/>
      </c>
      <c r="U20" s="2" t="str" cm="1">
        <f t="array" ref="U20">IFERROR($M20*IF($E20="","",INDEX('Plan Details'!$F$4:$Q$2298,MATCH(1,(Calculations!U$9='Plan Details'!$B$4:$B$2298)*($G20='Plan Details'!$E$4:$E$2298)*(ISNUMBER(SEARCH($B$3,'Plan Details'!$D$4:$D$2298))),0),MATCH(Calculations!$B$4,'Plan Details'!$F$3:$Q$3,0))),"")</f>
        <v/>
      </c>
      <c r="V20" s="2" t="str" cm="1">
        <f t="array" ref="V20">IFERROR($M20*IF($E20="","",INDEX('Plan Details'!$F$4:$Q$2298,MATCH(1,(Calculations!V$9='Plan Details'!$B$4:$B$2298)*($G20='Plan Details'!$E$4:$E$2298)*(ISNUMBER(SEARCH($B$3,'Plan Details'!$D$4:$D$2298))),0),MATCH(Calculations!$B$4,'Plan Details'!$F$3:$Q$3,0))),"")</f>
        <v/>
      </c>
      <c r="W20" s="2" t="str" cm="1">
        <f t="array" ref="W20">IFERROR($M20*IF($E20="","",INDEX('Plan Details'!$F$4:$Q$2298,MATCH(1,(Calculations!W$9='Plan Details'!$B$4:$B$2298)*($G20='Plan Details'!$E$4:$E$2298)*(ISNUMBER(SEARCH($B$3,'Plan Details'!$D$4:$D$2298))),0),MATCH(Calculations!$B$4,'Plan Details'!$F$3:$Q$3,0))),"")</f>
        <v/>
      </c>
      <c r="X20" s="2" t="str" cm="1">
        <f t="array" ref="X20">IFERROR($M20*IF($E20="","",INDEX('Plan Details'!$F$4:$Q$2298,MATCH(1,(Calculations!X$9='Plan Details'!$B$4:$B$2298)*($G20='Plan Details'!$E$4:$E$2298)*(ISNUMBER(SEARCH($B$3,'Plan Details'!$D$4:$D$2298))),0),MATCH(Calculations!$B$4,'Plan Details'!$F$3:$Q$3,0))),"")</f>
        <v/>
      </c>
      <c r="Y20" s="2" t="str" cm="1">
        <f t="array" ref="Y20">IFERROR($M20*IF($E20="","",INDEX('Plan Details'!$F$4:$Q$2298,MATCH(1,(Calculations!Y$9='Plan Details'!$B$4:$B$2298)*($G20='Plan Details'!$E$4:$E$2298)*(ISNUMBER(SEARCH($B$3,'Plan Details'!$D$4:$D$2298))),0),MATCH(Calculations!$B$4,'Plan Details'!$F$3:$Q$3,0))),"")</f>
        <v/>
      </c>
      <c r="Z20" s="2" t="str" cm="1">
        <f t="array" ref="Z20">IFERROR($M20*IF($E20="","",INDEX('Plan Details'!$F$4:$Q$2298,MATCH(1,(Calculations!Z$9='Plan Details'!$B$4:$B$2298)*($G20='Plan Details'!$E$4:$E$2298)*(ISNUMBER(SEARCH($B$3,'Plan Details'!$D$4:$D$2298))),0),MATCH(Calculations!$B$4,'Plan Details'!$F$3:$Q$3,0))),"")</f>
        <v/>
      </c>
      <c r="AA20" s="2" t="str" cm="1">
        <f t="array" ref="AA20">IFERROR($M20*IF($E20="","",INDEX('Plan Details'!$F$4:$Q$2298,MATCH(1,(Calculations!AA$9='Plan Details'!$B$4:$B$2298)*($G20='Plan Details'!$E$4:$E$2298)*(ISNUMBER(SEARCH($B$3,'Plan Details'!$D$4:$D$2298))),0),MATCH(Calculations!$B$4,'Plan Details'!$F$3:$Q$3,0))),"")</f>
        <v/>
      </c>
      <c r="AB20" s="2" t="str" cm="1">
        <f t="array" ref="AB20">IFERROR($M20*IF($E20="","",INDEX('Plan Details'!$F$4:$Q$2298,MATCH(1,(Calculations!AB$9='Plan Details'!$B$4:$B$2298)*($G20='Plan Details'!$E$4:$E$2298)*(ISNUMBER(SEARCH($B$3,'Plan Details'!$D$4:$D$2298))),0),MATCH(Calculations!$B$4,'Plan Details'!$F$3:$Q$3,0))),"")</f>
        <v/>
      </c>
      <c r="AD20" s="2" t="str">
        <f t="shared" si="6"/>
        <v/>
      </c>
      <c r="AE20" s="2" t="str">
        <f t="shared" si="7"/>
        <v/>
      </c>
      <c r="AF20" s="2" t="str">
        <f t="shared" si="8"/>
        <v/>
      </c>
      <c r="AG20" s="2" t="str">
        <f t="shared" si="9"/>
        <v/>
      </c>
      <c r="AH20" s="2" t="str">
        <f t="shared" si="10"/>
        <v/>
      </c>
      <c r="AI20" s="2" t="str">
        <f t="shared" si="11"/>
        <v/>
      </c>
      <c r="AJ20" s="2" t="str">
        <f t="shared" si="12"/>
        <v/>
      </c>
      <c r="AK20" s="2" t="str">
        <f t="shared" si="13"/>
        <v/>
      </c>
      <c r="AL20" s="2" t="str">
        <f t="shared" si="14"/>
        <v/>
      </c>
      <c r="AM20" s="2" t="str">
        <f t="shared" si="15"/>
        <v/>
      </c>
      <c r="AN20" s="2" t="str">
        <f t="shared" si="16"/>
        <v/>
      </c>
      <c r="AO20" s="2" t="str">
        <f t="shared" si="17"/>
        <v/>
      </c>
      <c r="AP20" s="2" t="str">
        <f t="shared" si="18"/>
        <v/>
      </c>
      <c r="AQ20" s="2" t="str">
        <f t="shared" si="19"/>
        <v/>
      </c>
    </row>
    <row r="21" spans="1:43" x14ac:dyDescent="0.2">
      <c r="A21" s="2" t="str">
        <f>IF('3 - SHOP Premium Calculator'!F37="","",'3 - SHOP Premium Calculator'!F37)</f>
        <v/>
      </c>
      <c r="B21" s="2" t="str">
        <f>IF(A21="","",A21&amp;COUNTIFS($D$10:D21,"Employee"))</f>
        <v/>
      </c>
      <c r="C21" s="2" t="str">
        <f>IF(A21="","",'3 - SHOP Premium Calculator'!F37&amp;" - "&amp;'3 - SHOP Premium Calculator'!H37)</f>
        <v/>
      </c>
      <c r="D21" s="2" t="str">
        <f>IF('3 - SHOP Premium Calculator'!H37="","",'3 - SHOP Premium Calculator'!H37)</f>
        <v/>
      </c>
      <c r="E21" s="37" t="str">
        <f>IF('3 - SHOP Premium Calculator'!I37="","",'3 - SHOP Premium Calculator'!I37)</f>
        <v/>
      </c>
      <c r="F21" s="2" t="str">
        <f t="shared" si="0"/>
        <v/>
      </c>
      <c r="G21" s="2" t="str">
        <f t="shared" si="1"/>
        <v/>
      </c>
      <c r="H21" s="2" t="str">
        <f t="shared" si="2"/>
        <v/>
      </c>
      <c r="I21" s="2" t="str">
        <f t="shared" si="3"/>
        <v/>
      </c>
      <c r="J21" s="2" t="str">
        <f t="shared" si="4"/>
        <v/>
      </c>
      <c r="K21" s="2" t="str">
        <f>IF(A21="","",IF(AND(D21="Dependent",F21&lt;25),F21+(COUNTIFS($A$10:A21,A21)/500),0))</f>
        <v/>
      </c>
      <c r="L21" s="2" t="str" cm="1">
        <f t="array" ref="L21">IFERROR(IF(A21="","",IF(AND(D21="Dependent",OR(IFERROR(K21=LARGE(IF($B$10:$B$309=B21,$K$10:$K$309),1),FALSE),IFERROR(K21=LARGE(IF($B$10:$B$309=B21,$K$10:$K$309),2),FALSE),IFERROR(K21=LARGE(IF($B$10:$B$309=B21,$K$10:$K$309),3),FALSE)),F21&lt;26),1,0)),0)</f>
        <v/>
      </c>
      <c r="M21" s="2" t="str">
        <f t="shared" si="5"/>
        <v/>
      </c>
      <c r="O21" s="2" t="str" cm="1">
        <f t="array" ref="O21">IFERROR($M21*IF($E21="","",INDEX('Plan Details'!$F$4:$Q$2298,MATCH(1,(Calculations!O$9='Plan Details'!$B$4:$B$2298)*($G21='Plan Details'!$E$4:$E$2298)*(ISNUMBER(SEARCH($B$3,'Plan Details'!$D$4:$D$2298))),0),MATCH(Calculations!$B$4,'Plan Details'!$F$3:$Q$3,0))),"")</f>
        <v/>
      </c>
      <c r="P21" s="2" t="str" cm="1">
        <f t="array" ref="P21">IFERROR($M21*IF($E21="","",INDEX('Plan Details'!$F$4:$Q$2298,MATCH(1,(Calculations!P$9='Plan Details'!$B$4:$B$2298)*($G21='Plan Details'!$E$4:$E$2298)*(ISNUMBER(SEARCH($B$3,'Plan Details'!$D$4:$D$2298))),0),MATCH(Calculations!$B$4,'Plan Details'!$F$3:$Q$3,0))),"")</f>
        <v/>
      </c>
      <c r="Q21" s="2" t="str" cm="1">
        <f t="array" ref="Q21">IFERROR($M21*IF($E21="","",INDEX('Plan Details'!$F$4:$Q$2298,MATCH(1,(Calculations!Q$9='Plan Details'!$B$4:$B$2298)*($G21='Plan Details'!$E$4:$E$2298)*(ISNUMBER(SEARCH($B$3,'Plan Details'!$D$4:$D$2298))),0),MATCH(Calculations!$B$4,'Plan Details'!$F$3:$Q$3,0))),"")</f>
        <v/>
      </c>
      <c r="R21" s="2" t="str" cm="1">
        <f t="array" ref="R21">IFERROR($M21*IF($E21="","",INDEX('Plan Details'!$F$4:$Q$2298,MATCH(1,(Calculations!R$9='Plan Details'!$B$4:$B$2298)*($G21='Plan Details'!$E$4:$E$2298)*(ISNUMBER(SEARCH($B$3,'Plan Details'!$D$4:$D$2298))),0),MATCH(Calculations!$B$4,'Plan Details'!$F$3:$Q$3,0))),"")</f>
        <v/>
      </c>
      <c r="S21" s="2" t="str" cm="1">
        <f t="array" ref="S21">IFERROR($M21*IF($E21="","",INDEX('Plan Details'!$F$4:$Q$2298,MATCH(1,(Calculations!S$9='Plan Details'!$B$4:$B$2298)*($G21='Plan Details'!$E$4:$E$2298)*(ISNUMBER(SEARCH($B$3,'Plan Details'!$D$4:$D$2298))),0),MATCH(Calculations!$B$4,'Plan Details'!$F$3:$Q$3,0))),"")</f>
        <v/>
      </c>
      <c r="T21" s="2" t="str" cm="1">
        <f t="array" ref="T21">IFERROR($M21*IF($E21="","",INDEX('Plan Details'!$F$4:$Q$2298,MATCH(1,(Calculations!T$9='Plan Details'!$B$4:$B$2298)*($G21='Plan Details'!$E$4:$E$2298)*(ISNUMBER(SEARCH($B$3,'Plan Details'!$D$4:$D$2298))),0),MATCH(Calculations!$B$4,'Plan Details'!$F$3:$Q$3,0))),"")</f>
        <v/>
      </c>
      <c r="U21" s="2" t="str" cm="1">
        <f t="array" ref="U21">IFERROR($M21*IF($E21="","",INDEX('Plan Details'!$F$4:$Q$2298,MATCH(1,(Calculations!U$9='Plan Details'!$B$4:$B$2298)*($G21='Plan Details'!$E$4:$E$2298)*(ISNUMBER(SEARCH($B$3,'Plan Details'!$D$4:$D$2298))),0),MATCH(Calculations!$B$4,'Plan Details'!$F$3:$Q$3,0))),"")</f>
        <v/>
      </c>
      <c r="V21" s="2" t="str" cm="1">
        <f t="array" ref="V21">IFERROR($M21*IF($E21="","",INDEX('Plan Details'!$F$4:$Q$2298,MATCH(1,(Calculations!V$9='Plan Details'!$B$4:$B$2298)*($G21='Plan Details'!$E$4:$E$2298)*(ISNUMBER(SEARCH($B$3,'Plan Details'!$D$4:$D$2298))),0),MATCH(Calculations!$B$4,'Plan Details'!$F$3:$Q$3,0))),"")</f>
        <v/>
      </c>
      <c r="W21" s="2" t="str" cm="1">
        <f t="array" ref="W21">IFERROR($M21*IF($E21="","",INDEX('Plan Details'!$F$4:$Q$2298,MATCH(1,(Calculations!W$9='Plan Details'!$B$4:$B$2298)*($G21='Plan Details'!$E$4:$E$2298)*(ISNUMBER(SEARCH($B$3,'Plan Details'!$D$4:$D$2298))),0),MATCH(Calculations!$B$4,'Plan Details'!$F$3:$Q$3,0))),"")</f>
        <v/>
      </c>
      <c r="X21" s="2" t="str" cm="1">
        <f t="array" ref="X21">IFERROR($M21*IF($E21="","",INDEX('Plan Details'!$F$4:$Q$2298,MATCH(1,(Calculations!X$9='Plan Details'!$B$4:$B$2298)*($G21='Plan Details'!$E$4:$E$2298)*(ISNUMBER(SEARCH($B$3,'Plan Details'!$D$4:$D$2298))),0),MATCH(Calculations!$B$4,'Plan Details'!$F$3:$Q$3,0))),"")</f>
        <v/>
      </c>
      <c r="Y21" s="2" t="str" cm="1">
        <f t="array" ref="Y21">IFERROR($M21*IF($E21="","",INDEX('Plan Details'!$F$4:$Q$2298,MATCH(1,(Calculations!Y$9='Plan Details'!$B$4:$B$2298)*($G21='Plan Details'!$E$4:$E$2298)*(ISNUMBER(SEARCH($B$3,'Plan Details'!$D$4:$D$2298))),0),MATCH(Calculations!$B$4,'Plan Details'!$F$3:$Q$3,0))),"")</f>
        <v/>
      </c>
      <c r="Z21" s="2" t="str" cm="1">
        <f t="array" ref="Z21">IFERROR($M21*IF($E21="","",INDEX('Plan Details'!$F$4:$Q$2298,MATCH(1,(Calculations!Z$9='Plan Details'!$B$4:$B$2298)*($G21='Plan Details'!$E$4:$E$2298)*(ISNUMBER(SEARCH($B$3,'Plan Details'!$D$4:$D$2298))),0),MATCH(Calculations!$B$4,'Plan Details'!$F$3:$Q$3,0))),"")</f>
        <v/>
      </c>
      <c r="AA21" s="2" t="str" cm="1">
        <f t="array" ref="AA21">IFERROR($M21*IF($E21="","",INDEX('Plan Details'!$F$4:$Q$2298,MATCH(1,(Calculations!AA$9='Plan Details'!$B$4:$B$2298)*($G21='Plan Details'!$E$4:$E$2298)*(ISNUMBER(SEARCH($B$3,'Plan Details'!$D$4:$D$2298))),0),MATCH(Calculations!$B$4,'Plan Details'!$F$3:$Q$3,0))),"")</f>
        <v/>
      </c>
      <c r="AB21" s="2" t="str" cm="1">
        <f t="array" ref="AB21">IFERROR($M21*IF($E21="","",INDEX('Plan Details'!$F$4:$Q$2298,MATCH(1,(Calculations!AB$9='Plan Details'!$B$4:$B$2298)*($G21='Plan Details'!$E$4:$E$2298)*(ISNUMBER(SEARCH($B$3,'Plan Details'!$D$4:$D$2298))),0),MATCH(Calculations!$B$4,'Plan Details'!$F$3:$Q$3,0))),"")</f>
        <v/>
      </c>
      <c r="AD21" s="2" t="str">
        <f t="shared" si="6"/>
        <v/>
      </c>
      <c r="AE21" s="2" t="str">
        <f t="shared" si="7"/>
        <v/>
      </c>
      <c r="AF21" s="2" t="str">
        <f t="shared" si="8"/>
        <v/>
      </c>
      <c r="AG21" s="2" t="str">
        <f t="shared" si="9"/>
        <v/>
      </c>
      <c r="AH21" s="2" t="str">
        <f t="shared" si="10"/>
        <v/>
      </c>
      <c r="AI21" s="2" t="str">
        <f t="shared" si="11"/>
        <v/>
      </c>
      <c r="AJ21" s="2" t="str">
        <f t="shared" si="12"/>
        <v/>
      </c>
      <c r="AK21" s="2" t="str">
        <f t="shared" si="13"/>
        <v/>
      </c>
      <c r="AL21" s="2" t="str">
        <f t="shared" si="14"/>
        <v/>
      </c>
      <c r="AM21" s="2" t="str">
        <f t="shared" si="15"/>
        <v/>
      </c>
      <c r="AN21" s="2" t="str">
        <f t="shared" si="16"/>
        <v/>
      </c>
      <c r="AO21" s="2" t="str">
        <f t="shared" si="17"/>
        <v/>
      </c>
      <c r="AP21" s="2" t="str">
        <f t="shared" si="18"/>
        <v/>
      </c>
      <c r="AQ21" s="2" t="str">
        <f t="shared" si="19"/>
        <v/>
      </c>
    </row>
    <row r="22" spans="1:43" x14ac:dyDescent="0.2">
      <c r="A22" s="2" t="str">
        <f>IF('3 - SHOP Premium Calculator'!F38="","",'3 - SHOP Premium Calculator'!F38)</f>
        <v/>
      </c>
      <c r="B22" s="2" t="str">
        <f>IF(A22="","",A22&amp;COUNTIFS($D$10:D22,"Employee"))</f>
        <v/>
      </c>
      <c r="C22" s="2" t="str">
        <f>IF(A22="","",'3 - SHOP Premium Calculator'!F38&amp;" - "&amp;'3 - SHOP Premium Calculator'!H38)</f>
        <v/>
      </c>
      <c r="D22" s="2" t="str">
        <f>IF('3 - SHOP Premium Calculator'!H38="","",'3 - SHOP Premium Calculator'!H38)</f>
        <v/>
      </c>
      <c r="E22" s="37" t="str">
        <f>IF('3 - SHOP Premium Calculator'!I38="","",'3 - SHOP Premium Calculator'!I38)</f>
        <v/>
      </c>
      <c r="F22" s="2" t="str">
        <f t="shared" si="0"/>
        <v/>
      </c>
      <c r="G22" s="2" t="str">
        <f t="shared" si="1"/>
        <v/>
      </c>
      <c r="H22" s="2" t="str">
        <f t="shared" si="2"/>
        <v/>
      </c>
      <c r="I22" s="2" t="str">
        <f t="shared" si="3"/>
        <v/>
      </c>
      <c r="J22" s="2" t="str">
        <f t="shared" si="4"/>
        <v/>
      </c>
      <c r="K22" s="2" t="str">
        <f>IF(A22="","",IF(AND(D22="Dependent",F22&lt;25),F22+(COUNTIFS($A$10:A22,A22)/500),0))</f>
        <v/>
      </c>
      <c r="L22" s="2" t="str" cm="1">
        <f t="array" ref="L22">IFERROR(IF(A22="","",IF(AND(D22="Dependent",OR(IFERROR(K22=LARGE(IF($B$10:$B$309=B22,$K$10:$K$309),1),FALSE),IFERROR(K22=LARGE(IF($B$10:$B$309=B22,$K$10:$K$309),2),FALSE),IFERROR(K22=LARGE(IF($B$10:$B$309=B22,$K$10:$K$309),3),FALSE)),F22&lt;26),1,0)),0)</f>
        <v/>
      </c>
      <c r="M22" s="2" t="str">
        <f t="shared" si="5"/>
        <v/>
      </c>
      <c r="O22" s="2" t="str" cm="1">
        <f t="array" ref="O22">IFERROR($M22*IF($E22="","",INDEX('Plan Details'!$F$4:$Q$2298,MATCH(1,(Calculations!O$9='Plan Details'!$B$4:$B$2298)*($G22='Plan Details'!$E$4:$E$2298)*(ISNUMBER(SEARCH($B$3,'Plan Details'!$D$4:$D$2298))),0),MATCH(Calculations!$B$4,'Plan Details'!$F$3:$Q$3,0))),"")</f>
        <v/>
      </c>
      <c r="P22" s="2" t="str" cm="1">
        <f t="array" ref="P22">IFERROR($M22*IF($E22="","",INDEX('Plan Details'!$F$4:$Q$2298,MATCH(1,(Calculations!P$9='Plan Details'!$B$4:$B$2298)*($G22='Plan Details'!$E$4:$E$2298)*(ISNUMBER(SEARCH($B$3,'Plan Details'!$D$4:$D$2298))),0),MATCH(Calculations!$B$4,'Plan Details'!$F$3:$Q$3,0))),"")</f>
        <v/>
      </c>
      <c r="Q22" s="2" t="str" cm="1">
        <f t="array" ref="Q22">IFERROR($M22*IF($E22="","",INDEX('Plan Details'!$F$4:$Q$2298,MATCH(1,(Calculations!Q$9='Plan Details'!$B$4:$B$2298)*($G22='Plan Details'!$E$4:$E$2298)*(ISNUMBER(SEARCH($B$3,'Plan Details'!$D$4:$D$2298))),0),MATCH(Calculations!$B$4,'Plan Details'!$F$3:$Q$3,0))),"")</f>
        <v/>
      </c>
      <c r="R22" s="2" t="str" cm="1">
        <f t="array" ref="R22">IFERROR($M22*IF($E22="","",INDEX('Plan Details'!$F$4:$Q$2298,MATCH(1,(Calculations!R$9='Plan Details'!$B$4:$B$2298)*($G22='Plan Details'!$E$4:$E$2298)*(ISNUMBER(SEARCH($B$3,'Plan Details'!$D$4:$D$2298))),0),MATCH(Calculations!$B$4,'Plan Details'!$F$3:$Q$3,0))),"")</f>
        <v/>
      </c>
      <c r="S22" s="2" t="str" cm="1">
        <f t="array" ref="S22">IFERROR($M22*IF($E22="","",INDEX('Plan Details'!$F$4:$Q$2298,MATCH(1,(Calculations!S$9='Plan Details'!$B$4:$B$2298)*($G22='Plan Details'!$E$4:$E$2298)*(ISNUMBER(SEARCH($B$3,'Plan Details'!$D$4:$D$2298))),0),MATCH(Calculations!$B$4,'Plan Details'!$F$3:$Q$3,0))),"")</f>
        <v/>
      </c>
      <c r="T22" s="2" t="str" cm="1">
        <f t="array" ref="T22">IFERROR($M22*IF($E22="","",INDEX('Plan Details'!$F$4:$Q$2298,MATCH(1,(Calculations!T$9='Plan Details'!$B$4:$B$2298)*($G22='Plan Details'!$E$4:$E$2298)*(ISNUMBER(SEARCH($B$3,'Plan Details'!$D$4:$D$2298))),0),MATCH(Calculations!$B$4,'Plan Details'!$F$3:$Q$3,0))),"")</f>
        <v/>
      </c>
      <c r="U22" s="2" t="str" cm="1">
        <f t="array" ref="U22">IFERROR($M22*IF($E22="","",INDEX('Plan Details'!$F$4:$Q$2298,MATCH(1,(Calculations!U$9='Plan Details'!$B$4:$B$2298)*($G22='Plan Details'!$E$4:$E$2298)*(ISNUMBER(SEARCH($B$3,'Plan Details'!$D$4:$D$2298))),0),MATCH(Calculations!$B$4,'Plan Details'!$F$3:$Q$3,0))),"")</f>
        <v/>
      </c>
      <c r="V22" s="2" t="str" cm="1">
        <f t="array" ref="V22">IFERROR($M22*IF($E22="","",INDEX('Plan Details'!$F$4:$Q$2298,MATCH(1,(Calculations!V$9='Plan Details'!$B$4:$B$2298)*($G22='Plan Details'!$E$4:$E$2298)*(ISNUMBER(SEARCH($B$3,'Plan Details'!$D$4:$D$2298))),0),MATCH(Calculations!$B$4,'Plan Details'!$F$3:$Q$3,0))),"")</f>
        <v/>
      </c>
      <c r="W22" s="2" t="str" cm="1">
        <f t="array" ref="W22">IFERROR($M22*IF($E22="","",INDEX('Plan Details'!$F$4:$Q$2298,MATCH(1,(Calculations!W$9='Plan Details'!$B$4:$B$2298)*($G22='Plan Details'!$E$4:$E$2298)*(ISNUMBER(SEARCH($B$3,'Plan Details'!$D$4:$D$2298))),0),MATCH(Calculations!$B$4,'Plan Details'!$F$3:$Q$3,0))),"")</f>
        <v/>
      </c>
      <c r="X22" s="2" t="str" cm="1">
        <f t="array" ref="X22">IFERROR($M22*IF($E22="","",INDEX('Plan Details'!$F$4:$Q$2298,MATCH(1,(Calculations!X$9='Plan Details'!$B$4:$B$2298)*($G22='Plan Details'!$E$4:$E$2298)*(ISNUMBER(SEARCH($B$3,'Plan Details'!$D$4:$D$2298))),0),MATCH(Calculations!$B$4,'Plan Details'!$F$3:$Q$3,0))),"")</f>
        <v/>
      </c>
      <c r="Y22" s="2" t="str" cm="1">
        <f t="array" ref="Y22">IFERROR($M22*IF($E22="","",INDEX('Plan Details'!$F$4:$Q$2298,MATCH(1,(Calculations!Y$9='Plan Details'!$B$4:$B$2298)*($G22='Plan Details'!$E$4:$E$2298)*(ISNUMBER(SEARCH($B$3,'Plan Details'!$D$4:$D$2298))),0),MATCH(Calculations!$B$4,'Plan Details'!$F$3:$Q$3,0))),"")</f>
        <v/>
      </c>
      <c r="Z22" s="2" t="str" cm="1">
        <f t="array" ref="Z22">IFERROR($M22*IF($E22="","",INDEX('Plan Details'!$F$4:$Q$2298,MATCH(1,(Calculations!Z$9='Plan Details'!$B$4:$B$2298)*($G22='Plan Details'!$E$4:$E$2298)*(ISNUMBER(SEARCH($B$3,'Plan Details'!$D$4:$D$2298))),0),MATCH(Calculations!$B$4,'Plan Details'!$F$3:$Q$3,0))),"")</f>
        <v/>
      </c>
      <c r="AA22" s="2" t="str" cm="1">
        <f t="array" ref="AA22">IFERROR($M22*IF($E22="","",INDEX('Plan Details'!$F$4:$Q$2298,MATCH(1,(Calculations!AA$9='Plan Details'!$B$4:$B$2298)*($G22='Plan Details'!$E$4:$E$2298)*(ISNUMBER(SEARCH($B$3,'Plan Details'!$D$4:$D$2298))),0),MATCH(Calculations!$B$4,'Plan Details'!$F$3:$Q$3,0))),"")</f>
        <v/>
      </c>
      <c r="AB22" s="2" t="str" cm="1">
        <f t="array" ref="AB22">IFERROR($M22*IF($E22="","",INDEX('Plan Details'!$F$4:$Q$2298,MATCH(1,(Calculations!AB$9='Plan Details'!$B$4:$B$2298)*($G22='Plan Details'!$E$4:$E$2298)*(ISNUMBER(SEARCH($B$3,'Plan Details'!$D$4:$D$2298))),0),MATCH(Calculations!$B$4,'Plan Details'!$F$3:$Q$3,0))),"")</f>
        <v/>
      </c>
      <c r="AD22" s="2" t="str">
        <f t="shared" si="6"/>
        <v/>
      </c>
      <c r="AE22" s="2" t="str">
        <f t="shared" si="7"/>
        <v/>
      </c>
      <c r="AF22" s="2" t="str">
        <f t="shared" si="8"/>
        <v/>
      </c>
      <c r="AG22" s="2" t="str">
        <f t="shared" si="9"/>
        <v/>
      </c>
      <c r="AH22" s="2" t="str">
        <f t="shared" si="10"/>
        <v/>
      </c>
      <c r="AI22" s="2" t="str">
        <f t="shared" si="11"/>
        <v/>
      </c>
      <c r="AJ22" s="2" t="str">
        <f t="shared" si="12"/>
        <v/>
      </c>
      <c r="AK22" s="2" t="str">
        <f t="shared" si="13"/>
        <v/>
      </c>
      <c r="AL22" s="2" t="str">
        <f t="shared" si="14"/>
        <v/>
      </c>
      <c r="AM22" s="2" t="str">
        <f t="shared" si="15"/>
        <v/>
      </c>
      <c r="AN22" s="2" t="str">
        <f t="shared" si="16"/>
        <v/>
      </c>
      <c r="AO22" s="2" t="str">
        <f t="shared" si="17"/>
        <v/>
      </c>
      <c r="AP22" s="2" t="str">
        <f t="shared" si="18"/>
        <v/>
      </c>
      <c r="AQ22" s="2" t="str">
        <f t="shared" si="19"/>
        <v/>
      </c>
    </row>
    <row r="23" spans="1:43" x14ac:dyDescent="0.2">
      <c r="A23" s="2" t="str">
        <f>IF('3 - SHOP Premium Calculator'!F39="","",'3 - SHOP Premium Calculator'!F39)</f>
        <v/>
      </c>
      <c r="B23" s="2" t="str">
        <f>IF(A23="","",A23&amp;COUNTIFS($D$10:D23,"Employee"))</f>
        <v/>
      </c>
      <c r="C23" s="2" t="str">
        <f>IF(A23="","",'3 - SHOP Premium Calculator'!F39&amp;" - "&amp;'3 - SHOP Premium Calculator'!H39)</f>
        <v/>
      </c>
      <c r="D23" s="2" t="str">
        <f>IF('3 - SHOP Premium Calculator'!H39="","",'3 - SHOP Premium Calculator'!H39)</f>
        <v/>
      </c>
      <c r="E23" s="37" t="str">
        <f>IF('3 - SHOP Premium Calculator'!I39="","",'3 - SHOP Premium Calculator'!I39)</f>
        <v/>
      </c>
      <c r="F23" s="2" t="str">
        <f t="shared" si="0"/>
        <v/>
      </c>
      <c r="G23" s="2" t="str">
        <f t="shared" si="1"/>
        <v/>
      </c>
      <c r="H23" s="2" t="str">
        <f t="shared" si="2"/>
        <v/>
      </c>
      <c r="I23" s="2" t="str">
        <f t="shared" si="3"/>
        <v/>
      </c>
      <c r="J23" s="2" t="str">
        <f t="shared" si="4"/>
        <v/>
      </c>
      <c r="K23" s="2" t="str">
        <f>IF(A23="","",IF(AND(D23="Dependent",F23&lt;25),F23+(COUNTIFS($A$10:A23,A23)/500),0))</f>
        <v/>
      </c>
      <c r="L23" s="2" t="str" cm="1">
        <f t="array" ref="L23">IFERROR(IF(A23="","",IF(AND(D23="Dependent",OR(IFERROR(K23=LARGE(IF($B$10:$B$309=B23,$K$10:$K$309),1),FALSE),IFERROR(K23=LARGE(IF($B$10:$B$309=B23,$K$10:$K$309),2),FALSE),IFERROR(K23=LARGE(IF($B$10:$B$309=B23,$K$10:$K$309),3),FALSE)),F23&lt;26),1,0)),0)</f>
        <v/>
      </c>
      <c r="M23" s="2" t="str">
        <f t="shared" si="5"/>
        <v/>
      </c>
      <c r="O23" s="2" t="str" cm="1">
        <f t="array" ref="O23">IFERROR($M23*IF($E23="","",INDEX('Plan Details'!$F$4:$Q$2298,MATCH(1,(Calculations!O$9='Plan Details'!$B$4:$B$2298)*($G23='Plan Details'!$E$4:$E$2298)*(ISNUMBER(SEARCH($B$3,'Plan Details'!$D$4:$D$2298))),0),MATCH(Calculations!$B$4,'Plan Details'!$F$3:$Q$3,0))),"")</f>
        <v/>
      </c>
      <c r="P23" s="2" t="str" cm="1">
        <f t="array" ref="P23">IFERROR($M23*IF($E23="","",INDEX('Plan Details'!$F$4:$Q$2298,MATCH(1,(Calculations!P$9='Plan Details'!$B$4:$B$2298)*($G23='Plan Details'!$E$4:$E$2298)*(ISNUMBER(SEARCH($B$3,'Plan Details'!$D$4:$D$2298))),0),MATCH(Calculations!$B$4,'Plan Details'!$F$3:$Q$3,0))),"")</f>
        <v/>
      </c>
      <c r="Q23" s="2" t="str" cm="1">
        <f t="array" ref="Q23">IFERROR($M23*IF($E23="","",INDEX('Plan Details'!$F$4:$Q$2298,MATCH(1,(Calculations!Q$9='Plan Details'!$B$4:$B$2298)*($G23='Plan Details'!$E$4:$E$2298)*(ISNUMBER(SEARCH($B$3,'Plan Details'!$D$4:$D$2298))),0),MATCH(Calculations!$B$4,'Plan Details'!$F$3:$Q$3,0))),"")</f>
        <v/>
      </c>
      <c r="R23" s="2" t="str" cm="1">
        <f t="array" ref="R23">IFERROR($M23*IF($E23="","",INDEX('Plan Details'!$F$4:$Q$2298,MATCH(1,(Calculations!R$9='Plan Details'!$B$4:$B$2298)*($G23='Plan Details'!$E$4:$E$2298)*(ISNUMBER(SEARCH($B$3,'Plan Details'!$D$4:$D$2298))),0),MATCH(Calculations!$B$4,'Plan Details'!$F$3:$Q$3,0))),"")</f>
        <v/>
      </c>
      <c r="S23" s="2" t="str" cm="1">
        <f t="array" ref="S23">IFERROR($M23*IF($E23="","",INDEX('Plan Details'!$F$4:$Q$2298,MATCH(1,(Calculations!S$9='Plan Details'!$B$4:$B$2298)*($G23='Plan Details'!$E$4:$E$2298)*(ISNUMBER(SEARCH($B$3,'Plan Details'!$D$4:$D$2298))),0),MATCH(Calculations!$B$4,'Plan Details'!$F$3:$Q$3,0))),"")</f>
        <v/>
      </c>
      <c r="T23" s="2" t="str" cm="1">
        <f t="array" ref="T23">IFERROR($M23*IF($E23="","",INDEX('Plan Details'!$F$4:$Q$2298,MATCH(1,(Calculations!T$9='Plan Details'!$B$4:$B$2298)*($G23='Plan Details'!$E$4:$E$2298)*(ISNUMBER(SEARCH($B$3,'Plan Details'!$D$4:$D$2298))),0),MATCH(Calculations!$B$4,'Plan Details'!$F$3:$Q$3,0))),"")</f>
        <v/>
      </c>
      <c r="U23" s="2" t="str" cm="1">
        <f t="array" ref="U23">IFERROR($M23*IF($E23="","",INDEX('Plan Details'!$F$4:$Q$2298,MATCH(1,(Calculations!U$9='Plan Details'!$B$4:$B$2298)*($G23='Plan Details'!$E$4:$E$2298)*(ISNUMBER(SEARCH($B$3,'Plan Details'!$D$4:$D$2298))),0),MATCH(Calculations!$B$4,'Plan Details'!$F$3:$Q$3,0))),"")</f>
        <v/>
      </c>
      <c r="V23" s="2" t="str" cm="1">
        <f t="array" ref="V23">IFERROR($M23*IF($E23="","",INDEX('Plan Details'!$F$4:$Q$2298,MATCH(1,(Calculations!V$9='Plan Details'!$B$4:$B$2298)*($G23='Plan Details'!$E$4:$E$2298)*(ISNUMBER(SEARCH($B$3,'Plan Details'!$D$4:$D$2298))),0),MATCH(Calculations!$B$4,'Plan Details'!$F$3:$Q$3,0))),"")</f>
        <v/>
      </c>
      <c r="W23" s="2" t="str" cm="1">
        <f t="array" ref="W23">IFERROR($M23*IF($E23="","",INDEX('Plan Details'!$F$4:$Q$2298,MATCH(1,(Calculations!W$9='Plan Details'!$B$4:$B$2298)*($G23='Plan Details'!$E$4:$E$2298)*(ISNUMBER(SEARCH($B$3,'Plan Details'!$D$4:$D$2298))),0),MATCH(Calculations!$B$4,'Plan Details'!$F$3:$Q$3,0))),"")</f>
        <v/>
      </c>
      <c r="X23" s="2" t="str" cm="1">
        <f t="array" ref="X23">IFERROR($M23*IF($E23="","",INDEX('Plan Details'!$F$4:$Q$2298,MATCH(1,(Calculations!X$9='Plan Details'!$B$4:$B$2298)*($G23='Plan Details'!$E$4:$E$2298)*(ISNUMBER(SEARCH($B$3,'Plan Details'!$D$4:$D$2298))),0),MATCH(Calculations!$B$4,'Plan Details'!$F$3:$Q$3,0))),"")</f>
        <v/>
      </c>
      <c r="Y23" s="2" t="str" cm="1">
        <f t="array" ref="Y23">IFERROR($M23*IF($E23="","",INDEX('Plan Details'!$F$4:$Q$2298,MATCH(1,(Calculations!Y$9='Plan Details'!$B$4:$B$2298)*($G23='Plan Details'!$E$4:$E$2298)*(ISNUMBER(SEARCH($B$3,'Plan Details'!$D$4:$D$2298))),0),MATCH(Calculations!$B$4,'Plan Details'!$F$3:$Q$3,0))),"")</f>
        <v/>
      </c>
      <c r="Z23" s="2" t="str" cm="1">
        <f t="array" ref="Z23">IFERROR($M23*IF($E23="","",INDEX('Plan Details'!$F$4:$Q$2298,MATCH(1,(Calculations!Z$9='Plan Details'!$B$4:$B$2298)*($G23='Plan Details'!$E$4:$E$2298)*(ISNUMBER(SEARCH($B$3,'Plan Details'!$D$4:$D$2298))),0),MATCH(Calculations!$B$4,'Plan Details'!$F$3:$Q$3,0))),"")</f>
        <v/>
      </c>
      <c r="AA23" s="2" t="str" cm="1">
        <f t="array" ref="AA23">IFERROR($M23*IF($E23="","",INDEX('Plan Details'!$F$4:$Q$2298,MATCH(1,(Calculations!AA$9='Plan Details'!$B$4:$B$2298)*($G23='Plan Details'!$E$4:$E$2298)*(ISNUMBER(SEARCH($B$3,'Plan Details'!$D$4:$D$2298))),0),MATCH(Calculations!$B$4,'Plan Details'!$F$3:$Q$3,0))),"")</f>
        <v/>
      </c>
      <c r="AB23" s="2" t="str" cm="1">
        <f t="array" ref="AB23">IFERROR($M23*IF($E23="","",INDEX('Plan Details'!$F$4:$Q$2298,MATCH(1,(Calculations!AB$9='Plan Details'!$B$4:$B$2298)*($G23='Plan Details'!$E$4:$E$2298)*(ISNUMBER(SEARCH($B$3,'Plan Details'!$D$4:$D$2298))),0),MATCH(Calculations!$B$4,'Plan Details'!$F$3:$Q$3,0))),"")</f>
        <v/>
      </c>
      <c r="AD23" s="2" t="str">
        <f t="shared" si="6"/>
        <v/>
      </c>
      <c r="AE23" s="2" t="str">
        <f t="shared" si="7"/>
        <v/>
      </c>
      <c r="AF23" s="2" t="str">
        <f t="shared" si="8"/>
        <v/>
      </c>
      <c r="AG23" s="2" t="str">
        <f t="shared" si="9"/>
        <v/>
      </c>
      <c r="AH23" s="2" t="str">
        <f t="shared" si="10"/>
        <v/>
      </c>
      <c r="AI23" s="2" t="str">
        <f t="shared" si="11"/>
        <v/>
      </c>
      <c r="AJ23" s="2" t="str">
        <f t="shared" si="12"/>
        <v/>
      </c>
      <c r="AK23" s="2" t="str">
        <f t="shared" si="13"/>
        <v/>
      </c>
      <c r="AL23" s="2" t="str">
        <f t="shared" si="14"/>
        <v/>
      </c>
      <c r="AM23" s="2" t="str">
        <f t="shared" si="15"/>
        <v/>
      </c>
      <c r="AN23" s="2" t="str">
        <f t="shared" si="16"/>
        <v/>
      </c>
      <c r="AO23" s="2" t="str">
        <f t="shared" si="17"/>
        <v/>
      </c>
      <c r="AP23" s="2" t="str">
        <f t="shared" si="18"/>
        <v/>
      </c>
      <c r="AQ23" s="2" t="str">
        <f t="shared" si="19"/>
        <v/>
      </c>
    </row>
    <row r="24" spans="1:43" x14ac:dyDescent="0.2">
      <c r="A24" s="2" t="str">
        <f>IF('3 - SHOP Premium Calculator'!F40="","",'3 - SHOP Premium Calculator'!F40)</f>
        <v/>
      </c>
      <c r="B24" s="2" t="str">
        <f>IF(A24="","",A24&amp;COUNTIFS($D$10:D24,"Employee"))</f>
        <v/>
      </c>
      <c r="C24" s="2" t="str">
        <f>IF(A24="","",'3 - SHOP Premium Calculator'!F40&amp;" - "&amp;'3 - SHOP Premium Calculator'!H40)</f>
        <v/>
      </c>
      <c r="D24" s="2" t="str">
        <f>IF('3 - SHOP Premium Calculator'!H40="","",'3 - SHOP Premium Calculator'!H40)</f>
        <v/>
      </c>
      <c r="E24" s="37" t="str">
        <f>IF('3 - SHOP Premium Calculator'!I40="","",'3 - SHOP Premium Calculator'!I40)</f>
        <v/>
      </c>
      <c r="F24" s="2" t="str">
        <f t="shared" si="0"/>
        <v/>
      </c>
      <c r="G24" s="2" t="str">
        <f t="shared" si="1"/>
        <v/>
      </c>
      <c r="H24" s="2" t="str">
        <f t="shared" si="2"/>
        <v/>
      </c>
      <c r="I24" s="2" t="str">
        <f t="shared" si="3"/>
        <v/>
      </c>
      <c r="J24" s="2" t="str">
        <f t="shared" si="4"/>
        <v/>
      </c>
      <c r="K24" s="2" t="str">
        <f>IF(A24="","",IF(AND(D24="Dependent",F24&lt;25),F24+(COUNTIFS($A$10:A24,A24)/500),0))</f>
        <v/>
      </c>
      <c r="L24" s="2" t="str" cm="1">
        <f t="array" ref="L24">IFERROR(IF(A24="","",IF(AND(D24="Dependent",OR(IFERROR(K24=LARGE(IF($B$10:$B$309=B24,$K$10:$K$309),1),FALSE),IFERROR(K24=LARGE(IF($B$10:$B$309=B24,$K$10:$K$309),2),FALSE),IFERROR(K24=LARGE(IF($B$10:$B$309=B24,$K$10:$K$309),3),FALSE)),F24&lt;26),1,0)),0)</f>
        <v/>
      </c>
      <c r="M24" s="2" t="str">
        <f t="shared" si="5"/>
        <v/>
      </c>
      <c r="O24" s="2" t="str" cm="1">
        <f t="array" ref="O24">IFERROR($M24*IF($E24="","",INDEX('Plan Details'!$F$4:$Q$2298,MATCH(1,(Calculations!O$9='Plan Details'!$B$4:$B$2298)*($G24='Plan Details'!$E$4:$E$2298)*(ISNUMBER(SEARCH($B$3,'Plan Details'!$D$4:$D$2298))),0),MATCH(Calculations!$B$4,'Plan Details'!$F$3:$Q$3,0))),"")</f>
        <v/>
      </c>
      <c r="P24" s="2" t="str" cm="1">
        <f t="array" ref="P24">IFERROR($M24*IF($E24="","",INDEX('Plan Details'!$F$4:$Q$2298,MATCH(1,(Calculations!P$9='Plan Details'!$B$4:$B$2298)*($G24='Plan Details'!$E$4:$E$2298)*(ISNUMBER(SEARCH($B$3,'Plan Details'!$D$4:$D$2298))),0),MATCH(Calculations!$B$4,'Plan Details'!$F$3:$Q$3,0))),"")</f>
        <v/>
      </c>
      <c r="Q24" s="2" t="str" cm="1">
        <f t="array" ref="Q24">IFERROR($M24*IF($E24="","",INDEX('Plan Details'!$F$4:$Q$2298,MATCH(1,(Calculations!Q$9='Plan Details'!$B$4:$B$2298)*($G24='Plan Details'!$E$4:$E$2298)*(ISNUMBER(SEARCH($B$3,'Plan Details'!$D$4:$D$2298))),0),MATCH(Calculations!$B$4,'Plan Details'!$F$3:$Q$3,0))),"")</f>
        <v/>
      </c>
      <c r="R24" s="2" t="str" cm="1">
        <f t="array" ref="R24">IFERROR($M24*IF($E24="","",INDEX('Plan Details'!$F$4:$Q$2298,MATCH(1,(Calculations!R$9='Plan Details'!$B$4:$B$2298)*($G24='Plan Details'!$E$4:$E$2298)*(ISNUMBER(SEARCH($B$3,'Plan Details'!$D$4:$D$2298))),0),MATCH(Calculations!$B$4,'Plan Details'!$F$3:$Q$3,0))),"")</f>
        <v/>
      </c>
      <c r="S24" s="2" t="str" cm="1">
        <f t="array" ref="S24">IFERROR($M24*IF($E24="","",INDEX('Plan Details'!$F$4:$Q$2298,MATCH(1,(Calculations!S$9='Plan Details'!$B$4:$B$2298)*($G24='Plan Details'!$E$4:$E$2298)*(ISNUMBER(SEARCH($B$3,'Plan Details'!$D$4:$D$2298))),0),MATCH(Calculations!$B$4,'Plan Details'!$F$3:$Q$3,0))),"")</f>
        <v/>
      </c>
      <c r="T24" s="2" t="str" cm="1">
        <f t="array" ref="T24">IFERROR($M24*IF($E24="","",INDEX('Plan Details'!$F$4:$Q$2298,MATCH(1,(Calculations!T$9='Plan Details'!$B$4:$B$2298)*($G24='Plan Details'!$E$4:$E$2298)*(ISNUMBER(SEARCH($B$3,'Plan Details'!$D$4:$D$2298))),0),MATCH(Calculations!$B$4,'Plan Details'!$F$3:$Q$3,0))),"")</f>
        <v/>
      </c>
      <c r="U24" s="2" t="str" cm="1">
        <f t="array" ref="U24">IFERROR($M24*IF($E24="","",INDEX('Plan Details'!$F$4:$Q$2298,MATCH(1,(Calculations!U$9='Plan Details'!$B$4:$B$2298)*($G24='Plan Details'!$E$4:$E$2298)*(ISNUMBER(SEARCH($B$3,'Plan Details'!$D$4:$D$2298))),0),MATCH(Calculations!$B$4,'Plan Details'!$F$3:$Q$3,0))),"")</f>
        <v/>
      </c>
      <c r="V24" s="2" t="str" cm="1">
        <f t="array" ref="V24">IFERROR($M24*IF($E24="","",INDEX('Plan Details'!$F$4:$Q$2298,MATCH(1,(Calculations!V$9='Plan Details'!$B$4:$B$2298)*($G24='Plan Details'!$E$4:$E$2298)*(ISNUMBER(SEARCH($B$3,'Plan Details'!$D$4:$D$2298))),0),MATCH(Calculations!$B$4,'Plan Details'!$F$3:$Q$3,0))),"")</f>
        <v/>
      </c>
      <c r="W24" s="2" t="str" cm="1">
        <f t="array" ref="W24">IFERROR($M24*IF($E24="","",INDEX('Plan Details'!$F$4:$Q$2298,MATCH(1,(Calculations!W$9='Plan Details'!$B$4:$B$2298)*($G24='Plan Details'!$E$4:$E$2298)*(ISNUMBER(SEARCH($B$3,'Plan Details'!$D$4:$D$2298))),0),MATCH(Calculations!$B$4,'Plan Details'!$F$3:$Q$3,0))),"")</f>
        <v/>
      </c>
      <c r="X24" s="2" t="str" cm="1">
        <f t="array" ref="X24">IFERROR($M24*IF($E24="","",INDEX('Plan Details'!$F$4:$Q$2298,MATCH(1,(Calculations!X$9='Plan Details'!$B$4:$B$2298)*($G24='Plan Details'!$E$4:$E$2298)*(ISNUMBER(SEARCH($B$3,'Plan Details'!$D$4:$D$2298))),0),MATCH(Calculations!$B$4,'Plan Details'!$F$3:$Q$3,0))),"")</f>
        <v/>
      </c>
      <c r="Y24" s="2" t="str" cm="1">
        <f t="array" ref="Y24">IFERROR($M24*IF($E24="","",INDEX('Plan Details'!$F$4:$Q$2298,MATCH(1,(Calculations!Y$9='Plan Details'!$B$4:$B$2298)*($G24='Plan Details'!$E$4:$E$2298)*(ISNUMBER(SEARCH($B$3,'Plan Details'!$D$4:$D$2298))),0),MATCH(Calculations!$B$4,'Plan Details'!$F$3:$Q$3,0))),"")</f>
        <v/>
      </c>
      <c r="Z24" s="2" t="str" cm="1">
        <f t="array" ref="Z24">IFERROR($M24*IF($E24="","",INDEX('Plan Details'!$F$4:$Q$2298,MATCH(1,(Calculations!Z$9='Plan Details'!$B$4:$B$2298)*($G24='Plan Details'!$E$4:$E$2298)*(ISNUMBER(SEARCH($B$3,'Plan Details'!$D$4:$D$2298))),0),MATCH(Calculations!$B$4,'Plan Details'!$F$3:$Q$3,0))),"")</f>
        <v/>
      </c>
      <c r="AA24" s="2" t="str" cm="1">
        <f t="array" ref="AA24">IFERROR($M24*IF($E24="","",INDEX('Plan Details'!$F$4:$Q$2298,MATCH(1,(Calculations!AA$9='Plan Details'!$B$4:$B$2298)*($G24='Plan Details'!$E$4:$E$2298)*(ISNUMBER(SEARCH($B$3,'Plan Details'!$D$4:$D$2298))),0),MATCH(Calculations!$B$4,'Plan Details'!$F$3:$Q$3,0))),"")</f>
        <v/>
      </c>
      <c r="AB24" s="2" t="str" cm="1">
        <f t="array" ref="AB24">IFERROR($M24*IF($E24="","",INDEX('Plan Details'!$F$4:$Q$2298,MATCH(1,(Calculations!AB$9='Plan Details'!$B$4:$B$2298)*($G24='Plan Details'!$E$4:$E$2298)*(ISNUMBER(SEARCH($B$3,'Plan Details'!$D$4:$D$2298))),0),MATCH(Calculations!$B$4,'Plan Details'!$F$3:$Q$3,0))),"")</f>
        <v/>
      </c>
      <c r="AD24" s="2" t="str">
        <f t="shared" si="6"/>
        <v/>
      </c>
      <c r="AE24" s="2" t="str">
        <f t="shared" si="7"/>
        <v/>
      </c>
      <c r="AF24" s="2" t="str">
        <f t="shared" si="8"/>
        <v/>
      </c>
      <c r="AG24" s="2" t="str">
        <f t="shared" si="9"/>
        <v/>
      </c>
      <c r="AH24" s="2" t="str">
        <f t="shared" si="10"/>
        <v/>
      </c>
      <c r="AI24" s="2" t="str">
        <f t="shared" si="11"/>
        <v/>
      </c>
      <c r="AJ24" s="2" t="str">
        <f t="shared" si="12"/>
        <v/>
      </c>
      <c r="AK24" s="2" t="str">
        <f t="shared" si="13"/>
        <v/>
      </c>
      <c r="AL24" s="2" t="str">
        <f t="shared" si="14"/>
        <v/>
      </c>
      <c r="AM24" s="2" t="str">
        <f t="shared" si="15"/>
        <v/>
      </c>
      <c r="AN24" s="2" t="str">
        <f t="shared" si="16"/>
        <v/>
      </c>
      <c r="AO24" s="2" t="str">
        <f t="shared" si="17"/>
        <v/>
      </c>
      <c r="AP24" s="2" t="str">
        <f t="shared" si="18"/>
        <v/>
      </c>
      <c r="AQ24" s="2" t="str">
        <f t="shared" si="19"/>
        <v/>
      </c>
    </row>
    <row r="25" spans="1:43" x14ac:dyDescent="0.2">
      <c r="A25" s="2" t="str">
        <f>IF('3 - SHOP Premium Calculator'!F41="","",'3 - SHOP Premium Calculator'!F41)</f>
        <v/>
      </c>
      <c r="B25" s="2" t="str">
        <f>IF(A25="","",A25&amp;COUNTIFS($D$10:D25,"Employee"))</f>
        <v/>
      </c>
      <c r="C25" s="2" t="str">
        <f>IF(A25="","",'3 - SHOP Premium Calculator'!F41&amp;" - "&amp;'3 - SHOP Premium Calculator'!H41)</f>
        <v/>
      </c>
      <c r="D25" s="2" t="str">
        <f>IF('3 - SHOP Premium Calculator'!H41="","",'3 - SHOP Premium Calculator'!H41)</f>
        <v/>
      </c>
      <c r="E25" s="37" t="str">
        <f>IF('3 - SHOP Premium Calculator'!I41="","",'3 - SHOP Premium Calculator'!I41)</f>
        <v/>
      </c>
      <c r="F25" s="2" t="str">
        <f t="shared" si="0"/>
        <v/>
      </c>
      <c r="G25" s="2" t="str">
        <f t="shared" si="1"/>
        <v/>
      </c>
      <c r="H25" s="2" t="str">
        <f t="shared" si="2"/>
        <v/>
      </c>
      <c r="I25" s="2" t="str">
        <f t="shared" si="3"/>
        <v/>
      </c>
      <c r="J25" s="2" t="str">
        <f t="shared" si="4"/>
        <v/>
      </c>
      <c r="K25" s="2" t="str">
        <f>IF(A25="","",IF(AND(D25="Dependent",F25&lt;25),F25+(COUNTIFS($A$10:A25,A25)/500),0))</f>
        <v/>
      </c>
      <c r="L25" s="2" t="str" cm="1">
        <f t="array" ref="L25">IFERROR(IF(A25="","",IF(AND(D25="Dependent",OR(IFERROR(K25=LARGE(IF($B$10:$B$309=B25,$K$10:$K$309),1),FALSE),IFERROR(K25=LARGE(IF($B$10:$B$309=B25,$K$10:$K$309),2),FALSE),IFERROR(K25=LARGE(IF($B$10:$B$309=B25,$K$10:$K$309),3),FALSE)),F25&lt;26),1,0)),0)</f>
        <v/>
      </c>
      <c r="M25" s="2" t="str">
        <f t="shared" si="5"/>
        <v/>
      </c>
      <c r="O25" s="2" t="str" cm="1">
        <f t="array" ref="O25">IFERROR($M25*IF($E25="","",INDEX('Plan Details'!$F$4:$Q$2298,MATCH(1,(Calculations!O$9='Plan Details'!$B$4:$B$2298)*($G25='Plan Details'!$E$4:$E$2298)*(ISNUMBER(SEARCH($B$3,'Plan Details'!$D$4:$D$2298))),0),MATCH(Calculations!$B$4,'Plan Details'!$F$3:$Q$3,0))),"")</f>
        <v/>
      </c>
      <c r="P25" s="2" t="str" cm="1">
        <f t="array" ref="P25">IFERROR($M25*IF($E25="","",INDEX('Plan Details'!$F$4:$Q$2298,MATCH(1,(Calculations!P$9='Plan Details'!$B$4:$B$2298)*($G25='Plan Details'!$E$4:$E$2298)*(ISNUMBER(SEARCH($B$3,'Plan Details'!$D$4:$D$2298))),0),MATCH(Calculations!$B$4,'Plan Details'!$F$3:$Q$3,0))),"")</f>
        <v/>
      </c>
      <c r="Q25" s="2" t="str" cm="1">
        <f t="array" ref="Q25">IFERROR($M25*IF($E25="","",INDEX('Plan Details'!$F$4:$Q$2298,MATCH(1,(Calculations!Q$9='Plan Details'!$B$4:$B$2298)*($G25='Plan Details'!$E$4:$E$2298)*(ISNUMBER(SEARCH($B$3,'Plan Details'!$D$4:$D$2298))),0),MATCH(Calculations!$B$4,'Plan Details'!$F$3:$Q$3,0))),"")</f>
        <v/>
      </c>
      <c r="R25" s="2" t="str" cm="1">
        <f t="array" ref="R25">IFERROR($M25*IF($E25="","",INDEX('Plan Details'!$F$4:$Q$2298,MATCH(1,(Calculations!R$9='Plan Details'!$B$4:$B$2298)*($G25='Plan Details'!$E$4:$E$2298)*(ISNUMBER(SEARCH($B$3,'Plan Details'!$D$4:$D$2298))),0),MATCH(Calculations!$B$4,'Plan Details'!$F$3:$Q$3,0))),"")</f>
        <v/>
      </c>
      <c r="S25" s="2" t="str" cm="1">
        <f t="array" ref="S25">IFERROR($M25*IF($E25="","",INDEX('Plan Details'!$F$4:$Q$2298,MATCH(1,(Calculations!S$9='Plan Details'!$B$4:$B$2298)*($G25='Plan Details'!$E$4:$E$2298)*(ISNUMBER(SEARCH($B$3,'Plan Details'!$D$4:$D$2298))),0),MATCH(Calculations!$B$4,'Plan Details'!$F$3:$Q$3,0))),"")</f>
        <v/>
      </c>
      <c r="T25" s="2" t="str" cm="1">
        <f t="array" ref="T25">IFERROR($M25*IF($E25="","",INDEX('Plan Details'!$F$4:$Q$2298,MATCH(1,(Calculations!T$9='Plan Details'!$B$4:$B$2298)*($G25='Plan Details'!$E$4:$E$2298)*(ISNUMBER(SEARCH($B$3,'Plan Details'!$D$4:$D$2298))),0),MATCH(Calculations!$B$4,'Plan Details'!$F$3:$Q$3,0))),"")</f>
        <v/>
      </c>
      <c r="U25" s="2" t="str" cm="1">
        <f t="array" ref="U25">IFERROR($M25*IF($E25="","",INDEX('Plan Details'!$F$4:$Q$2298,MATCH(1,(Calculations!U$9='Plan Details'!$B$4:$B$2298)*($G25='Plan Details'!$E$4:$E$2298)*(ISNUMBER(SEARCH($B$3,'Plan Details'!$D$4:$D$2298))),0),MATCH(Calculations!$B$4,'Plan Details'!$F$3:$Q$3,0))),"")</f>
        <v/>
      </c>
      <c r="V25" s="2" t="str" cm="1">
        <f t="array" ref="V25">IFERROR($M25*IF($E25="","",INDEX('Plan Details'!$F$4:$Q$2298,MATCH(1,(Calculations!V$9='Plan Details'!$B$4:$B$2298)*($G25='Plan Details'!$E$4:$E$2298)*(ISNUMBER(SEARCH($B$3,'Plan Details'!$D$4:$D$2298))),0),MATCH(Calculations!$B$4,'Plan Details'!$F$3:$Q$3,0))),"")</f>
        <v/>
      </c>
      <c r="W25" s="2" t="str" cm="1">
        <f t="array" ref="W25">IFERROR($M25*IF($E25="","",INDEX('Plan Details'!$F$4:$Q$2298,MATCH(1,(Calculations!W$9='Plan Details'!$B$4:$B$2298)*($G25='Plan Details'!$E$4:$E$2298)*(ISNUMBER(SEARCH($B$3,'Plan Details'!$D$4:$D$2298))),0),MATCH(Calculations!$B$4,'Plan Details'!$F$3:$Q$3,0))),"")</f>
        <v/>
      </c>
      <c r="X25" s="2" t="str" cm="1">
        <f t="array" ref="X25">IFERROR($M25*IF($E25="","",INDEX('Plan Details'!$F$4:$Q$2298,MATCH(1,(Calculations!X$9='Plan Details'!$B$4:$B$2298)*($G25='Plan Details'!$E$4:$E$2298)*(ISNUMBER(SEARCH($B$3,'Plan Details'!$D$4:$D$2298))),0),MATCH(Calculations!$B$4,'Plan Details'!$F$3:$Q$3,0))),"")</f>
        <v/>
      </c>
      <c r="Y25" s="2" t="str" cm="1">
        <f t="array" ref="Y25">IFERROR($M25*IF($E25="","",INDEX('Plan Details'!$F$4:$Q$2298,MATCH(1,(Calculations!Y$9='Plan Details'!$B$4:$B$2298)*($G25='Plan Details'!$E$4:$E$2298)*(ISNUMBER(SEARCH($B$3,'Plan Details'!$D$4:$D$2298))),0),MATCH(Calculations!$B$4,'Plan Details'!$F$3:$Q$3,0))),"")</f>
        <v/>
      </c>
      <c r="Z25" s="2" t="str" cm="1">
        <f t="array" ref="Z25">IFERROR($M25*IF($E25="","",INDEX('Plan Details'!$F$4:$Q$2298,MATCH(1,(Calculations!Z$9='Plan Details'!$B$4:$B$2298)*($G25='Plan Details'!$E$4:$E$2298)*(ISNUMBER(SEARCH($B$3,'Plan Details'!$D$4:$D$2298))),0),MATCH(Calculations!$B$4,'Plan Details'!$F$3:$Q$3,0))),"")</f>
        <v/>
      </c>
      <c r="AA25" s="2" t="str" cm="1">
        <f t="array" ref="AA25">IFERROR($M25*IF($E25="","",INDEX('Plan Details'!$F$4:$Q$2298,MATCH(1,(Calculations!AA$9='Plan Details'!$B$4:$B$2298)*($G25='Plan Details'!$E$4:$E$2298)*(ISNUMBER(SEARCH($B$3,'Plan Details'!$D$4:$D$2298))),0),MATCH(Calculations!$B$4,'Plan Details'!$F$3:$Q$3,0))),"")</f>
        <v/>
      </c>
      <c r="AB25" s="2" t="str" cm="1">
        <f t="array" ref="AB25">IFERROR($M25*IF($E25="","",INDEX('Plan Details'!$F$4:$Q$2298,MATCH(1,(Calculations!AB$9='Plan Details'!$B$4:$B$2298)*($G25='Plan Details'!$E$4:$E$2298)*(ISNUMBER(SEARCH($B$3,'Plan Details'!$D$4:$D$2298))),0),MATCH(Calculations!$B$4,'Plan Details'!$F$3:$Q$3,0))),"")</f>
        <v/>
      </c>
      <c r="AD25" s="2" t="str">
        <f t="shared" si="6"/>
        <v/>
      </c>
      <c r="AE25" s="2" t="str">
        <f t="shared" si="7"/>
        <v/>
      </c>
      <c r="AF25" s="2" t="str">
        <f t="shared" si="8"/>
        <v/>
      </c>
      <c r="AG25" s="2" t="str">
        <f t="shared" si="9"/>
        <v/>
      </c>
      <c r="AH25" s="2" t="str">
        <f t="shared" si="10"/>
        <v/>
      </c>
      <c r="AI25" s="2" t="str">
        <f t="shared" si="11"/>
        <v/>
      </c>
      <c r="AJ25" s="2" t="str">
        <f t="shared" si="12"/>
        <v/>
      </c>
      <c r="AK25" s="2" t="str">
        <f t="shared" si="13"/>
        <v/>
      </c>
      <c r="AL25" s="2" t="str">
        <f t="shared" si="14"/>
        <v/>
      </c>
      <c r="AM25" s="2" t="str">
        <f t="shared" si="15"/>
        <v/>
      </c>
      <c r="AN25" s="2" t="str">
        <f t="shared" si="16"/>
        <v/>
      </c>
      <c r="AO25" s="2" t="str">
        <f t="shared" si="17"/>
        <v/>
      </c>
      <c r="AP25" s="2" t="str">
        <f t="shared" si="18"/>
        <v/>
      </c>
      <c r="AQ25" s="2" t="str">
        <f t="shared" si="19"/>
        <v/>
      </c>
    </row>
    <row r="26" spans="1:43" x14ac:dyDescent="0.2">
      <c r="A26" s="2" t="str">
        <f>IF('3 - SHOP Premium Calculator'!F42="","",'3 - SHOP Premium Calculator'!F42)</f>
        <v/>
      </c>
      <c r="B26" s="2" t="str">
        <f>IF(A26="","",A26&amp;COUNTIFS($D$10:D26,"Employee"))</f>
        <v/>
      </c>
      <c r="C26" s="2" t="str">
        <f>IF(A26="","",'3 - SHOP Premium Calculator'!F42&amp;" - "&amp;'3 - SHOP Premium Calculator'!H42)</f>
        <v/>
      </c>
      <c r="D26" s="2" t="str">
        <f>IF('3 - SHOP Premium Calculator'!H42="","",'3 - SHOP Premium Calculator'!H42)</f>
        <v/>
      </c>
      <c r="E26" s="37" t="str">
        <f>IF('3 - SHOP Premium Calculator'!I42="","",'3 - SHOP Premium Calculator'!I42)</f>
        <v/>
      </c>
      <c r="F26" s="2" t="str">
        <f>IF(E26="","",ROUNDDOWN(YEARFRAC(E26,$B$4),0))</f>
        <v/>
      </c>
      <c r="G26" s="2" t="str">
        <f t="shared" si="1"/>
        <v/>
      </c>
      <c r="H26" s="2" t="str">
        <f t="shared" si="2"/>
        <v/>
      </c>
      <c r="I26" s="2" t="str">
        <f t="shared" si="3"/>
        <v/>
      </c>
      <c r="J26" s="2" t="str">
        <f t="shared" si="4"/>
        <v/>
      </c>
      <c r="K26" s="2" t="str">
        <f>IF(A26="","",IF(AND(D26="Dependent",F26&lt;25),F26+(COUNTIFS($A$10:A26,A26)/500),0))</f>
        <v/>
      </c>
      <c r="L26" s="2" t="str" cm="1">
        <f t="array" ref="L26">IFERROR(IF(A26="","",IF(AND(D26="Dependent",OR(IFERROR(K26=LARGE(IF($B$10:$B$309=B26,$K$10:$K$309),1),FALSE),IFERROR(K26=LARGE(IF($B$10:$B$309=B26,$K$10:$K$309),2),FALSE),IFERROR(K26=LARGE(IF($B$10:$B$309=B26,$K$10:$K$309),3),FALSE)),F26&lt;26),1,0)),0)</f>
        <v/>
      </c>
      <c r="M26" s="2" t="str">
        <f t="shared" si="5"/>
        <v/>
      </c>
      <c r="O26" s="2" t="str" cm="1">
        <f t="array" ref="O26">IFERROR($M26*IF($E26="","",INDEX('Plan Details'!$F$4:$Q$2298,MATCH(1,(Calculations!O$9='Plan Details'!$B$4:$B$2298)*($G26='Plan Details'!$E$4:$E$2298)*(ISNUMBER(SEARCH($B$3,'Plan Details'!$D$4:$D$2298))),0),MATCH(Calculations!$B$4,'Plan Details'!$F$3:$Q$3,0))),"")</f>
        <v/>
      </c>
      <c r="P26" s="2" t="str" cm="1">
        <f t="array" ref="P26">IFERROR($M26*IF($E26="","",INDEX('Plan Details'!$F$4:$Q$2298,MATCH(1,(Calculations!P$9='Plan Details'!$B$4:$B$2298)*($G26='Plan Details'!$E$4:$E$2298)*(ISNUMBER(SEARCH($B$3,'Plan Details'!$D$4:$D$2298))),0),MATCH(Calculations!$B$4,'Plan Details'!$F$3:$Q$3,0))),"")</f>
        <v/>
      </c>
      <c r="Q26" s="2" t="str" cm="1">
        <f t="array" ref="Q26">IFERROR($M26*IF($E26="","",INDEX('Plan Details'!$F$4:$Q$2298,MATCH(1,(Calculations!Q$9='Plan Details'!$B$4:$B$2298)*($G26='Plan Details'!$E$4:$E$2298)*(ISNUMBER(SEARCH($B$3,'Plan Details'!$D$4:$D$2298))),0),MATCH(Calculations!$B$4,'Plan Details'!$F$3:$Q$3,0))),"")</f>
        <v/>
      </c>
      <c r="R26" s="2" t="str" cm="1">
        <f t="array" ref="R26">IFERROR($M26*IF($E26="","",INDEX('Plan Details'!$F$4:$Q$2298,MATCH(1,(Calculations!R$9='Plan Details'!$B$4:$B$2298)*($G26='Plan Details'!$E$4:$E$2298)*(ISNUMBER(SEARCH($B$3,'Plan Details'!$D$4:$D$2298))),0),MATCH(Calculations!$B$4,'Plan Details'!$F$3:$Q$3,0))),"")</f>
        <v/>
      </c>
      <c r="S26" s="2" t="str" cm="1">
        <f t="array" ref="S26">IFERROR($M26*IF($E26="","",INDEX('Plan Details'!$F$4:$Q$2298,MATCH(1,(Calculations!S$9='Plan Details'!$B$4:$B$2298)*($G26='Plan Details'!$E$4:$E$2298)*(ISNUMBER(SEARCH($B$3,'Plan Details'!$D$4:$D$2298))),0),MATCH(Calculations!$B$4,'Plan Details'!$F$3:$Q$3,0))),"")</f>
        <v/>
      </c>
      <c r="T26" s="2" t="str" cm="1">
        <f t="array" ref="T26">IFERROR($M26*IF($E26="","",INDEX('Plan Details'!$F$4:$Q$2298,MATCH(1,(Calculations!T$9='Plan Details'!$B$4:$B$2298)*($G26='Plan Details'!$E$4:$E$2298)*(ISNUMBER(SEARCH($B$3,'Plan Details'!$D$4:$D$2298))),0),MATCH(Calculations!$B$4,'Plan Details'!$F$3:$Q$3,0))),"")</f>
        <v/>
      </c>
      <c r="U26" s="2" t="str" cm="1">
        <f t="array" ref="U26">IFERROR($M26*IF($E26="","",INDEX('Plan Details'!$F$4:$Q$2298,MATCH(1,(Calculations!U$9='Plan Details'!$B$4:$B$2298)*($G26='Plan Details'!$E$4:$E$2298)*(ISNUMBER(SEARCH($B$3,'Plan Details'!$D$4:$D$2298))),0),MATCH(Calculations!$B$4,'Plan Details'!$F$3:$Q$3,0))),"")</f>
        <v/>
      </c>
      <c r="V26" s="2" t="str" cm="1">
        <f t="array" ref="V26">IFERROR($M26*IF($E26="","",INDEX('Plan Details'!$F$4:$Q$2298,MATCH(1,(Calculations!V$9='Plan Details'!$B$4:$B$2298)*($G26='Plan Details'!$E$4:$E$2298)*(ISNUMBER(SEARCH($B$3,'Plan Details'!$D$4:$D$2298))),0),MATCH(Calculations!$B$4,'Plan Details'!$F$3:$Q$3,0))),"")</f>
        <v/>
      </c>
      <c r="W26" s="2" t="str" cm="1">
        <f t="array" ref="W26">IFERROR($M26*IF($E26="","",INDEX('Plan Details'!$F$4:$Q$2298,MATCH(1,(Calculations!W$9='Plan Details'!$B$4:$B$2298)*($G26='Plan Details'!$E$4:$E$2298)*(ISNUMBER(SEARCH($B$3,'Plan Details'!$D$4:$D$2298))),0),MATCH(Calculations!$B$4,'Plan Details'!$F$3:$Q$3,0))),"")</f>
        <v/>
      </c>
      <c r="X26" s="2" t="str" cm="1">
        <f t="array" ref="X26">IFERROR($M26*IF($E26="","",INDEX('Plan Details'!$F$4:$Q$2298,MATCH(1,(Calculations!X$9='Plan Details'!$B$4:$B$2298)*($G26='Plan Details'!$E$4:$E$2298)*(ISNUMBER(SEARCH($B$3,'Plan Details'!$D$4:$D$2298))),0),MATCH(Calculations!$B$4,'Plan Details'!$F$3:$Q$3,0))),"")</f>
        <v/>
      </c>
      <c r="Y26" s="2" t="str" cm="1">
        <f t="array" ref="Y26">IFERROR($M26*IF($E26="","",INDEX('Plan Details'!$F$4:$Q$2298,MATCH(1,(Calculations!Y$9='Plan Details'!$B$4:$B$2298)*($G26='Plan Details'!$E$4:$E$2298)*(ISNUMBER(SEARCH($B$3,'Plan Details'!$D$4:$D$2298))),0),MATCH(Calculations!$B$4,'Plan Details'!$F$3:$Q$3,0))),"")</f>
        <v/>
      </c>
      <c r="Z26" s="2" t="str" cm="1">
        <f t="array" ref="Z26">IFERROR($M26*IF($E26="","",INDEX('Plan Details'!$F$4:$Q$2298,MATCH(1,(Calculations!Z$9='Plan Details'!$B$4:$B$2298)*($G26='Plan Details'!$E$4:$E$2298)*(ISNUMBER(SEARCH($B$3,'Plan Details'!$D$4:$D$2298))),0),MATCH(Calculations!$B$4,'Plan Details'!$F$3:$Q$3,0))),"")</f>
        <v/>
      </c>
      <c r="AA26" s="2" t="str" cm="1">
        <f t="array" ref="AA26">IFERROR($M26*IF($E26="","",INDEX('Plan Details'!$F$4:$Q$2298,MATCH(1,(Calculations!AA$9='Plan Details'!$B$4:$B$2298)*($G26='Plan Details'!$E$4:$E$2298)*(ISNUMBER(SEARCH($B$3,'Plan Details'!$D$4:$D$2298))),0),MATCH(Calculations!$B$4,'Plan Details'!$F$3:$Q$3,0))),"")</f>
        <v/>
      </c>
      <c r="AB26" s="2" t="str" cm="1">
        <f t="array" ref="AB26">IFERROR($M26*IF($E26="","",INDEX('Plan Details'!$F$4:$Q$2298,MATCH(1,(Calculations!AB$9='Plan Details'!$B$4:$B$2298)*($G26='Plan Details'!$E$4:$E$2298)*(ISNUMBER(SEARCH($B$3,'Plan Details'!$D$4:$D$2298))),0),MATCH(Calculations!$B$4,'Plan Details'!$F$3:$Q$3,0))),"")</f>
        <v/>
      </c>
      <c r="AD26" s="2" t="str">
        <f t="shared" si="6"/>
        <v/>
      </c>
      <c r="AE26" s="2" t="str">
        <f t="shared" si="7"/>
        <v/>
      </c>
      <c r="AF26" s="2" t="str">
        <f t="shared" si="8"/>
        <v/>
      </c>
      <c r="AG26" s="2" t="str">
        <f t="shared" si="9"/>
        <v/>
      </c>
      <c r="AH26" s="2" t="str">
        <f t="shared" si="10"/>
        <v/>
      </c>
      <c r="AI26" s="2" t="str">
        <f t="shared" si="11"/>
        <v/>
      </c>
      <c r="AJ26" s="2" t="str">
        <f t="shared" si="12"/>
        <v/>
      </c>
      <c r="AK26" s="2" t="str">
        <f t="shared" si="13"/>
        <v/>
      </c>
      <c r="AL26" s="2" t="str">
        <f t="shared" si="14"/>
        <v/>
      </c>
      <c r="AM26" s="2" t="str">
        <f t="shared" si="15"/>
        <v/>
      </c>
      <c r="AN26" s="2" t="str">
        <f t="shared" si="16"/>
        <v/>
      </c>
      <c r="AO26" s="2" t="str">
        <f t="shared" si="17"/>
        <v/>
      </c>
      <c r="AP26" s="2" t="str">
        <f t="shared" si="18"/>
        <v/>
      </c>
      <c r="AQ26" s="2" t="str">
        <f t="shared" si="19"/>
        <v/>
      </c>
    </row>
    <row r="27" spans="1:43" x14ac:dyDescent="0.2">
      <c r="A27" s="2" t="str">
        <f>IF('3 - SHOP Premium Calculator'!F43="","",'3 - SHOP Premium Calculator'!F43)</f>
        <v/>
      </c>
      <c r="B27" s="2" t="str">
        <f>IF(A27="","",A27&amp;COUNTIFS($D$10:D27,"Employee"))</f>
        <v/>
      </c>
      <c r="C27" s="2" t="str">
        <f>IF(A27="","",'3 - SHOP Premium Calculator'!F43&amp;" - "&amp;'3 - SHOP Premium Calculator'!H43)</f>
        <v/>
      </c>
      <c r="D27" s="2" t="str">
        <f>IF('3 - SHOP Premium Calculator'!H43="","",'3 - SHOP Premium Calculator'!H43)</f>
        <v/>
      </c>
      <c r="E27" s="37" t="str">
        <f>IF('3 - SHOP Premium Calculator'!I43="","",'3 - SHOP Premium Calculator'!I43)</f>
        <v/>
      </c>
      <c r="F27" s="2" t="str">
        <f t="shared" si="0"/>
        <v/>
      </c>
      <c r="G27" s="2" t="str">
        <f t="shared" si="1"/>
        <v/>
      </c>
      <c r="H27" s="2" t="str">
        <f t="shared" si="2"/>
        <v/>
      </c>
      <c r="I27" s="2" t="str">
        <f t="shared" si="3"/>
        <v/>
      </c>
      <c r="J27" s="2" t="str">
        <f t="shared" si="4"/>
        <v/>
      </c>
      <c r="K27" s="2" t="str">
        <f>IF(A27="","",IF(AND(D27="Dependent",F27&lt;25),F27+(COUNTIFS($A$10:A27,A27)/500),0))</f>
        <v/>
      </c>
      <c r="L27" s="2" t="str" cm="1">
        <f t="array" ref="L27">IFERROR(IF(A27="","",IF(AND(D27="Dependent",OR(IFERROR(K27=LARGE(IF($B$10:$B$309=B27,$K$10:$K$309),1),FALSE),IFERROR(K27=LARGE(IF($B$10:$B$309=B27,$K$10:$K$309),2),FALSE),IFERROR(K27=LARGE(IF($B$10:$B$309=B27,$K$10:$K$309),3),FALSE)),F27&lt;26),1,0)),0)</f>
        <v/>
      </c>
      <c r="M27" s="2" t="str">
        <f t="shared" si="5"/>
        <v/>
      </c>
      <c r="O27" s="2" t="str" cm="1">
        <f t="array" ref="O27">IFERROR($M27*IF($E27="","",INDEX('Plan Details'!$F$4:$Q$2298,MATCH(1,(Calculations!O$9='Plan Details'!$B$4:$B$2298)*($G27='Plan Details'!$E$4:$E$2298)*(ISNUMBER(SEARCH($B$3,'Plan Details'!$D$4:$D$2298))),0),MATCH(Calculations!$B$4,'Plan Details'!$F$3:$Q$3,0))),"")</f>
        <v/>
      </c>
      <c r="P27" s="2" t="str" cm="1">
        <f t="array" ref="P27">IFERROR($M27*IF($E27="","",INDEX('Plan Details'!$F$4:$Q$2298,MATCH(1,(Calculations!P$9='Plan Details'!$B$4:$B$2298)*($G27='Plan Details'!$E$4:$E$2298)*(ISNUMBER(SEARCH($B$3,'Plan Details'!$D$4:$D$2298))),0),MATCH(Calculations!$B$4,'Plan Details'!$F$3:$Q$3,0))),"")</f>
        <v/>
      </c>
      <c r="Q27" s="2" t="str" cm="1">
        <f t="array" ref="Q27">IFERROR($M27*IF($E27="","",INDEX('Plan Details'!$F$4:$Q$2298,MATCH(1,(Calculations!Q$9='Plan Details'!$B$4:$B$2298)*($G27='Plan Details'!$E$4:$E$2298)*(ISNUMBER(SEARCH($B$3,'Plan Details'!$D$4:$D$2298))),0),MATCH(Calculations!$B$4,'Plan Details'!$F$3:$Q$3,0))),"")</f>
        <v/>
      </c>
      <c r="R27" s="2" t="str" cm="1">
        <f t="array" ref="R27">IFERROR($M27*IF($E27="","",INDEX('Plan Details'!$F$4:$Q$2298,MATCH(1,(Calculations!R$9='Plan Details'!$B$4:$B$2298)*($G27='Plan Details'!$E$4:$E$2298)*(ISNUMBER(SEARCH($B$3,'Plan Details'!$D$4:$D$2298))),0),MATCH(Calculations!$B$4,'Plan Details'!$F$3:$Q$3,0))),"")</f>
        <v/>
      </c>
      <c r="S27" s="2" t="str" cm="1">
        <f t="array" ref="S27">IFERROR($M27*IF($E27="","",INDEX('Plan Details'!$F$4:$Q$2298,MATCH(1,(Calculations!S$9='Plan Details'!$B$4:$B$2298)*($G27='Plan Details'!$E$4:$E$2298)*(ISNUMBER(SEARCH($B$3,'Plan Details'!$D$4:$D$2298))),0),MATCH(Calculations!$B$4,'Plan Details'!$F$3:$Q$3,0))),"")</f>
        <v/>
      </c>
      <c r="T27" s="2" t="str" cm="1">
        <f t="array" ref="T27">IFERROR($M27*IF($E27="","",INDEX('Plan Details'!$F$4:$Q$2298,MATCH(1,(Calculations!T$9='Plan Details'!$B$4:$B$2298)*($G27='Plan Details'!$E$4:$E$2298)*(ISNUMBER(SEARCH($B$3,'Plan Details'!$D$4:$D$2298))),0),MATCH(Calculations!$B$4,'Plan Details'!$F$3:$Q$3,0))),"")</f>
        <v/>
      </c>
      <c r="U27" s="2" t="str" cm="1">
        <f t="array" ref="U27">IFERROR($M27*IF($E27="","",INDEX('Plan Details'!$F$4:$Q$2298,MATCH(1,(Calculations!U$9='Plan Details'!$B$4:$B$2298)*($G27='Plan Details'!$E$4:$E$2298)*(ISNUMBER(SEARCH($B$3,'Plan Details'!$D$4:$D$2298))),0),MATCH(Calculations!$B$4,'Plan Details'!$F$3:$Q$3,0))),"")</f>
        <v/>
      </c>
      <c r="V27" s="2" t="str" cm="1">
        <f t="array" ref="V27">IFERROR($M27*IF($E27="","",INDEX('Plan Details'!$F$4:$Q$2298,MATCH(1,(Calculations!V$9='Plan Details'!$B$4:$B$2298)*($G27='Plan Details'!$E$4:$E$2298)*(ISNUMBER(SEARCH($B$3,'Plan Details'!$D$4:$D$2298))),0),MATCH(Calculations!$B$4,'Plan Details'!$F$3:$Q$3,0))),"")</f>
        <v/>
      </c>
      <c r="W27" s="2" t="str" cm="1">
        <f t="array" ref="W27">IFERROR($M27*IF($E27="","",INDEX('Plan Details'!$F$4:$Q$2298,MATCH(1,(Calculations!W$9='Plan Details'!$B$4:$B$2298)*($G27='Plan Details'!$E$4:$E$2298)*(ISNUMBER(SEARCH($B$3,'Plan Details'!$D$4:$D$2298))),0),MATCH(Calculations!$B$4,'Plan Details'!$F$3:$Q$3,0))),"")</f>
        <v/>
      </c>
      <c r="X27" s="2" t="str" cm="1">
        <f t="array" ref="X27">IFERROR($M27*IF($E27="","",INDEX('Plan Details'!$F$4:$Q$2298,MATCH(1,(Calculations!X$9='Plan Details'!$B$4:$B$2298)*($G27='Plan Details'!$E$4:$E$2298)*(ISNUMBER(SEARCH($B$3,'Plan Details'!$D$4:$D$2298))),0),MATCH(Calculations!$B$4,'Plan Details'!$F$3:$Q$3,0))),"")</f>
        <v/>
      </c>
      <c r="Y27" s="2" t="str" cm="1">
        <f t="array" ref="Y27">IFERROR($M27*IF($E27="","",INDEX('Plan Details'!$F$4:$Q$2298,MATCH(1,(Calculations!Y$9='Plan Details'!$B$4:$B$2298)*($G27='Plan Details'!$E$4:$E$2298)*(ISNUMBER(SEARCH($B$3,'Plan Details'!$D$4:$D$2298))),0),MATCH(Calculations!$B$4,'Plan Details'!$F$3:$Q$3,0))),"")</f>
        <v/>
      </c>
      <c r="Z27" s="2" t="str" cm="1">
        <f t="array" ref="Z27">IFERROR($M27*IF($E27="","",INDEX('Plan Details'!$F$4:$Q$2298,MATCH(1,(Calculations!Z$9='Plan Details'!$B$4:$B$2298)*($G27='Plan Details'!$E$4:$E$2298)*(ISNUMBER(SEARCH($B$3,'Plan Details'!$D$4:$D$2298))),0),MATCH(Calculations!$B$4,'Plan Details'!$F$3:$Q$3,0))),"")</f>
        <v/>
      </c>
      <c r="AA27" s="2" t="str" cm="1">
        <f t="array" ref="AA27">IFERROR($M27*IF($E27="","",INDEX('Plan Details'!$F$4:$Q$2298,MATCH(1,(Calculations!AA$9='Plan Details'!$B$4:$B$2298)*($G27='Plan Details'!$E$4:$E$2298)*(ISNUMBER(SEARCH($B$3,'Plan Details'!$D$4:$D$2298))),0),MATCH(Calculations!$B$4,'Plan Details'!$F$3:$Q$3,0))),"")</f>
        <v/>
      </c>
      <c r="AB27" s="2" t="str" cm="1">
        <f t="array" ref="AB27">IFERROR($M27*IF($E27="","",INDEX('Plan Details'!$F$4:$Q$2298,MATCH(1,(Calculations!AB$9='Plan Details'!$B$4:$B$2298)*($G27='Plan Details'!$E$4:$E$2298)*(ISNUMBER(SEARCH($B$3,'Plan Details'!$D$4:$D$2298))),0),MATCH(Calculations!$B$4,'Plan Details'!$F$3:$Q$3,0))),"")</f>
        <v/>
      </c>
      <c r="AD27" s="2" t="str">
        <f t="shared" si="6"/>
        <v/>
      </c>
      <c r="AE27" s="2" t="str">
        <f t="shared" si="7"/>
        <v/>
      </c>
      <c r="AF27" s="2" t="str">
        <f t="shared" si="8"/>
        <v/>
      </c>
      <c r="AG27" s="2" t="str">
        <f t="shared" si="9"/>
        <v/>
      </c>
      <c r="AH27" s="2" t="str">
        <f t="shared" si="10"/>
        <v/>
      </c>
      <c r="AI27" s="2" t="str">
        <f t="shared" si="11"/>
        <v/>
      </c>
      <c r="AJ27" s="2" t="str">
        <f t="shared" si="12"/>
        <v/>
      </c>
      <c r="AK27" s="2" t="str">
        <f t="shared" si="13"/>
        <v/>
      </c>
      <c r="AL27" s="2" t="str">
        <f t="shared" si="14"/>
        <v/>
      </c>
      <c r="AM27" s="2" t="str">
        <f t="shared" si="15"/>
        <v/>
      </c>
      <c r="AN27" s="2" t="str">
        <f t="shared" si="16"/>
        <v/>
      </c>
      <c r="AO27" s="2" t="str">
        <f t="shared" si="17"/>
        <v/>
      </c>
      <c r="AP27" s="2" t="str">
        <f t="shared" si="18"/>
        <v/>
      </c>
      <c r="AQ27" s="2" t="str">
        <f t="shared" si="19"/>
        <v/>
      </c>
    </row>
    <row r="28" spans="1:43" x14ac:dyDescent="0.2">
      <c r="A28" s="2" t="str">
        <f>IF('3 - SHOP Premium Calculator'!F44="","",'3 - SHOP Premium Calculator'!F44)</f>
        <v/>
      </c>
      <c r="B28" s="2" t="str">
        <f>IF(A28="","",A28&amp;COUNTIFS($D$10:D28,"Employee"))</f>
        <v/>
      </c>
      <c r="C28" s="2" t="str">
        <f>IF(A28="","",'3 - SHOP Premium Calculator'!F44&amp;" - "&amp;'3 - SHOP Premium Calculator'!H44)</f>
        <v/>
      </c>
      <c r="D28" s="2" t="str">
        <f>IF('3 - SHOP Premium Calculator'!H44="","",'3 - SHOP Premium Calculator'!H44)</f>
        <v/>
      </c>
      <c r="E28" s="37" t="str">
        <f>IF('3 - SHOP Premium Calculator'!I44="","",'3 - SHOP Premium Calculator'!I44)</f>
        <v/>
      </c>
      <c r="F28" s="2" t="str">
        <f t="shared" si="0"/>
        <v/>
      </c>
      <c r="G28" s="2" t="str">
        <f t="shared" si="1"/>
        <v/>
      </c>
      <c r="H28" s="2" t="str">
        <f t="shared" si="2"/>
        <v/>
      </c>
      <c r="I28" s="2" t="str">
        <f t="shared" si="3"/>
        <v/>
      </c>
      <c r="J28" s="2" t="str">
        <f t="shared" si="4"/>
        <v/>
      </c>
      <c r="K28" s="2" t="str">
        <f>IF(A28="","",IF(AND(D28="Dependent",F28&lt;25),F28+(COUNTIFS($A$10:A28,A28)/500),0))</f>
        <v/>
      </c>
      <c r="L28" s="2" t="str" cm="1">
        <f t="array" ref="L28">IFERROR(IF(A28="","",IF(AND(D28="Dependent",OR(IFERROR(K28=LARGE(IF($B$10:$B$309=B28,$K$10:$K$309),1),FALSE),IFERROR(K28=LARGE(IF($B$10:$B$309=B28,$K$10:$K$309),2),FALSE),IFERROR(K28=LARGE(IF($B$10:$B$309=B28,$K$10:$K$309),3),FALSE)),F28&lt;26),1,0)),0)</f>
        <v/>
      </c>
      <c r="M28" s="2" t="str">
        <f t="shared" si="5"/>
        <v/>
      </c>
      <c r="O28" s="2" t="str" cm="1">
        <f t="array" ref="O28">IFERROR($M28*IF($E28="","",INDEX('Plan Details'!$F$4:$Q$2298,MATCH(1,(Calculations!O$9='Plan Details'!$B$4:$B$2298)*($G28='Plan Details'!$E$4:$E$2298)*(ISNUMBER(SEARCH($B$3,'Plan Details'!$D$4:$D$2298))),0),MATCH(Calculations!$B$4,'Plan Details'!$F$3:$Q$3,0))),"")</f>
        <v/>
      </c>
      <c r="P28" s="2" t="str" cm="1">
        <f t="array" ref="P28">IFERROR($M28*IF($E28="","",INDEX('Plan Details'!$F$4:$Q$2298,MATCH(1,(Calculations!P$9='Plan Details'!$B$4:$B$2298)*($G28='Plan Details'!$E$4:$E$2298)*(ISNUMBER(SEARCH($B$3,'Plan Details'!$D$4:$D$2298))),0),MATCH(Calculations!$B$4,'Plan Details'!$F$3:$Q$3,0))),"")</f>
        <v/>
      </c>
      <c r="Q28" s="2" t="str" cm="1">
        <f t="array" ref="Q28">IFERROR($M28*IF($E28="","",INDEX('Plan Details'!$F$4:$Q$2298,MATCH(1,(Calculations!Q$9='Plan Details'!$B$4:$B$2298)*($G28='Plan Details'!$E$4:$E$2298)*(ISNUMBER(SEARCH($B$3,'Plan Details'!$D$4:$D$2298))),0),MATCH(Calculations!$B$4,'Plan Details'!$F$3:$Q$3,0))),"")</f>
        <v/>
      </c>
      <c r="R28" s="2" t="str" cm="1">
        <f t="array" ref="R28">IFERROR($M28*IF($E28="","",INDEX('Plan Details'!$F$4:$Q$2298,MATCH(1,(Calculations!R$9='Plan Details'!$B$4:$B$2298)*($G28='Plan Details'!$E$4:$E$2298)*(ISNUMBER(SEARCH($B$3,'Plan Details'!$D$4:$D$2298))),0),MATCH(Calculations!$B$4,'Plan Details'!$F$3:$Q$3,0))),"")</f>
        <v/>
      </c>
      <c r="S28" s="2" t="str" cm="1">
        <f t="array" ref="S28">IFERROR($M28*IF($E28="","",INDEX('Plan Details'!$F$4:$Q$2298,MATCH(1,(Calculations!S$9='Plan Details'!$B$4:$B$2298)*($G28='Plan Details'!$E$4:$E$2298)*(ISNUMBER(SEARCH($B$3,'Plan Details'!$D$4:$D$2298))),0),MATCH(Calculations!$B$4,'Plan Details'!$F$3:$Q$3,0))),"")</f>
        <v/>
      </c>
      <c r="T28" s="2" t="str" cm="1">
        <f t="array" ref="T28">IFERROR($M28*IF($E28="","",INDEX('Plan Details'!$F$4:$Q$2298,MATCH(1,(Calculations!T$9='Plan Details'!$B$4:$B$2298)*($G28='Plan Details'!$E$4:$E$2298)*(ISNUMBER(SEARCH($B$3,'Plan Details'!$D$4:$D$2298))),0),MATCH(Calculations!$B$4,'Plan Details'!$F$3:$Q$3,0))),"")</f>
        <v/>
      </c>
      <c r="U28" s="2" t="str" cm="1">
        <f t="array" ref="U28">IFERROR($M28*IF($E28="","",INDEX('Plan Details'!$F$4:$Q$2298,MATCH(1,(Calculations!U$9='Plan Details'!$B$4:$B$2298)*($G28='Plan Details'!$E$4:$E$2298)*(ISNUMBER(SEARCH($B$3,'Plan Details'!$D$4:$D$2298))),0),MATCH(Calculations!$B$4,'Plan Details'!$F$3:$Q$3,0))),"")</f>
        <v/>
      </c>
      <c r="V28" s="2" t="str" cm="1">
        <f t="array" ref="V28">IFERROR($M28*IF($E28="","",INDEX('Plan Details'!$F$4:$Q$2298,MATCH(1,(Calculations!V$9='Plan Details'!$B$4:$B$2298)*($G28='Plan Details'!$E$4:$E$2298)*(ISNUMBER(SEARCH($B$3,'Plan Details'!$D$4:$D$2298))),0),MATCH(Calculations!$B$4,'Plan Details'!$F$3:$Q$3,0))),"")</f>
        <v/>
      </c>
      <c r="W28" s="2" t="str" cm="1">
        <f t="array" ref="W28">IFERROR($M28*IF($E28="","",INDEX('Plan Details'!$F$4:$Q$2298,MATCH(1,(Calculations!W$9='Plan Details'!$B$4:$B$2298)*($G28='Plan Details'!$E$4:$E$2298)*(ISNUMBER(SEARCH($B$3,'Plan Details'!$D$4:$D$2298))),0),MATCH(Calculations!$B$4,'Plan Details'!$F$3:$Q$3,0))),"")</f>
        <v/>
      </c>
      <c r="X28" s="2" t="str" cm="1">
        <f t="array" ref="X28">IFERROR($M28*IF($E28="","",INDEX('Plan Details'!$F$4:$Q$2298,MATCH(1,(Calculations!X$9='Plan Details'!$B$4:$B$2298)*($G28='Plan Details'!$E$4:$E$2298)*(ISNUMBER(SEARCH($B$3,'Plan Details'!$D$4:$D$2298))),0),MATCH(Calculations!$B$4,'Plan Details'!$F$3:$Q$3,0))),"")</f>
        <v/>
      </c>
      <c r="Y28" s="2" t="str" cm="1">
        <f t="array" ref="Y28">IFERROR($M28*IF($E28="","",INDEX('Plan Details'!$F$4:$Q$2298,MATCH(1,(Calculations!Y$9='Plan Details'!$B$4:$B$2298)*($G28='Plan Details'!$E$4:$E$2298)*(ISNUMBER(SEARCH($B$3,'Plan Details'!$D$4:$D$2298))),0),MATCH(Calculations!$B$4,'Plan Details'!$F$3:$Q$3,0))),"")</f>
        <v/>
      </c>
      <c r="Z28" s="2" t="str" cm="1">
        <f t="array" ref="Z28">IFERROR($M28*IF($E28="","",INDEX('Plan Details'!$F$4:$Q$2298,MATCH(1,(Calculations!Z$9='Plan Details'!$B$4:$B$2298)*($G28='Plan Details'!$E$4:$E$2298)*(ISNUMBER(SEARCH($B$3,'Plan Details'!$D$4:$D$2298))),0),MATCH(Calculations!$B$4,'Plan Details'!$F$3:$Q$3,0))),"")</f>
        <v/>
      </c>
      <c r="AA28" s="2" t="str" cm="1">
        <f t="array" ref="AA28">IFERROR($M28*IF($E28="","",INDEX('Plan Details'!$F$4:$Q$2298,MATCH(1,(Calculations!AA$9='Plan Details'!$B$4:$B$2298)*($G28='Plan Details'!$E$4:$E$2298)*(ISNUMBER(SEARCH($B$3,'Plan Details'!$D$4:$D$2298))),0),MATCH(Calculations!$B$4,'Plan Details'!$F$3:$Q$3,0))),"")</f>
        <v/>
      </c>
      <c r="AB28" s="2" t="str" cm="1">
        <f t="array" ref="AB28">IFERROR($M28*IF($E28="","",INDEX('Plan Details'!$F$4:$Q$2298,MATCH(1,(Calculations!AB$9='Plan Details'!$B$4:$B$2298)*($G28='Plan Details'!$E$4:$E$2298)*(ISNUMBER(SEARCH($B$3,'Plan Details'!$D$4:$D$2298))),0),MATCH(Calculations!$B$4,'Plan Details'!$F$3:$Q$3,0))),"")</f>
        <v/>
      </c>
      <c r="AD28" s="2" t="str">
        <f t="shared" si="6"/>
        <v/>
      </c>
      <c r="AE28" s="2" t="str">
        <f t="shared" si="7"/>
        <v/>
      </c>
      <c r="AF28" s="2" t="str">
        <f t="shared" si="8"/>
        <v/>
      </c>
      <c r="AG28" s="2" t="str">
        <f t="shared" si="9"/>
        <v/>
      </c>
      <c r="AH28" s="2" t="str">
        <f t="shared" si="10"/>
        <v/>
      </c>
      <c r="AI28" s="2" t="str">
        <f t="shared" si="11"/>
        <v/>
      </c>
      <c r="AJ28" s="2" t="str">
        <f t="shared" si="12"/>
        <v/>
      </c>
      <c r="AK28" s="2" t="str">
        <f t="shared" si="13"/>
        <v/>
      </c>
      <c r="AL28" s="2" t="str">
        <f t="shared" si="14"/>
        <v/>
      </c>
      <c r="AM28" s="2" t="str">
        <f t="shared" si="15"/>
        <v/>
      </c>
      <c r="AN28" s="2" t="str">
        <f t="shared" si="16"/>
        <v/>
      </c>
      <c r="AO28" s="2" t="str">
        <f t="shared" si="17"/>
        <v/>
      </c>
      <c r="AP28" s="2" t="str">
        <f t="shared" si="18"/>
        <v/>
      </c>
      <c r="AQ28" s="2" t="str">
        <f t="shared" si="19"/>
        <v/>
      </c>
    </row>
    <row r="29" spans="1:43" x14ac:dyDescent="0.2">
      <c r="A29" s="2" t="str">
        <f>IF('3 - SHOP Premium Calculator'!F45="","",'3 - SHOP Premium Calculator'!F45)</f>
        <v/>
      </c>
      <c r="B29" s="2" t="str">
        <f>IF(A29="","",A29&amp;COUNTIFS($D$10:D29,"Employee"))</f>
        <v/>
      </c>
      <c r="C29" s="2" t="str">
        <f>IF(A29="","",'3 - SHOP Premium Calculator'!F45&amp;" - "&amp;'3 - SHOP Premium Calculator'!H45)</f>
        <v/>
      </c>
      <c r="D29" s="2" t="str">
        <f>IF('3 - SHOP Premium Calculator'!H45="","",'3 - SHOP Premium Calculator'!H45)</f>
        <v/>
      </c>
      <c r="E29" s="37" t="str">
        <f>IF('3 - SHOP Premium Calculator'!I45="","",'3 - SHOP Premium Calculator'!I45)</f>
        <v/>
      </c>
      <c r="F29" s="2" t="str">
        <f t="shared" si="0"/>
        <v/>
      </c>
      <c r="G29" s="2" t="str">
        <f t="shared" si="1"/>
        <v/>
      </c>
      <c r="H29" s="2" t="str">
        <f t="shared" si="2"/>
        <v/>
      </c>
      <c r="I29" s="2" t="str">
        <f t="shared" si="3"/>
        <v/>
      </c>
      <c r="J29" s="2" t="str">
        <f t="shared" si="4"/>
        <v/>
      </c>
      <c r="K29" s="2" t="str">
        <f>IF(A29="","",IF(AND(D29="Dependent",F29&lt;25),F29+(COUNTIFS($A$10:A29,A29)/500),0))</f>
        <v/>
      </c>
      <c r="L29" s="2" t="str" cm="1">
        <f t="array" ref="L29">IFERROR(IF(A29="","",IF(AND(D29="Dependent",OR(IFERROR(K29=LARGE(IF($B$10:$B$309=B29,$K$10:$K$309),1),FALSE),IFERROR(K29=LARGE(IF($B$10:$B$309=B29,$K$10:$K$309),2),FALSE),IFERROR(K29=LARGE(IF($B$10:$B$309=B29,$K$10:$K$309),3),FALSE)),F29&lt;26),1,0)),0)</f>
        <v/>
      </c>
      <c r="M29" s="2" t="str">
        <f t="shared" si="5"/>
        <v/>
      </c>
      <c r="O29" s="2" t="str" cm="1">
        <f t="array" ref="O29">IFERROR($M29*IF($E29="","",INDEX('Plan Details'!$F$4:$Q$2298,MATCH(1,(Calculations!O$9='Plan Details'!$B$4:$B$2298)*($G29='Plan Details'!$E$4:$E$2298)*(ISNUMBER(SEARCH($B$3,'Plan Details'!$D$4:$D$2298))),0),MATCH(Calculations!$B$4,'Plan Details'!$F$3:$Q$3,0))),"")</f>
        <v/>
      </c>
      <c r="P29" s="2" t="str" cm="1">
        <f t="array" ref="P29">IFERROR($M29*IF($E29="","",INDEX('Plan Details'!$F$4:$Q$2298,MATCH(1,(Calculations!P$9='Plan Details'!$B$4:$B$2298)*($G29='Plan Details'!$E$4:$E$2298)*(ISNUMBER(SEARCH($B$3,'Plan Details'!$D$4:$D$2298))),0),MATCH(Calculations!$B$4,'Plan Details'!$F$3:$Q$3,0))),"")</f>
        <v/>
      </c>
      <c r="Q29" s="2" t="str" cm="1">
        <f t="array" ref="Q29">IFERROR($M29*IF($E29="","",INDEX('Plan Details'!$F$4:$Q$2298,MATCH(1,(Calculations!Q$9='Plan Details'!$B$4:$B$2298)*($G29='Plan Details'!$E$4:$E$2298)*(ISNUMBER(SEARCH($B$3,'Plan Details'!$D$4:$D$2298))),0),MATCH(Calculations!$B$4,'Plan Details'!$F$3:$Q$3,0))),"")</f>
        <v/>
      </c>
      <c r="R29" s="2" t="str" cm="1">
        <f t="array" ref="R29">IFERROR($M29*IF($E29="","",INDEX('Plan Details'!$F$4:$Q$2298,MATCH(1,(Calculations!R$9='Plan Details'!$B$4:$B$2298)*($G29='Plan Details'!$E$4:$E$2298)*(ISNUMBER(SEARCH($B$3,'Plan Details'!$D$4:$D$2298))),0),MATCH(Calculations!$B$4,'Plan Details'!$F$3:$Q$3,0))),"")</f>
        <v/>
      </c>
      <c r="S29" s="2" t="str" cm="1">
        <f t="array" ref="S29">IFERROR($M29*IF($E29="","",INDEX('Plan Details'!$F$4:$Q$2298,MATCH(1,(Calculations!S$9='Plan Details'!$B$4:$B$2298)*($G29='Plan Details'!$E$4:$E$2298)*(ISNUMBER(SEARCH($B$3,'Plan Details'!$D$4:$D$2298))),0),MATCH(Calculations!$B$4,'Plan Details'!$F$3:$Q$3,0))),"")</f>
        <v/>
      </c>
      <c r="T29" s="2" t="str" cm="1">
        <f t="array" ref="T29">IFERROR($M29*IF($E29="","",INDEX('Plan Details'!$F$4:$Q$2298,MATCH(1,(Calculations!T$9='Plan Details'!$B$4:$B$2298)*($G29='Plan Details'!$E$4:$E$2298)*(ISNUMBER(SEARCH($B$3,'Plan Details'!$D$4:$D$2298))),0),MATCH(Calculations!$B$4,'Plan Details'!$F$3:$Q$3,0))),"")</f>
        <v/>
      </c>
      <c r="U29" s="2" t="str" cm="1">
        <f t="array" ref="U29">IFERROR($M29*IF($E29="","",INDEX('Plan Details'!$F$4:$Q$2298,MATCH(1,(Calculations!U$9='Plan Details'!$B$4:$B$2298)*($G29='Plan Details'!$E$4:$E$2298)*(ISNUMBER(SEARCH($B$3,'Plan Details'!$D$4:$D$2298))),0),MATCH(Calculations!$B$4,'Plan Details'!$F$3:$Q$3,0))),"")</f>
        <v/>
      </c>
      <c r="V29" s="2" t="str" cm="1">
        <f t="array" ref="V29">IFERROR($M29*IF($E29="","",INDEX('Plan Details'!$F$4:$Q$2298,MATCH(1,(Calculations!V$9='Plan Details'!$B$4:$B$2298)*($G29='Plan Details'!$E$4:$E$2298)*(ISNUMBER(SEARCH($B$3,'Plan Details'!$D$4:$D$2298))),0),MATCH(Calculations!$B$4,'Plan Details'!$F$3:$Q$3,0))),"")</f>
        <v/>
      </c>
      <c r="W29" s="2" t="str" cm="1">
        <f t="array" ref="W29">IFERROR($M29*IF($E29="","",INDEX('Plan Details'!$F$4:$Q$2298,MATCH(1,(Calculations!W$9='Plan Details'!$B$4:$B$2298)*($G29='Plan Details'!$E$4:$E$2298)*(ISNUMBER(SEARCH($B$3,'Plan Details'!$D$4:$D$2298))),0),MATCH(Calculations!$B$4,'Plan Details'!$F$3:$Q$3,0))),"")</f>
        <v/>
      </c>
      <c r="X29" s="2" t="str" cm="1">
        <f t="array" ref="X29">IFERROR($M29*IF($E29="","",INDEX('Plan Details'!$F$4:$Q$2298,MATCH(1,(Calculations!X$9='Plan Details'!$B$4:$B$2298)*($G29='Plan Details'!$E$4:$E$2298)*(ISNUMBER(SEARCH($B$3,'Plan Details'!$D$4:$D$2298))),0),MATCH(Calculations!$B$4,'Plan Details'!$F$3:$Q$3,0))),"")</f>
        <v/>
      </c>
      <c r="Y29" s="2" t="str" cm="1">
        <f t="array" ref="Y29">IFERROR($M29*IF($E29="","",INDEX('Plan Details'!$F$4:$Q$2298,MATCH(1,(Calculations!Y$9='Plan Details'!$B$4:$B$2298)*($G29='Plan Details'!$E$4:$E$2298)*(ISNUMBER(SEARCH($B$3,'Plan Details'!$D$4:$D$2298))),0),MATCH(Calculations!$B$4,'Plan Details'!$F$3:$Q$3,0))),"")</f>
        <v/>
      </c>
      <c r="Z29" s="2" t="str" cm="1">
        <f t="array" ref="Z29">IFERROR($M29*IF($E29="","",INDEX('Plan Details'!$F$4:$Q$2298,MATCH(1,(Calculations!Z$9='Plan Details'!$B$4:$B$2298)*($G29='Plan Details'!$E$4:$E$2298)*(ISNUMBER(SEARCH($B$3,'Plan Details'!$D$4:$D$2298))),0),MATCH(Calculations!$B$4,'Plan Details'!$F$3:$Q$3,0))),"")</f>
        <v/>
      </c>
      <c r="AA29" s="2" t="str" cm="1">
        <f t="array" ref="AA29">IFERROR($M29*IF($E29="","",INDEX('Plan Details'!$F$4:$Q$2298,MATCH(1,(Calculations!AA$9='Plan Details'!$B$4:$B$2298)*($G29='Plan Details'!$E$4:$E$2298)*(ISNUMBER(SEARCH($B$3,'Plan Details'!$D$4:$D$2298))),0),MATCH(Calculations!$B$4,'Plan Details'!$F$3:$Q$3,0))),"")</f>
        <v/>
      </c>
      <c r="AB29" s="2" t="str" cm="1">
        <f t="array" ref="AB29">IFERROR($M29*IF($E29="","",INDEX('Plan Details'!$F$4:$Q$2298,MATCH(1,(Calculations!AB$9='Plan Details'!$B$4:$B$2298)*($G29='Plan Details'!$E$4:$E$2298)*(ISNUMBER(SEARCH($B$3,'Plan Details'!$D$4:$D$2298))),0),MATCH(Calculations!$B$4,'Plan Details'!$F$3:$Q$3,0))),"")</f>
        <v/>
      </c>
      <c r="AD29" s="2" t="str">
        <f t="shared" si="6"/>
        <v/>
      </c>
      <c r="AE29" s="2" t="str">
        <f t="shared" si="7"/>
        <v/>
      </c>
      <c r="AF29" s="2" t="str">
        <f t="shared" si="8"/>
        <v/>
      </c>
      <c r="AG29" s="2" t="str">
        <f t="shared" si="9"/>
        <v/>
      </c>
      <c r="AH29" s="2" t="str">
        <f t="shared" si="10"/>
        <v/>
      </c>
      <c r="AI29" s="2" t="str">
        <f t="shared" si="11"/>
        <v/>
      </c>
      <c r="AJ29" s="2" t="str">
        <f t="shared" si="12"/>
        <v/>
      </c>
      <c r="AK29" s="2" t="str">
        <f t="shared" si="13"/>
        <v/>
      </c>
      <c r="AL29" s="2" t="str">
        <f t="shared" si="14"/>
        <v/>
      </c>
      <c r="AM29" s="2" t="str">
        <f t="shared" si="15"/>
        <v/>
      </c>
      <c r="AN29" s="2" t="str">
        <f t="shared" si="16"/>
        <v/>
      </c>
      <c r="AO29" s="2" t="str">
        <f t="shared" si="17"/>
        <v/>
      </c>
      <c r="AP29" s="2" t="str">
        <f t="shared" si="18"/>
        <v/>
      </c>
      <c r="AQ29" s="2" t="str">
        <f t="shared" si="19"/>
        <v/>
      </c>
    </row>
    <row r="30" spans="1:43" x14ac:dyDescent="0.2">
      <c r="A30" s="2" t="str">
        <f>IF('3 - SHOP Premium Calculator'!F46="","",'3 - SHOP Premium Calculator'!F46)</f>
        <v/>
      </c>
      <c r="B30" s="2" t="str">
        <f>IF(A30="","",A30&amp;COUNTIFS($D$10:D30,"Employee"))</f>
        <v/>
      </c>
      <c r="C30" s="2" t="str">
        <f>IF(A30="","",'3 - SHOP Premium Calculator'!F46&amp;" - "&amp;'3 - SHOP Premium Calculator'!H46)</f>
        <v/>
      </c>
      <c r="D30" s="2" t="str">
        <f>IF('3 - SHOP Premium Calculator'!H46="","",'3 - SHOP Premium Calculator'!H46)</f>
        <v/>
      </c>
      <c r="E30" s="37" t="str">
        <f>IF('3 - SHOP Premium Calculator'!I46="","",'3 - SHOP Premium Calculator'!I46)</f>
        <v/>
      </c>
      <c r="F30" s="2" t="str">
        <f t="shared" si="0"/>
        <v/>
      </c>
      <c r="G30" s="2" t="str">
        <f t="shared" si="1"/>
        <v/>
      </c>
      <c r="H30" s="2" t="str">
        <f t="shared" si="2"/>
        <v/>
      </c>
      <c r="I30" s="2" t="str">
        <f t="shared" si="3"/>
        <v/>
      </c>
      <c r="J30" s="2" t="str">
        <f t="shared" si="4"/>
        <v/>
      </c>
      <c r="K30" s="2" t="str">
        <f>IF(A30="","",IF(AND(D30="Dependent",F30&lt;25),F30+(COUNTIFS($A$10:A30,A30)/500),0))</f>
        <v/>
      </c>
      <c r="L30" s="2" t="str" cm="1">
        <f t="array" ref="L30">IFERROR(IF(A30="","",IF(AND(D30="Dependent",OR(IFERROR(K30=LARGE(IF($B$10:$B$309=B30,$K$10:$K$309),1),FALSE),IFERROR(K30=LARGE(IF($B$10:$B$309=B30,$K$10:$K$309),2),FALSE),IFERROR(K30=LARGE(IF($B$10:$B$309=B30,$K$10:$K$309),3),FALSE)),F30&lt;26),1,0)),0)</f>
        <v/>
      </c>
      <c r="M30" s="2" t="str">
        <f t="shared" si="5"/>
        <v/>
      </c>
      <c r="O30" s="2" t="str" cm="1">
        <f t="array" ref="O30">IFERROR($M30*IF($E30="","",INDEX('Plan Details'!$F$4:$Q$2298,MATCH(1,(Calculations!O$9='Plan Details'!$B$4:$B$2298)*($G30='Plan Details'!$E$4:$E$2298)*(ISNUMBER(SEARCH($B$3,'Plan Details'!$D$4:$D$2298))),0),MATCH(Calculations!$B$4,'Plan Details'!$F$3:$Q$3,0))),"")</f>
        <v/>
      </c>
      <c r="P30" s="2" t="str" cm="1">
        <f t="array" ref="P30">IFERROR($M30*IF($E30="","",INDEX('Plan Details'!$F$4:$Q$2298,MATCH(1,(Calculations!P$9='Plan Details'!$B$4:$B$2298)*($G30='Plan Details'!$E$4:$E$2298)*(ISNUMBER(SEARCH($B$3,'Plan Details'!$D$4:$D$2298))),0),MATCH(Calculations!$B$4,'Plan Details'!$F$3:$Q$3,0))),"")</f>
        <v/>
      </c>
      <c r="Q30" s="2" t="str" cm="1">
        <f t="array" ref="Q30">IFERROR($M30*IF($E30="","",INDEX('Plan Details'!$F$4:$Q$2298,MATCH(1,(Calculations!Q$9='Plan Details'!$B$4:$B$2298)*($G30='Plan Details'!$E$4:$E$2298)*(ISNUMBER(SEARCH($B$3,'Plan Details'!$D$4:$D$2298))),0),MATCH(Calculations!$B$4,'Plan Details'!$F$3:$Q$3,0))),"")</f>
        <v/>
      </c>
      <c r="R30" s="2" t="str" cm="1">
        <f t="array" ref="R30">IFERROR($M30*IF($E30="","",INDEX('Plan Details'!$F$4:$Q$2298,MATCH(1,(Calculations!R$9='Plan Details'!$B$4:$B$2298)*($G30='Plan Details'!$E$4:$E$2298)*(ISNUMBER(SEARCH($B$3,'Plan Details'!$D$4:$D$2298))),0),MATCH(Calculations!$B$4,'Plan Details'!$F$3:$Q$3,0))),"")</f>
        <v/>
      </c>
      <c r="S30" s="2" t="str" cm="1">
        <f t="array" ref="S30">IFERROR($M30*IF($E30="","",INDEX('Plan Details'!$F$4:$Q$2298,MATCH(1,(Calculations!S$9='Plan Details'!$B$4:$B$2298)*($G30='Plan Details'!$E$4:$E$2298)*(ISNUMBER(SEARCH($B$3,'Plan Details'!$D$4:$D$2298))),0),MATCH(Calculations!$B$4,'Plan Details'!$F$3:$Q$3,0))),"")</f>
        <v/>
      </c>
      <c r="T30" s="2" t="str" cm="1">
        <f t="array" ref="T30">IFERROR($M30*IF($E30="","",INDEX('Plan Details'!$F$4:$Q$2298,MATCH(1,(Calculations!T$9='Plan Details'!$B$4:$B$2298)*($G30='Plan Details'!$E$4:$E$2298)*(ISNUMBER(SEARCH($B$3,'Plan Details'!$D$4:$D$2298))),0),MATCH(Calculations!$B$4,'Plan Details'!$F$3:$Q$3,0))),"")</f>
        <v/>
      </c>
      <c r="U30" s="2" t="str" cm="1">
        <f t="array" ref="U30">IFERROR($M30*IF($E30="","",INDEX('Plan Details'!$F$4:$Q$2298,MATCH(1,(Calculations!U$9='Plan Details'!$B$4:$B$2298)*($G30='Plan Details'!$E$4:$E$2298)*(ISNUMBER(SEARCH($B$3,'Plan Details'!$D$4:$D$2298))),0),MATCH(Calculations!$B$4,'Plan Details'!$F$3:$Q$3,0))),"")</f>
        <v/>
      </c>
      <c r="V30" s="2" t="str" cm="1">
        <f t="array" ref="V30">IFERROR($M30*IF($E30="","",INDEX('Plan Details'!$F$4:$Q$2298,MATCH(1,(Calculations!V$9='Plan Details'!$B$4:$B$2298)*($G30='Plan Details'!$E$4:$E$2298)*(ISNUMBER(SEARCH($B$3,'Plan Details'!$D$4:$D$2298))),0),MATCH(Calculations!$B$4,'Plan Details'!$F$3:$Q$3,0))),"")</f>
        <v/>
      </c>
      <c r="W30" s="2" t="str" cm="1">
        <f t="array" ref="W30">IFERROR($M30*IF($E30="","",INDEX('Plan Details'!$F$4:$Q$2298,MATCH(1,(Calculations!W$9='Plan Details'!$B$4:$B$2298)*($G30='Plan Details'!$E$4:$E$2298)*(ISNUMBER(SEARCH($B$3,'Plan Details'!$D$4:$D$2298))),0),MATCH(Calculations!$B$4,'Plan Details'!$F$3:$Q$3,0))),"")</f>
        <v/>
      </c>
      <c r="X30" s="2" t="str" cm="1">
        <f t="array" ref="X30">IFERROR($M30*IF($E30="","",INDEX('Plan Details'!$F$4:$Q$2298,MATCH(1,(Calculations!X$9='Plan Details'!$B$4:$B$2298)*($G30='Plan Details'!$E$4:$E$2298)*(ISNUMBER(SEARCH($B$3,'Plan Details'!$D$4:$D$2298))),0),MATCH(Calculations!$B$4,'Plan Details'!$F$3:$Q$3,0))),"")</f>
        <v/>
      </c>
      <c r="Y30" s="2" t="str" cm="1">
        <f t="array" ref="Y30">IFERROR($M30*IF($E30="","",INDEX('Plan Details'!$F$4:$Q$2298,MATCH(1,(Calculations!Y$9='Plan Details'!$B$4:$B$2298)*($G30='Plan Details'!$E$4:$E$2298)*(ISNUMBER(SEARCH($B$3,'Plan Details'!$D$4:$D$2298))),0),MATCH(Calculations!$B$4,'Plan Details'!$F$3:$Q$3,0))),"")</f>
        <v/>
      </c>
      <c r="Z30" s="2" t="str" cm="1">
        <f t="array" ref="Z30">IFERROR($M30*IF($E30="","",INDEX('Plan Details'!$F$4:$Q$2298,MATCH(1,(Calculations!Z$9='Plan Details'!$B$4:$B$2298)*($G30='Plan Details'!$E$4:$E$2298)*(ISNUMBER(SEARCH($B$3,'Plan Details'!$D$4:$D$2298))),0),MATCH(Calculations!$B$4,'Plan Details'!$F$3:$Q$3,0))),"")</f>
        <v/>
      </c>
      <c r="AA30" s="2" t="str" cm="1">
        <f t="array" ref="AA30">IFERROR($M30*IF($E30="","",INDEX('Plan Details'!$F$4:$Q$2298,MATCH(1,(Calculations!AA$9='Plan Details'!$B$4:$B$2298)*($G30='Plan Details'!$E$4:$E$2298)*(ISNUMBER(SEARCH($B$3,'Plan Details'!$D$4:$D$2298))),0),MATCH(Calculations!$B$4,'Plan Details'!$F$3:$Q$3,0))),"")</f>
        <v/>
      </c>
      <c r="AB30" s="2" t="str" cm="1">
        <f t="array" ref="AB30">IFERROR($M30*IF($E30="","",INDEX('Plan Details'!$F$4:$Q$2298,MATCH(1,(Calculations!AB$9='Plan Details'!$B$4:$B$2298)*($G30='Plan Details'!$E$4:$E$2298)*(ISNUMBER(SEARCH($B$3,'Plan Details'!$D$4:$D$2298))),0),MATCH(Calculations!$B$4,'Plan Details'!$F$3:$Q$3,0))),"")</f>
        <v/>
      </c>
      <c r="AD30" s="2" t="str">
        <f t="shared" si="6"/>
        <v/>
      </c>
      <c r="AE30" s="2" t="str">
        <f t="shared" si="7"/>
        <v/>
      </c>
      <c r="AF30" s="2" t="str">
        <f t="shared" si="8"/>
        <v/>
      </c>
      <c r="AG30" s="2" t="str">
        <f t="shared" si="9"/>
        <v/>
      </c>
      <c r="AH30" s="2" t="str">
        <f t="shared" si="10"/>
        <v/>
      </c>
      <c r="AI30" s="2" t="str">
        <f t="shared" si="11"/>
        <v/>
      </c>
      <c r="AJ30" s="2" t="str">
        <f t="shared" si="12"/>
        <v/>
      </c>
      <c r="AK30" s="2" t="str">
        <f t="shared" si="13"/>
        <v/>
      </c>
      <c r="AL30" s="2" t="str">
        <f t="shared" si="14"/>
        <v/>
      </c>
      <c r="AM30" s="2" t="str">
        <f t="shared" si="15"/>
        <v/>
      </c>
      <c r="AN30" s="2" t="str">
        <f t="shared" si="16"/>
        <v/>
      </c>
      <c r="AO30" s="2" t="str">
        <f t="shared" si="17"/>
        <v/>
      </c>
      <c r="AP30" s="2" t="str">
        <f t="shared" si="18"/>
        <v/>
      </c>
      <c r="AQ30" s="2" t="str">
        <f t="shared" si="19"/>
        <v/>
      </c>
    </row>
    <row r="31" spans="1:43" x14ac:dyDescent="0.2">
      <c r="A31" s="2" t="str">
        <f>IF('3 - SHOP Premium Calculator'!F47="","",'3 - SHOP Premium Calculator'!F47)</f>
        <v/>
      </c>
      <c r="B31" s="2" t="str">
        <f>IF(A31="","",A31&amp;COUNTIFS($D$10:D31,"Employee"))</f>
        <v/>
      </c>
      <c r="C31" s="2" t="str">
        <f>IF(A31="","",'3 - SHOP Premium Calculator'!F47&amp;" - "&amp;'3 - SHOP Premium Calculator'!H47)</f>
        <v/>
      </c>
      <c r="D31" s="2" t="str">
        <f>IF('3 - SHOP Premium Calculator'!H47="","",'3 - SHOP Premium Calculator'!H47)</f>
        <v/>
      </c>
      <c r="E31" s="37" t="str">
        <f>IF('3 - SHOP Premium Calculator'!I47="","",'3 - SHOP Premium Calculator'!I47)</f>
        <v/>
      </c>
      <c r="F31" s="2" t="str">
        <f t="shared" si="0"/>
        <v/>
      </c>
      <c r="G31" s="2" t="str">
        <f t="shared" si="1"/>
        <v/>
      </c>
      <c r="H31" s="2" t="str">
        <f t="shared" si="2"/>
        <v/>
      </c>
      <c r="I31" s="2" t="str">
        <f t="shared" si="3"/>
        <v/>
      </c>
      <c r="J31" s="2" t="str">
        <f t="shared" si="4"/>
        <v/>
      </c>
      <c r="K31" s="2" t="str">
        <f>IF(A31="","",IF(AND(D31="Dependent",F31&lt;25),F31+(COUNTIFS($A$10:A31,A31)/500),0))</f>
        <v/>
      </c>
      <c r="L31" s="2" t="str" cm="1">
        <f t="array" ref="L31">IFERROR(IF(A31="","",IF(AND(D31="Dependent",OR(IFERROR(K31=LARGE(IF($B$10:$B$309=B31,$K$10:$K$309),1),FALSE),IFERROR(K31=LARGE(IF($B$10:$B$309=B31,$K$10:$K$309),2),FALSE),IFERROR(K31=LARGE(IF($B$10:$B$309=B31,$K$10:$K$309),3),FALSE)),F31&lt;26),1,0)),0)</f>
        <v/>
      </c>
      <c r="M31" s="2" t="str">
        <f t="shared" si="5"/>
        <v/>
      </c>
      <c r="O31" s="2" t="str" cm="1">
        <f t="array" ref="O31">IFERROR($M31*IF($E31="","",INDEX('Plan Details'!$F$4:$Q$2298,MATCH(1,(Calculations!O$9='Plan Details'!$B$4:$B$2298)*($G31='Plan Details'!$E$4:$E$2298)*(ISNUMBER(SEARCH($B$3,'Plan Details'!$D$4:$D$2298))),0),MATCH(Calculations!$B$4,'Plan Details'!$F$3:$Q$3,0))),"")</f>
        <v/>
      </c>
      <c r="P31" s="2" t="str" cm="1">
        <f t="array" ref="P31">IFERROR($M31*IF($E31="","",INDEX('Plan Details'!$F$4:$Q$2298,MATCH(1,(Calculations!P$9='Plan Details'!$B$4:$B$2298)*($G31='Plan Details'!$E$4:$E$2298)*(ISNUMBER(SEARCH($B$3,'Plan Details'!$D$4:$D$2298))),0),MATCH(Calculations!$B$4,'Plan Details'!$F$3:$Q$3,0))),"")</f>
        <v/>
      </c>
      <c r="Q31" s="2" t="str" cm="1">
        <f t="array" ref="Q31">IFERROR($M31*IF($E31="","",INDEX('Plan Details'!$F$4:$Q$2298,MATCH(1,(Calculations!Q$9='Plan Details'!$B$4:$B$2298)*($G31='Plan Details'!$E$4:$E$2298)*(ISNUMBER(SEARCH($B$3,'Plan Details'!$D$4:$D$2298))),0),MATCH(Calculations!$B$4,'Plan Details'!$F$3:$Q$3,0))),"")</f>
        <v/>
      </c>
      <c r="R31" s="2" t="str" cm="1">
        <f t="array" ref="R31">IFERROR($M31*IF($E31="","",INDEX('Plan Details'!$F$4:$Q$2298,MATCH(1,(Calculations!R$9='Plan Details'!$B$4:$B$2298)*($G31='Plan Details'!$E$4:$E$2298)*(ISNUMBER(SEARCH($B$3,'Plan Details'!$D$4:$D$2298))),0),MATCH(Calculations!$B$4,'Plan Details'!$F$3:$Q$3,0))),"")</f>
        <v/>
      </c>
      <c r="S31" s="2" t="str" cm="1">
        <f t="array" ref="S31">IFERROR($M31*IF($E31="","",INDEX('Plan Details'!$F$4:$Q$2298,MATCH(1,(Calculations!S$9='Plan Details'!$B$4:$B$2298)*($G31='Plan Details'!$E$4:$E$2298)*(ISNUMBER(SEARCH($B$3,'Plan Details'!$D$4:$D$2298))),0),MATCH(Calculations!$B$4,'Plan Details'!$F$3:$Q$3,0))),"")</f>
        <v/>
      </c>
      <c r="T31" s="2" t="str" cm="1">
        <f t="array" ref="T31">IFERROR($M31*IF($E31="","",INDEX('Plan Details'!$F$4:$Q$2298,MATCH(1,(Calculations!T$9='Plan Details'!$B$4:$B$2298)*($G31='Plan Details'!$E$4:$E$2298)*(ISNUMBER(SEARCH($B$3,'Plan Details'!$D$4:$D$2298))),0),MATCH(Calculations!$B$4,'Plan Details'!$F$3:$Q$3,0))),"")</f>
        <v/>
      </c>
      <c r="U31" s="2" t="str" cm="1">
        <f t="array" ref="U31">IFERROR($M31*IF($E31="","",INDEX('Plan Details'!$F$4:$Q$2298,MATCH(1,(Calculations!U$9='Plan Details'!$B$4:$B$2298)*($G31='Plan Details'!$E$4:$E$2298)*(ISNUMBER(SEARCH($B$3,'Plan Details'!$D$4:$D$2298))),0),MATCH(Calculations!$B$4,'Plan Details'!$F$3:$Q$3,0))),"")</f>
        <v/>
      </c>
      <c r="V31" s="2" t="str" cm="1">
        <f t="array" ref="V31">IFERROR($M31*IF($E31="","",INDEX('Plan Details'!$F$4:$Q$2298,MATCH(1,(Calculations!V$9='Plan Details'!$B$4:$B$2298)*($G31='Plan Details'!$E$4:$E$2298)*(ISNUMBER(SEARCH($B$3,'Plan Details'!$D$4:$D$2298))),0),MATCH(Calculations!$B$4,'Plan Details'!$F$3:$Q$3,0))),"")</f>
        <v/>
      </c>
      <c r="W31" s="2" t="str" cm="1">
        <f t="array" ref="W31">IFERROR($M31*IF($E31="","",INDEX('Plan Details'!$F$4:$Q$2298,MATCH(1,(Calculations!W$9='Plan Details'!$B$4:$B$2298)*($G31='Plan Details'!$E$4:$E$2298)*(ISNUMBER(SEARCH($B$3,'Plan Details'!$D$4:$D$2298))),0),MATCH(Calculations!$B$4,'Plan Details'!$F$3:$Q$3,0))),"")</f>
        <v/>
      </c>
      <c r="X31" s="2" t="str" cm="1">
        <f t="array" ref="X31">IFERROR($M31*IF($E31="","",INDEX('Plan Details'!$F$4:$Q$2298,MATCH(1,(Calculations!X$9='Plan Details'!$B$4:$B$2298)*($G31='Plan Details'!$E$4:$E$2298)*(ISNUMBER(SEARCH($B$3,'Plan Details'!$D$4:$D$2298))),0),MATCH(Calculations!$B$4,'Plan Details'!$F$3:$Q$3,0))),"")</f>
        <v/>
      </c>
      <c r="Y31" s="2" t="str" cm="1">
        <f t="array" ref="Y31">IFERROR($M31*IF($E31="","",INDEX('Plan Details'!$F$4:$Q$2298,MATCH(1,(Calculations!Y$9='Plan Details'!$B$4:$B$2298)*($G31='Plan Details'!$E$4:$E$2298)*(ISNUMBER(SEARCH($B$3,'Plan Details'!$D$4:$D$2298))),0),MATCH(Calculations!$B$4,'Plan Details'!$F$3:$Q$3,0))),"")</f>
        <v/>
      </c>
      <c r="Z31" s="2" t="str" cm="1">
        <f t="array" ref="Z31">IFERROR($M31*IF($E31="","",INDEX('Plan Details'!$F$4:$Q$2298,MATCH(1,(Calculations!Z$9='Plan Details'!$B$4:$B$2298)*($G31='Plan Details'!$E$4:$E$2298)*(ISNUMBER(SEARCH($B$3,'Plan Details'!$D$4:$D$2298))),0),MATCH(Calculations!$B$4,'Plan Details'!$F$3:$Q$3,0))),"")</f>
        <v/>
      </c>
      <c r="AA31" s="2" t="str" cm="1">
        <f t="array" ref="AA31">IFERROR($M31*IF($E31="","",INDEX('Plan Details'!$F$4:$Q$2298,MATCH(1,(Calculations!AA$9='Plan Details'!$B$4:$B$2298)*($G31='Plan Details'!$E$4:$E$2298)*(ISNUMBER(SEARCH($B$3,'Plan Details'!$D$4:$D$2298))),0),MATCH(Calculations!$B$4,'Plan Details'!$F$3:$Q$3,0))),"")</f>
        <v/>
      </c>
      <c r="AB31" s="2" t="str" cm="1">
        <f t="array" ref="AB31">IFERROR($M31*IF($E31="","",INDEX('Plan Details'!$F$4:$Q$2298,MATCH(1,(Calculations!AB$9='Plan Details'!$B$4:$B$2298)*($G31='Plan Details'!$E$4:$E$2298)*(ISNUMBER(SEARCH($B$3,'Plan Details'!$D$4:$D$2298))),0),MATCH(Calculations!$B$4,'Plan Details'!$F$3:$Q$3,0))),"")</f>
        <v/>
      </c>
      <c r="AD31" s="2" t="str">
        <f t="shared" si="6"/>
        <v/>
      </c>
      <c r="AE31" s="2" t="str">
        <f t="shared" si="7"/>
        <v/>
      </c>
      <c r="AF31" s="2" t="str">
        <f t="shared" si="8"/>
        <v/>
      </c>
      <c r="AG31" s="2" t="str">
        <f t="shared" si="9"/>
        <v/>
      </c>
      <c r="AH31" s="2" t="str">
        <f t="shared" si="10"/>
        <v/>
      </c>
      <c r="AI31" s="2" t="str">
        <f t="shared" si="11"/>
        <v/>
      </c>
      <c r="AJ31" s="2" t="str">
        <f t="shared" si="12"/>
        <v/>
      </c>
      <c r="AK31" s="2" t="str">
        <f t="shared" si="13"/>
        <v/>
      </c>
      <c r="AL31" s="2" t="str">
        <f t="shared" si="14"/>
        <v/>
      </c>
      <c r="AM31" s="2" t="str">
        <f t="shared" si="15"/>
        <v/>
      </c>
      <c r="AN31" s="2" t="str">
        <f t="shared" si="16"/>
        <v/>
      </c>
      <c r="AO31" s="2" t="str">
        <f t="shared" si="17"/>
        <v/>
      </c>
      <c r="AP31" s="2" t="str">
        <f t="shared" si="18"/>
        <v/>
      </c>
      <c r="AQ31" s="2" t="str">
        <f t="shared" si="19"/>
        <v/>
      </c>
    </row>
    <row r="32" spans="1:43" x14ac:dyDescent="0.2">
      <c r="A32" s="2" t="str">
        <f>IF('3 - SHOP Premium Calculator'!F48="","",'3 - SHOP Premium Calculator'!F48)</f>
        <v/>
      </c>
      <c r="B32" s="2" t="str">
        <f>IF(A32="","",A32&amp;COUNTIFS($D$10:D32,"Employee"))</f>
        <v/>
      </c>
      <c r="C32" s="2" t="str">
        <f>IF(A32="","",'3 - SHOP Premium Calculator'!F48&amp;" - "&amp;'3 - SHOP Premium Calculator'!H48)</f>
        <v/>
      </c>
      <c r="D32" s="2" t="str">
        <f>IF('3 - SHOP Premium Calculator'!H48="","",'3 - SHOP Premium Calculator'!H48)</f>
        <v/>
      </c>
      <c r="E32" s="37" t="str">
        <f>IF('3 - SHOP Premium Calculator'!I48="","",'3 - SHOP Premium Calculator'!I48)</f>
        <v/>
      </c>
      <c r="F32" s="2" t="str">
        <f t="shared" si="0"/>
        <v/>
      </c>
      <c r="G32" s="2" t="str">
        <f t="shared" si="1"/>
        <v/>
      </c>
      <c r="H32" s="2" t="str">
        <f t="shared" si="2"/>
        <v/>
      </c>
      <c r="I32" s="2" t="str">
        <f t="shared" si="3"/>
        <v/>
      </c>
      <c r="J32" s="2" t="str">
        <f t="shared" si="4"/>
        <v/>
      </c>
      <c r="K32" s="2" t="str">
        <f>IF(A32="","",IF(AND(D32="Dependent",F32&lt;25),F32+(COUNTIFS($A$10:A32,A32)/500),0))</f>
        <v/>
      </c>
      <c r="L32" s="2" t="str" cm="1">
        <f t="array" ref="L32">IFERROR(IF(A32="","",IF(AND(D32="Dependent",OR(IFERROR(K32=LARGE(IF($B$10:$B$309=B32,$K$10:$K$309),1),FALSE),IFERROR(K32=LARGE(IF($B$10:$B$309=B32,$K$10:$K$309),2),FALSE),IFERROR(K32=LARGE(IF($B$10:$B$309=B32,$K$10:$K$309),3),FALSE)),F32&lt;26),1,0)),0)</f>
        <v/>
      </c>
      <c r="M32" s="2" t="str">
        <f t="shared" si="5"/>
        <v/>
      </c>
      <c r="O32" s="2" t="str" cm="1">
        <f t="array" ref="O32">IFERROR($M32*IF($E32="","",INDEX('Plan Details'!$F$4:$Q$2298,MATCH(1,(Calculations!O$9='Plan Details'!$B$4:$B$2298)*($G32='Plan Details'!$E$4:$E$2298)*(ISNUMBER(SEARCH($B$3,'Plan Details'!$D$4:$D$2298))),0),MATCH(Calculations!$B$4,'Plan Details'!$F$3:$Q$3,0))),"")</f>
        <v/>
      </c>
      <c r="P32" s="2" t="str" cm="1">
        <f t="array" ref="P32">IFERROR($M32*IF($E32="","",INDEX('Plan Details'!$F$4:$Q$2298,MATCH(1,(Calculations!P$9='Plan Details'!$B$4:$B$2298)*($G32='Plan Details'!$E$4:$E$2298)*(ISNUMBER(SEARCH($B$3,'Plan Details'!$D$4:$D$2298))),0),MATCH(Calculations!$B$4,'Plan Details'!$F$3:$Q$3,0))),"")</f>
        <v/>
      </c>
      <c r="Q32" s="2" t="str" cm="1">
        <f t="array" ref="Q32">IFERROR($M32*IF($E32="","",INDEX('Plan Details'!$F$4:$Q$2298,MATCH(1,(Calculations!Q$9='Plan Details'!$B$4:$B$2298)*($G32='Plan Details'!$E$4:$E$2298)*(ISNUMBER(SEARCH($B$3,'Plan Details'!$D$4:$D$2298))),0),MATCH(Calculations!$B$4,'Plan Details'!$F$3:$Q$3,0))),"")</f>
        <v/>
      </c>
      <c r="R32" s="2" t="str" cm="1">
        <f t="array" ref="R32">IFERROR($M32*IF($E32="","",INDEX('Plan Details'!$F$4:$Q$2298,MATCH(1,(Calculations!R$9='Plan Details'!$B$4:$B$2298)*($G32='Plan Details'!$E$4:$E$2298)*(ISNUMBER(SEARCH($B$3,'Plan Details'!$D$4:$D$2298))),0),MATCH(Calculations!$B$4,'Plan Details'!$F$3:$Q$3,0))),"")</f>
        <v/>
      </c>
      <c r="S32" s="2" t="str" cm="1">
        <f t="array" ref="S32">IFERROR($M32*IF($E32="","",INDEX('Plan Details'!$F$4:$Q$2298,MATCH(1,(Calculations!S$9='Plan Details'!$B$4:$B$2298)*($G32='Plan Details'!$E$4:$E$2298)*(ISNUMBER(SEARCH($B$3,'Plan Details'!$D$4:$D$2298))),0),MATCH(Calculations!$B$4,'Plan Details'!$F$3:$Q$3,0))),"")</f>
        <v/>
      </c>
      <c r="T32" s="2" t="str" cm="1">
        <f t="array" ref="T32">IFERROR($M32*IF($E32="","",INDEX('Plan Details'!$F$4:$Q$2298,MATCH(1,(Calculations!T$9='Plan Details'!$B$4:$B$2298)*($G32='Plan Details'!$E$4:$E$2298)*(ISNUMBER(SEARCH($B$3,'Plan Details'!$D$4:$D$2298))),0),MATCH(Calculations!$B$4,'Plan Details'!$F$3:$Q$3,0))),"")</f>
        <v/>
      </c>
      <c r="U32" s="2" t="str" cm="1">
        <f t="array" ref="U32">IFERROR($M32*IF($E32="","",INDEX('Plan Details'!$F$4:$Q$2298,MATCH(1,(Calculations!U$9='Plan Details'!$B$4:$B$2298)*($G32='Plan Details'!$E$4:$E$2298)*(ISNUMBER(SEARCH($B$3,'Plan Details'!$D$4:$D$2298))),0),MATCH(Calculations!$B$4,'Plan Details'!$F$3:$Q$3,0))),"")</f>
        <v/>
      </c>
      <c r="V32" s="2" t="str" cm="1">
        <f t="array" ref="V32">IFERROR($M32*IF($E32="","",INDEX('Plan Details'!$F$4:$Q$2298,MATCH(1,(Calculations!V$9='Plan Details'!$B$4:$B$2298)*($G32='Plan Details'!$E$4:$E$2298)*(ISNUMBER(SEARCH($B$3,'Plan Details'!$D$4:$D$2298))),0),MATCH(Calculations!$B$4,'Plan Details'!$F$3:$Q$3,0))),"")</f>
        <v/>
      </c>
      <c r="W32" s="2" t="str" cm="1">
        <f t="array" ref="W32">IFERROR($M32*IF($E32="","",INDEX('Plan Details'!$F$4:$Q$2298,MATCH(1,(Calculations!W$9='Plan Details'!$B$4:$B$2298)*($G32='Plan Details'!$E$4:$E$2298)*(ISNUMBER(SEARCH($B$3,'Plan Details'!$D$4:$D$2298))),0),MATCH(Calculations!$B$4,'Plan Details'!$F$3:$Q$3,0))),"")</f>
        <v/>
      </c>
      <c r="X32" s="2" t="str" cm="1">
        <f t="array" ref="X32">IFERROR($M32*IF($E32="","",INDEX('Plan Details'!$F$4:$Q$2298,MATCH(1,(Calculations!X$9='Plan Details'!$B$4:$B$2298)*($G32='Plan Details'!$E$4:$E$2298)*(ISNUMBER(SEARCH($B$3,'Plan Details'!$D$4:$D$2298))),0),MATCH(Calculations!$B$4,'Plan Details'!$F$3:$Q$3,0))),"")</f>
        <v/>
      </c>
      <c r="Y32" s="2" t="str" cm="1">
        <f t="array" ref="Y32">IFERROR($M32*IF($E32="","",INDEX('Plan Details'!$F$4:$Q$2298,MATCH(1,(Calculations!Y$9='Plan Details'!$B$4:$B$2298)*($G32='Plan Details'!$E$4:$E$2298)*(ISNUMBER(SEARCH($B$3,'Plan Details'!$D$4:$D$2298))),0),MATCH(Calculations!$B$4,'Plan Details'!$F$3:$Q$3,0))),"")</f>
        <v/>
      </c>
      <c r="Z32" s="2" t="str" cm="1">
        <f t="array" ref="Z32">IFERROR($M32*IF($E32="","",INDEX('Plan Details'!$F$4:$Q$2298,MATCH(1,(Calculations!Z$9='Plan Details'!$B$4:$B$2298)*($G32='Plan Details'!$E$4:$E$2298)*(ISNUMBER(SEARCH($B$3,'Plan Details'!$D$4:$D$2298))),0),MATCH(Calculations!$B$4,'Plan Details'!$F$3:$Q$3,0))),"")</f>
        <v/>
      </c>
      <c r="AA32" s="2" t="str" cm="1">
        <f t="array" ref="AA32">IFERROR($M32*IF($E32="","",INDEX('Plan Details'!$F$4:$Q$2298,MATCH(1,(Calculations!AA$9='Plan Details'!$B$4:$B$2298)*($G32='Plan Details'!$E$4:$E$2298)*(ISNUMBER(SEARCH($B$3,'Plan Details'!$D$4:$D$2298))),0),MATCH(Calculations!$B$4,'Plan Details'!$F$3:$Q$3,0))),"")</f>
        <v/>
      </c>
      <c r="AB32" s="2" t="str" cm="1">
        <f t="array" ref="AB32">IFERROR($M32*IF($E32="","",INDEX('Plan Details'!$F$4:$Q$2298,MATCH(1,(Calculations!AB$9='Plan Details'!$B$4:$B$2298)*($G32='Plan Details'!$E$4:$E$2298)*(ISNUMBER(SEARCH($B$3,'Plan Details'!$D$4:$D$2298))),0),MATCH(Calculations!$B$4,'Plan Details'!$F$3:$Q$3,0))),"")</f>
        <v/>
      </c>
      <c r="AD32" s="2" t="str">
        <f t="shared" si="6"/>
        <v/>
      </c>
      <c r="AE32" s="2" t="str">
        <f t="shared" si="7"/>
        <v/>
      </c>
      <c r="AF32" s="2" t="str">
        <f t="shared" si="8"/>
        <v/>
      </c>
      <c r="AG32" s="2" t="str">
        <f t="shared" si="9"/>
        <v/>
      </c>
      <c r="AH32" s="2" t="str">
        <f t="shared" si="10"/>
        <v/>
      </c>
      <c r="AI32" s="2" t="str">
        <f t="shared" si="11"/>
        <v/>
      </c>
      <c r="AJ32" s="2" t="str">
        <f t="shared" si="12"/>
        <v/>
      </c>
      <c r="AK32" s="2" t="str">
        <f t="shared" si="13"/>
        <v/>
      </c>
      <c r="AL32" s="2" t="str">
        <f t="shared" si="14"/>
        <v/>
      </c>
      <c r="AM32" s="2" t="str">
        <f t="shared" si="15"/>
        <v/>
      </c>
      <c r="AN32" s="2" t="str">
        <f t="shared" si="16"/>
        <v/>
      </c>
      <c r="AO32" s="2" t="str">
        <f t="shared" si="17"/>
        <v/>
      </c>
      <c r="AP32" s="2" t="str">
        <f t="shared" si="18"/>
        <v/>
      </c>
      <c r="AQ32" s="2" t="str">
        <f t="shared" si="19"/>
        <v/>
      </c>
    </row>
    <row r="33" spans="1:43" x14ac:dyDescent="0.2">
      <c r="A33" s="2" t="str">
        <f>IF('3 - SHOP Premium Calculator'!F49="","",'3 - SHOP Premium Calculator'!F49)</f>
        <v/>
      </c>
      <c r="B33" s="2" t="str">
        <f>IF(A33="","",A33&amp;COUNTIFS($D$10:D33,"Employee"))</f>
        <v/>
      </c>
      <c r="C33" s="2" t="str">
        <f>IF(A33="","",'3 - SHOP Premium Calculator'!F49&amp;" - "&amp;'3 - SHOP Premium Calculator'!H49)</f>
        <v/>
      </c>
      <c r="D33" s="2" t="str">
        <f>IF('3 - SHOP Premium Calculator'!H49="","",'3 - SHOP Premium Calculator'!H49)</f>
        <v/>
      </c>
      <c r="E33" s="37" t="str">
        <f>IF('3 - SHOP Premium Calculator'!I49="","",'3 - SHOP Premium Calculator'!I49)</f>
        <v/>
      </c>
      <c r="F33" s="2" t="str">
        <f t="shared" si="0"/>
        <v/>
      </c>
      <c r="G33" s="2" t="str">
        <f t="shared" si="1"/>
        <v/>
      </c>
      <c r="H33" s="2" t="str">
        <f t="shared" si="2"/>
        <v/>
      </c>
      <c r="I33" s="2" t="str">
        <f t="shared" si="3"/>
        <v/>
      </c>
      <c r="J33" s="2" t="str">
        <f t="shared" si="4"/>
        <v/>
      </c>
      <c r="K33" s="2" t="str">
        <f>IF(A33="","",IF(AND(D33="Dependent",F33&lt;25),F33+(COUNTIFS($A$10:A33,A33)/500),0))</f>
        <v/>
      </c>
      <c r="L33" s="2" t="str" cm="1">
        <f t="array" ref="L33">IFERROR(IF(A33="","",IF(AND(D33="Dependent",OR(IFERROR(K33=LARGE(IF($B$10:$B$309=B33,$K$10:$K$309),1),FALSE),IFERROR(K33=LARGE(IF($B$10:$B$309=B33,$K$10:$K$309),2),FALSE),IFERROR(K33=LARGE(IF($B$10:$B$309=B33,$K$10:$K$309),3),FALSE)),F33&lt;26),1,0)),0)</f>
        <v/>
      </c>
      <c r="M33" s="2" t="str">
        <f t="shared" si="5"/>
        <v/>
      </c>
      <c r="O33" s="2" t="str" cm="1">
        <f t="array" ref="O33">IFERROR($M33*IF($E33="","",INDEX('Plan Details'!$F$4:$Q$2298,MATCH(1,(Calculations!O$9='Plan Details'!$B$4:$B$2298)*($G33='Plan Details'!$E$4:$E$2298)*(ISNUMBER(SEARCH($B$3,'Plan Details'!$D$4:$D$2298))),0),MATCH(Calculations!$B$4,'Plan Details'!$F$3:$Q$3,0))),"")</f>
        <v/>
      </c>
      <c r="P33" s="2" t="str" cm="1">
        <f t="array" ref="P33">IFERROR($M33*IF($E33="","",INDEX('Plan Details'!$F$4:$Q$2298,MATCH(1,(Calculations!P$9='Plan Details'!$B$4:$B$2298)*($G33='Plan Details'!$E$4:$E$2298)*(ISNUMBER(SEARCH($B$3,'Plan Details'!$D$4:$D$2298))),0),MATCH(Calculations!$B$4,'Plan Details'!$F$3:$Q$3,0))),"")</f>
        <v/>
      </c>
      <c r="Q33" s="2" t="str" cm="1">
        <f t="array" ref="Q33">IFERROR($M33*IF($E33="","",INDEX('Plan Details'!$F$4:$Q$2298,MATCH(1,(Calculations!Q$9='Plan Details'!$B$4:$B$2298)*($G33='Plan Details'!$E$4:$E$2298)*(ISNUMBER(SEARCH($B$3,'Plan Details'!$D$4:$D$2298))),0),MATCH(Calculations!$B$4,'Plan Details'!$F$3:$Q$3,0))),"")</f>
        <v/>
      </c>
      <c r="R33" s="2" t="str" cm="1">
        <f t="array" ref="R33">IFERROR($M33*IF($E33="","",INDEX('Plan Details'!$F$4:$Q$2298,MATCH(1,(Calculations!R$9='Plan Details'!$B$4:$B$2298)*($G33='Plan Details'!$E$4:$E$2298)*(ISNUMBER(SEARCH($B$3,'Plan Details'!$D$4:$D$2298))),0),MATCH(Calculations!$B$4,'Plan Details'!$F$3:$Q$3,0))),"")</f>
        <v/>
      </c>
      <c r="S33" s="2" t="str" cm="1">
        <f t="array" ref="S33">IFERROR($M33*IF($E33="","",INDEX('Plan Details'!$F$4:$Q$2298,MATCH(1,(Calculations!S$9='Plan Details'!$B$4:$B$2298)*($G33='Plan Details'!$E$4:$E$2298)*(ISNUMBER(SEARCH($B$3,'Plan Details'!$D$4:$D$2298))),0),MATCH(Calculations!$B$4,'Plan Details'!$F$3:$Q$3,0))),"")</f>
        <v/>
      </c>
      <c r="T33" s="2" t="str" cm="1">
        <f t="array" ref="T33">IFERROR($M33*IF($E33="","",INDEX('Plan Details'!$F$4:$Q$2298,MATCH(1,(Calculations!T$9='Plan Details'!$B$4:$B$2298)*($G33='Plan Details'!$E$4:$E$2298)*(ISNUMBER(SEARCH($B$3,'Plan Details'!$D$4:$D$2298))),0),MATCH(Calculations!$B$4,'Plan Details'!$F$3:$Q$3,0))),"")</f>
        <v/>
      </c>
      <c r="U33" s="2" t="str" cm="1">
        <f t="array" ref="U33">IFERROR($M33*IF($E33="","",INDEX('Plan Details'!$F$4:$Q$2298,MATCH(1,(Calculations!U$9='Plan Details'!$B$4:$B$2298)*($G33='Plan Details'!$E$4:$E$2298)*(ISNUMBER(SEARCH($B$3,'Plan Details'!$D$4:$D$2298))),0),MATCH(Calculations!$B$4,'Plan Details'!$F$3:$Q$3,0))),"")</f>
        <v/>
      </c>
      <c r="V33" s="2" t="str" cm="1">
        <f t="array" ref="V33">IFERROR($M33*IF($E33="","",INDEX('Plan Details'!$F$4:$Q$2298,MATCH(1,(Calculations!V$9='Plan Details'!$B$4:$B$2298)*($G33='Plan Details'!$E$4:$E$2298)*(ISNUMBER(SEARCH($B$3,'Plan Details'!$D$4:$D$2298))),0),MATCH(Calculations!$B$4,'Plan Details'!$F$3:$Q$3,0))),"")</f>
        <v/>
      </c>
      <c r="W33" s="2" t="str" cm="1">
        <f t="array" ref="W33">IFERROR($M33*IF($E33="","",INDEX('Plan Details'!$F$4:$Q$2298,MATCH(1,(Calculations!W$9='Plan Details'!$B$4:$B$2298)*($G33='Plan Details'!$E$4:$E$2298)*(ISNUMBER(SEARCH($B$3,'Plan Details'!$D$4:$D$2298))),0),MATCH(Calculations!$B$4,'Plan Details'!$F$3:$Q$3,0))),"")</f>
        <v/>
      </c>
      <c r="X33" s="2" t="str" cm="1">
        <f t="array" ref="X33">IFERROR($M33*IF($E33="","",INDEX('Plan Details'!$F$4:$Q$2298,MATCH(1,(Calculations!X$9='Plan Details'!$B$4:$B$2298)*($G33='Plan Details'!$E$4:$E$2298)*(ISNUMBER(SEARCH($B$3,'Plan Details'!$D$4:$D$2298))),0),MATCH(Calculations!$B$4,'Plan Details'!$F$3:$Q$3,0))),"")</f>
        <v/>
      </c>
      <c r="Y33" s="2" t="str" cm="1">
        <f t="array" ref="Y33">IFERROR($M33*IF($E33="","",INDEX('Plan Details'!$F$4:$Q$2298,MATCH(1,(Calculations!Y$9='Plan Details'!$B$4:$B$2298)*($G33='Plan Details'!$E$4:$E$2298)*(ISNUMBER(SEARCH($B$3,'Plan Details'!$D$4:$D$2298))),0),MATCH(Calculations!$B$4,'Plan Details'!$F$3:$Q$3,0))),"")</f>
        <v/>
      </c>
      <c r="Z33" s="2" t="str" cm="1">
        <f t="array" ref="Z33">IFERROR($M33*IF($E33="","",INDEX('Plan Details'!$F$4:$Q$2298,MATCH(1,(Calculations!Z$9='Plan Details'!$B$4:$B$2298)*($G33='Plan Details'!$E$4:$E$2298)*(ISNUMBER(SEARCH($B$3,'Plan Details'!$D$4:$D$2298))),0),MATCH(Calculations!$B$4,'Plan Details'!$F$3:$Q$3,0))),"")</f>
        <v/>
      </c>
      <c r="AA33" s="2" t="str" cm="1">
        <f t="array" ref="AA33">IFERROR($M33*IF($E33="","",INDEX('Plan Details'!$F$4:$Q$2298,MATCH(1,(Calculations!AA$9='Plan Details'!$B$4:$B$2298)*($G33='Plan Details'!$E$4:$E$2298)*(ISNUMBER(SEARCH($B$3,'Plan Details'!$D$4:$D$2298))),0),MATCH(Calculations!$B$4,'Plan Details'!$F$3:$Q$3,0))),"")</f>
        <v/>
      </c>
      <c r="AB33" s="2" t="str" cm="1">
        <f t="array" ref="AB33">IFERROR($M33*IF($E33="","",INDEX('Plan Details'!$F$4:$Q$2298,MATCH(1,(Calculations!AB$9='Plan Details'!$B$4:$B$2298)*($G33='Plan Details'!$E$4:$E$2298)*(ISNUMBER(SEARCH($B$3,'Plan Details'!$D$4:$D$2298))),0),MATCH(Calculations!$B$4,'Plan Details'!$F$3:$Q$3,0))),"")</f>
        <v/>
      </c>
      <c r="AD33" s="2" t="str">
        <f t="shared" si="6"/>
        <v/>
      </c>
      <c r="AE33" s="2" t="str">
        <f t="shared" si="7"/>
        <v/>
      </c>
      <c r="AF33" s="2" t="str">
        <f t="shared" si="8"/>
        <v/>
      </c>
      <c r="AG33" s="2" t="str">
        <f t="shared" si="9"/>
        <v/>
      </c>
      <c r="AH33" s="2" t="str">
        <f t="shared" si="10"/>
        <v/>
      </c>
      <c r="AI33" s="2" t="str">
        <f t="shared" si="11"/>
        <v/>
      </c>
      <c r="AJ33" s="2" t="str">
        <f t="shared" si="12"/>
        <v/>
      </c>
      <c r="AK33" s="2" t="str">
        <f t="shared" si="13"/>
        <v/>
      </c>
      <c r="AL33" s="2" t="str">
        <f t="shared" si="14"/>
        <v/>
      </c>
      <c r="AM33" s="2" t="str">
        <f t="shared" si="15"/>
        <v/>
      </c>
      <c r="AN33" s="2" t="str">
        <f t="shared" si="16"/>
        <v/>
      </c>
      <c r="AO33" s="2" t="str">
        <f t="shared" si="17"/>
        <v/>
      </c>
      <c r="AP33" s="2" t="str">
        <f t="shared" si="18"/>
        <v/>
      </c>
      <c r="AQ33" s="2" t="str">
        <f t="shared" si="19"/>
        <v/>
      </c>
    </row>
    <row r="34" spans="1:43" x14ac:dyDescent="0.2">
      <c r="A34" s="2" t="str">
        <f>IF('3 - SHOP Premium Calculator'!F50="","",'3 - SHOP Premium Calculator'!F50)</f>
        <v/>
      </c>
      <c r="B34" s="2" t="str">
        <f>IF(A34="","",A34&amp;COUNTIFS($D$10:D34,"Employee"))</f>
        <v/>
      </c>
      <c r="C34" s="2" t="str">
        <f>IF(A34="","",'3 - SHOP Premium Calculator'!F50&amp;" - "&amp;'3 - SHOP Premium Calculator'!H50)</f>
        <v/>
      </c>
      <c r="D34" s="2" t="str">
        <f>IF('3 - SHOP Premium Calculator'!H50="","",'3 - SHOP Premium Calculator'!H50)</f>
        <v/>
      </c>
      <c r="E34" s="37" t="str">
        <f>IF('3 - SHOP Premium Calculator'!I50="","",'3 - SHOP Premium Calculator'!I50)</f>
        <v/>
      </c>
      <c r="F34" s="2" t="str">
        <f t="shared" si="0"/>
        <v/>
      </c>
      <c r="G34" s="2" t="str">
        <f t="shared" si="1"/>
        <v/>
      </c>
      <c r="H34" s="2" t="str">
        <f t="shared" si="2"/>
        <v/>
      </c>
      <c r="I34" s="2" t="str">
        <f t="shared" si="3"/>
        <v/>
      </c>
      <c r="J34" s="2" t="str">
        <f t="shared" si="4"/>
        <v/>
      </c>
      <c r="K34" s="2" t="str">
        <f>IF(A34="","",IF(AND(D34="Dependent",F34&lt;25),F34+(COUNTIFS($A$10:A34,A34)/500),0))</f>
        <v/>
      </c>
      <c r="L34" s="2" t="str" cm="1">
        <f t="array" ref="L34">IFERROR(IF(A34="","",IF(AND(D34="Dependent",OR(IFERROR(K34=LARGE(IF($B$10:$B$309=B34,$K$10:$K$309),1),FALSE),IFERROR(K34=LARGE(IF($B$10:$B$309=B34,$K$10:$K$309),2),FALSE),IFERROR(K34=LARGE(IF($B$10:$B$309=B34,$K$10:$K$309),3),FALSE)),F34&lt;26),1,0)),0)</f>
        <v/>
      </c>
      <c r="M34" s="2" t="str">
        <f t="shared" si="5"/>
        <v/>
      </c>
      <c r="O34" s="2" t="str" cm="1">
        <f t="array" ref="O34">IFERROR($M34*IF($E34="","",INDEX('Plan Details'!$F$4:$Q$2298,MATCH(1,(Calculations!O$9='Plan Details'!$B$4:$B$2298)*($G34='Plan Details'!$E$4:$E$2298)*(ISNUMBER(SEARCH($B$3,'Plan Details'!$D$4:$D$2298))),0),MATCH(Calculations!$B$4,'Plan Details'!$F$3:$Q$3,0))),"")</f>
        <v/>
      </c>
      <c r="P34" s="2" t="str" cm="1">
        <f t="array" ref="P34">IFERROR($M34*IF($E34="","",INDEX('Plan Details'!$F$4:$Q$2298,MATCH(1,(Calculations!P$9='Plan Details'!$B$4:$B$2298)*($G34='Plan Details'!$E$4:$E$2298)*(ISNUMBER(SEARCH($B$3,'Plan Details'!$D$4:$D$2298))),0),MATCH(Calculations!$B$4,'Plan Details'!$F$3:$Q$3,0))),"")</f>
        <v/>
      </c>
      <c r="Q34" s="2" t="str" cm="1">
        <f t="array" ref="Q34">IFERROR($M34*IF($E34="","",INDEX('Plan Details'!$F$4:$Q$2298,MATCH(1,(Calculations!Q$9='Plan Details'!$B$4:$B$2298)*($G34='Plan Details'!$E$4:$E$2298)*(ISNUMBER(SEARCH($B$3,'Plan Details'!$D$4:$D$2298))),0),MATCH(Calculations!$B$4,'Plan Details'!$F$3:$Q$3,0))),"")</f>
        <v/>
      </c>
      <c r="R34" s="2" t="str" cm="1">
        <f t="array" ref="R34">IFERROR($M34*IF($E34="","",INDEX('Plan Details'!$F$4:$Q$2298,MATCH(1,(Calculations!R$9='Plan Details'!$B$4:$B$2298)*($G34='Plan Details'!$E$4:$E$2298)*(ISNUMBER(SEARCH($B$3,'Plan Details'!$D$4:$D$2298))),0),MATCH(Calculations!$B$4,'Plan Details'!$F$3:$Q$3,0))),"")</f>
        <v/>
      </c>
      <c r="S34" s="2" t="str" cm="1">
        <f t="array" ref="S34">IFERROR($M34*IF($E34="","",INDEX('Plan Details'!$F$4:$Q$2298,MATCH(1,(Calculations!S$9='Plan Details'!$B$4:$B$2298)*($G34='Plan Details'!$E$4:$E$2298)*(ISNUMBER(SEARCH($B$3,'Plan Details'!$D$4:$D$2298))),0),MATCH(Calculations!$B$4,'Plan Details'!$F$3:$Q$3,0))),"")</f>
        <v/>
      </c>
      <c r="T34" s="2" t="str" cm="1">
        <f t="array" ref="T34">IFERROR($M34*IF($E34="","",INDEX('Plan Details'!$F$4:$Q$2298,MATCH(1,(Calculations!T$9='Plan Details'!$B$4:$B$2298)*($G34='Plan Details'!$E$4:$E$2298)*(ISNUMBER(SEARCH($B$3,'Plan Details'!$D$4:$D$2298))),0),MATCH(Calculations!$B$4,'Plan Details'!$F$3:$Q$3,0))),"")</f>
        <v/>
      </c>
      <c r="U34" s="2" t="str" cm="1">
        <f t="array" ref="U34">IFERROR($M34*IF($E34="","",INDEX('Plan Details'!$F$4:$Q$2298,MATCH(1,(Calculations!U$9='Plan Details'!$B$4:$B$2298)*($G34='Plan Details'!$E$4:$E$2298)*(ISNUMBER(SEARCH($B$3,'Plan Details'!$D$4:$D$2298))),0),MATCH(Calculations!$B$4,'Plan Details'!$F$3:$Q$3,0))),"")</f>
        <v/>
      </c>
      <c r="V34" s="2" t="str" cm="1">
        <f t="array" ref="V34">IFERROR($M34*IF($E34="","",INDEX('Plan Details'!$F$4:$Q$2298,MATCH(1,(Calculations!V$9='Plan Details'!$B$4:$B$2298)*($G34='Plan Details'!$E$4:$E$2298)*(ISNUMBER(SEARCH($B$3,'Plan Details'!$D$4:$D$2298))),0),MATCH(Calculations!$B$4,'Plan Details'!$F$3:$Q$3,0))),"")</f>
        <v/>
      </c>
      <c r="W34" s="2" t="str" cm="1">
        <f t="array" ref="W34">IFERROR($M34*IF($E34="","",INDEX('Plan Details'!$F$4:$Q$2298,MATCH(1,(Calculations!W$9='Plan Details'!$B$4:$B$2298)*($G34='Plan Details'!$E$4:$E$2298)*(ISNUMBER(SEARCH($B$3,'Plan Details'!$D$4:$D$2298))),0),MATCH(Calculations!$B$4,'Plan Details'!$F$3:$Q$3,0))),"")</f>
        <v/>
      </c>
      <c r="X34" s="2" t="str" cm="1">
        <f t="array" ref="X34">IFERROR($M34*IF($E34="","",INDEX('Plan Details'!$F$4:$Q$2298,MATCH(1,(Calculations!X$9='Plan Details'!$B$4:$B$2298)*($G34='Plan Details'!$E$4:$E$2298)*(ISNUMBER(SEARCH($B$3,'Plan Details'!$D$4:$D$2298))),0),MATCH(Calculations!$B$4,'Plan Details'!$F$3:$Q$3,0))),"")</f>
        <v/>
      </c>
      <c r="Y34" s="2" t="str" cm="1">
        <f t="array" ref="Y34">IFERROR($M34*IF($E34="","",INDEX('Plan Details'!$F$4:$Q$2298,MATCH(1,(Calculations!Y$9='Plan Details'!$B$4:$B$2298)*($G34='Plan Details'!$E$4:$E$2298)*(ISNUMBER(SEARCH($B$3,'Plan Details'!$D$4:$D$2298))),0),MATCH(Calculations!$B$4,'Plan Details'!$F$3:$Q$3,0))),"")</f>
        <v/>
      </c>
      <c r="Z34" s="2" t="str" cm="1">
        <f t="array" ref="Z34">IFERROR($M34*IF($E34="","",INDEX('Plan Details'!$F$4:$Q$2298,MATCH(1,(Calculations!Z$9='Plan Details'!$B$4:$B$2298)*($G34='Plan Details'!$E$4:$E$2298)*(ISNUMBER(SEARCH($B$3,'Plan Details'!$D$4:$D$2298))),0),MATCH(Calculations!$B$4,'Plan Details'!$F$3:$Q$3,0))),"")</f>
        <v/>
      </c>
      <c r="AA34" s="2" t="str" cm="1">
        <f t="array" ref="AA34">IFERROR($M34*IF($E34="","",INDEX('Plan Details'!$F$4:$Q$2298,MATCH(1,(Calculations!AA$9='Plan Details'!$B$4:$B$2298)*($G34='Plan Details'!$E$4:$E$2298)*(ISNUMBER(SEARCH($B$3,'Plan Details'!$D$4:$D$2298))),0),MATCH(Calculations!$B$4,'Plan Details'!$F$3:$Q$3,0))),"")</f>
        <v/>
      </c>
      <c r="AB34" s="2" t="str" cm="1">
        <f t="array" ref="AB34">IFERROR($M34*IF($E34="","",INDEX('Plan Details'!$F$4:$Q$2298,MATCH(1,(Calculations!AB$9='Plan Details'!$B$4:$B$2298)*($G34='Plan Details'!$E$4:$E$2298)*(ISNUMBER(SEARCH($B$3,'Plan Details'!$D$4:$D$2298))),0),MATCH(Calculations!$B$4,'Plan Details'!$F$3:$Q$3,0))),"")</f>
        <v/>
      </c>
      <c r="AD34" s="2" t="str">
        <f t="shared" si="6"/>
        <v/>
      </c>
      <c r="AE34" s="2" t="str">
        <f t="shared" si="7"/>
        <v/>
      </c>
      <c r="AF34" s="2" t="str">
        <f t="shared" si="8"/>
        <v/>
      </c>
      <c r="AG34" s="2" t="str">
        <f t="shared" si="9"/>
        <v/>
      </c>
      <c r="AH34" s="2" t="str">
        <f t="shared" si="10"/>
        <v/>
      </c>
      <c r="AI34" s="2" t="str">
        <f t="shared" si="11"/>
        <v/>
      </c>
      <c r="AJ34" s="2" t="str">
        <f t="shared" si="12"/>
        <v/>
      </c>
      <c r="AK34" s="2" t="str">
        <f t="shared" si="13"/>
        <v/>
      </c>
      <c r="AL34" s="2" t="str">
        <f t="shared" si="14"/>
        <v/>
      </c>
      <c r="AM34" s="2" t="str">
        <f t="shared" si="15"/>
        <v/>
      </c>
      <c r="AN34" s="2" t="str">
        <f t="shared" si="16"/>
        <v/>
      </c>
      <c r="AO34" s="2" t="str">
        <f t="shared" si="17"/>
        <v/>
      </c>
      <c r="AP34" s="2" t="str">
        <f t="shared" si="18"/>
        <v/>
      </c>
      <c r="AQ34" s="2" t="str">
        <f t="shared" si="19"/>
        <v/>
      </c>
    </row>
    <row r="35" spans="1:43" x14ac:dyDescent="0.2">
      <c r="A35" s="2" t="str">
        <f>IF('3 - SHOP Premium Calculator'!F51="","",'3 - SHOP Premium Calculator'!F51)</f>
        <v/>
      </c>
      <c r="B35" s="2" t="str">
        <f>IF(A35="","",A35&amp;COUNTIFS($D$10:D35,"Employee"))</f>
        <v/>
      </c>
      <c r="C35" s="2" t="str">
        <f>IF(A35="","",'3 - SHOP Premium Calculator'!F51&amp;" - "&amp;'3 - SHOP Premium Calculator'!H51)</f>
        <v/>
      </c>
      <c r="D35" s="2" t="str">
        <f>IF('3 - SHOP Premium Calculator'!H51="","",'3 - SHOP Premium Calculator'!H51)</f>
        <v/>
      </c>
      <c r="E35" s="37" t="str">
        <f>IF('3 - SHOP Premium Calculator'!I51="","",'3 - SHOP Premium Calculator'!I51)</f>
        <v/>
      </c>
      <c r="F35" s="2" t="str">
        <f t="shared" si="0"/>
        <v/>
      </c>
      <c r="G35" s="2" t="str">
        <f t="shared" si="1"/>
        <v/>
      </c>
      <c r="H35" s="2" t="str">
        <f t="shared" si="2"/>
        <v/>
      </c>
      <c r="I35" s="2" t="str">
        <f t="shared" si="3"/>
        <v/>
      </c>
      <c r="J35" s="2" t="str">
        <f t="shared" si="4"/>
        <v/>
      </c>
      <c r="K35" s="2" t="str">
        <f>IF(A35="","",IF(AND(D35="Dependent",F35&lt;25),F35+(COUNTIFS($A$10:A35,A35)/500),0))</f>
        <v/>
      </c>
      <c r="L35" s="2" t="str" cm="1">
        <f t="array" ref="L35">IFERROR(IF(A35="","",IF(AND(D35="Dependent",OR(IFERROR(K35=LARGE(IF($B$10:$B$309=B35,$K$10:$K$309),1),FALSE),IFERROR(K35=LARGE(IF($B$10:$B$309=B35,$K$10:$K$309),2),FALSE),IFERROR(K35=LARGE(IF($B$10:$B$309=B35,$K$10:$K$309),3),FALSE)),F35&lt;26),1,0)),0)</f>
        <v/>
      </c>
      <c r="M35" s="2" t="str">
        <f t="shared" si="5"/>
        <v/>
      </c>
      <c r="O35" s="2" t="str" cm="1">
        <f t="array" ref="O35">IFERROR($M35*IF($E35="","",INDEX('Plan Details'!$F$4:$Q$2298,MATCH(1,(Calculations!O$9='Plan Details'!$B$4:$B$2298)*($G35='Plan Details'!$E$4:$E$2298)*(ISNUMBER(SEARCH($B$3,'Plan Details'!$D$4:$D$2298))),0),MATCH(Calculations!$B$4,'Plan Details'!$F$3:$Q$3,0))),"")</f>
        <v/>
      </c>
      <c r="P35" s="2" t="str" cm="1">
        <f t="array" ref="P35">IFERROR($M35*IF($E35="","",INDEX('Plan Details'!$F$4:$Q$2298,MATCH(1,(Calculations!P$9='Plan Details'!$B$4:$B$2298)*($G35='Plan Details'!$E$4:$E$2298)*(ISNUMBER(SEARCH($B$3,'Plan Details'!$D$4:$D$2298))),0),MATCH(Calculations!$B$4,'Plan Details'!$F$3:$Q$3,0))),"")</f>
        <v/>
      </c>
      <c r="Q35" s="2" t="str" cm="1">
        <f t="array" ref="Q35">IFERROR($M35*IF($E35="","",INDEX('Plan Details'!$F$4:$Q$2298,MATCH(1,(Calculations!Q$9='Plan Details'!$B$4:$B$2298)*($G35='Plan Details'!$E$4:$E$2298)*(ISNUMBER(SEARCH($B$3,'Plan Details'!$D$4:$D$2298))),0),MATCH(Calculations!$B$4,'Plan Details'!$F$3:$Q$3,0))),"")</f>
        <v/>
      </c>
      <c r="R35" s="2" t="str" cm="1">
        <f t="array" ref="R35">IFERROR($M35*IF($E35="","",INDEX('Plan Details'!$F$4:$Q$2298,MATCH(1,(Calculations!R$9='Plan Details'!$B$4:$B$2298)*($G35='Plan Details'!$E$4:$E$2298)*(ISNUMBER(SEARCH($B$3,'Plan Details'!$D$4:$D$2298))),0),MATCH(Calculations!$B$4,'Plan Details'!$F$3:$Q$3,0))),"")</f>
        <v/>
      </c>
      <c r="S35" s="2" t="str" cm="1">
        <f t="array" ref="S35">IFERROR($M35*IF($E35="","",INDEX('Plan Details'!$F$4:$Q$2298,MATCH(1,(Calculations!S$9='Plan Details'!$B$4:$B$2298)*($G35='Plan Details'!$E$4:$E$2298)*(ISNUMBER(SEARCH($B$3,'Plan Details'!$D$4:$D$2298))),0),MATCH(Calculations!$B$4,'Plan Details'!$F$3:$Q$3,0))),"")</f>
        <v/>
      </c>
      <c r="T35" s="2" t="str" cm="1">
        <f t="array" ref="T35">IFERROR($M35*IF($E35="","",INDEX('Plan Details'!$F$4:$Q$2298,MATCH(1,(Calculations!T$9='Plan Details'!$B$4:$B$2298)*($G35='Plan Details'!$E$4:$E$2298)*(ISNUMBER(SEARCH($B$3,'Plan Details'!$D$4:$D$2298))),0),MATCH(Calculations!$B$4,'Plan Details'!$F$3:$Q$3,0))),"")</f>
        <v/>
      </c>
      <c r="U35" s="2" t="str" cm="1">
        <f t="array" ref="U35">IFERROR($M35*IF($E35="","",INDEX('Plan Details'!$F$4:$Q$2298,MATCH(1,(Calculations!U$9='Plan Details'!$B$4:$B$2298)*($G35='Plan Details'!$E$4:$E$2298)*(ISNUMBER(SEARCH($B$3,'Plan Details'!$D$4:$D$2298))),0),MATCH(Calculations!$B$4,'Plan Details'!$F$3:$Q$3,0))),"")</f>
        <v/>
      </c>
      <c r="V35" s="2" t="str" cm="1">
        <f t="array" ref="V35">IFERROR($M35*IF($E35="","",INDEX('Plan Details'!$F$4:$Q$2298,MATCH(1,(Calculations!V$9='Plan Details'!$B$4:$B$2298)*($G35='Plan Details'!$E$4:$E$2298)*(ISNUMBER(SEARCH($B$3,'Plan Details'!$D$4:$D$2298))),0),MATCH(Calculations!$B$4,'Plan Details'!$F$3:$Q$3,0))),"")</f>
        <v/>
      </c>
      <c r="W35" s="2" t="str" cm="1">
        <f t="array" ref="W35">IFERROR($M35*IF($E35="","",INDEX('Plan Details'!$F$4:$Q$2298,MATCH(1,(Calculations!W$9='Plan Details'!$B$4:$B$2298)*($G35='Plan Details'!$E$4:$E$2298)*(ISNUMBER(SEARCH($B$3,'Plan Details'!$D$4:$D$2298))),0),MATCH(Calculations!$B$4,'Plan Details'!$F$3:$Q$3,0))),"")</f>
        <v/>
      </c>
      <c r="X35" s="2" t="str" cm="1">
        <f t="array" ref="X35">IFERROR($M35*IF($E35="","",INDEX('Plan Details'!$F$4:$Q$2298,MATCH(1,(Calculations!X$9='Plan Details'!$B$4:$B$2298)*($G35='Plan Details'!$E$4:$E$2298)*(ISNUMBER(SEARCH($B$3,'Plan Details'!$D$4:$D$2298))),0),MATCH(Calculations!$B$4,'Plan Details'!$F$3:$Q$3,0))),"")</f>
        <v/>
      </c>
      <c r="Y35" s="2" t="str" cm="1">
        <f t="array" ref="Y35">IFERROR($M35*IF($E35="","",INDEX('Plan Details'!$F$4:$Q$2298,MATCH(1,(Calculations!Y$9='Plan Details'!$B$4:$B$2298)*($G35='Plan Details'!$E$4:$E$2298)*(ISNUMBER(SEARCH($B$3,'Plan Details'!$D$4:$D$2298))),0),MATCH(Calculations!$B$4,'Plan Details'!$F$3:$Q$3,0))),"")</f>
        <v/>
      </c>
      <c r="Z35" s="2" t="str" cm="1">
        <f t="array" ref="Z35">IFERROR($M35*IF($E35="","",INDEX('Plan Details'!$F$4:$Q$2298,MATCH(1,(Calculations!Z$9='Plan Details'!$B$4:$B$2298)*($G35='Plan Details'!$E$4:$E$2298)*(ISNUMBER(SEARCH($B$3,'Plan Details'!$D$4:$D$2298))),0),MATCH(Calculations!$B$4,'Plan Details'!$F$3:$Q$3,0))),"")</f>
        <v/>
      </c>
      <c r="AA35" s="2" t="str" cm="1">
        <f t="array" ref="AA35">IFERROR($M35*IF($E35="","",INDEX('Plan Details'!$F$4:$Q$2298,MATCH(1,(Calculations!AA$9='Plan Details'!$B$4:$B$2298)*($G35='Plan Details'!$E$4:$E$2298)*(ISNUMBER(SEARCH($B$3,'Plan Details'!$D$4:$D$2298))),0),MATCH(Calculations!$B$4,'Plan Details'!$F$3:$Q$3,0))),"")</f>
        <v/>
      </c>
      <c r="AB35" s="2" t="str" cm="1">
        <f t="array" ref="AB35">IFERROR($M35*IF($E35="","",INDEX('Plan Details'!$F$4:$Q$2298,MATCH(1,(Calculations!AB$9='Plan Details'!$B$4:$B$2298)*($G35='Plan Details'!$E$4:$E$2298)*(ISNUMBER(SEARCH($B$3,'Plan Details'!$D$4:$D$2298))),0),MATCH(Calculations!$B$4,'Plan Details'!$F$3:$Q$3,0))),"")</f>
        <v/>
      </c>
      <c r="AD35" s="2" t="str">
        <f t="shared" si="6"/>
        <v/>
      </c>
      <c r="AE35" s="2" t="str">
        <f t="shared" si="7"/>
        <v/>
      </c>
      <c r="AF35" s="2" t="str">
        <f t="shared" si="8"/>
        <v/>
      </c>
      <c r="AG35" s="2" t="str">
        <f t="shared" si="9"/>
        <v/>
      </c>
      <c r="AH35" s="2" t="str">
        <f t="shared" si="10"/>
        <v/>
      </c>
      <c r="AI35" s="2" t="str">
        <f t="shared" si="11"/>
        <v/>
      </c>
      <c r="AJ35" s="2" t="str">
        <f t="shared" si="12"/>
        <v/>
      </c>
      <c r="AK35" s="2" t="str">
        <f t="shared" si="13"/>
        <v/>
      </c>
      <c r="AL35" s="2" t="str">
        <f t="shared" si="14"/>
        <v/>
      </c>
      <c r="AM35" s="2" t="str">
        <f t="shared" si="15"/>
        <v/>
      </c>
      <c r="AN35" s="2" t="str">
        <f t="shared" si="16"/>
        <v/>
      </c>
      <c r="AO35" s="2" t="str">
        <f t="shared" si="17"/>
        <v/>
      </c>
      <c r="AP35" s="2" t="str">
        <f t="shared" si="18"/>
        <v/>
      </c>
      <c r="AQ35" s="2" t="str">
        <f t="shared" si="19"/>
        <v/>
      </c>
    </row>
    <row r="36" spans="1:43" x14ac:dyDescent="0.2">
      <c r="A36" s="2" t="str">
        <f>IF('3 - SHOP Premium Calculator'!F52="","",'3 - SHOP Premium Calculator'!F52)</f>
        <v/>
      </c>
      <c r="B36" s="2" t="str">
        <f>IF(A36="","",A36&amp;COUNTIFS($D$10:D36,"Employee"))</f>
        <v/>
      </c>
      <c r="C36" s="2" t="str">
        <f>IF(A36="","",'3 - SHOP Premium Calculator'!F52&amp;" - "&amp;'3 - SHOP Premium Calculator'!H52)</f>
        <v/>
      </c>
      <c r="D36" s="2" t="str">
        <f>IF('3 - SHOP Premium Calculator'!H52="","",'3 - SHOP Premium Calculator'!H52)</f>
        <v/>
      </c>
      <c r="E36" s="37" t="str">
        <f>IF('3 - SHOP Premium Calculator'!I52="","",'3 - SHOP Premium Calculator'!I52)</f>
        <v/>
      </c>
      <c r="F36" s="2" t="str">
        <f t="shared" si="0"/>
        <v/>
      </c>
      <c r="G36" s="2" t="str">
        <f t="shared" si="1"/>
        <v/>
      </c>
      <c r="H36" s="2" t="str">
        <f t="shared" si="2"/>
        <v/>
      </c>
      <c r="I36" s="2" t="str">
        <f t="shared" si="3"/>
        <v/>
      </c>
      <c r="J36" s="2" t="str">
        <f t="shared" si="4"/>
        <v/>
      </c>
      <c r="K36" s="2" t="str">
        <f>IF(A36="","",IF(AND(D36="Dependent",F36&lt;25),F36+(COUNTIFS($A$10:A36,A36)/500),0))</f>
        <v/>
      </c>
      <c r="L36" s="2" t="str" cm="1">
        <f t="array" ref="L36">IFERROR(IF(A36="","",IF(AND(D36="Dependent",OR(IFERROR(K36=LARGE(IF($B$10:$B$309=B36,$K$10:$K$309),1),FALSE),IFERROR(K36=LARGE(IF($B$10:$B$309=B36,$K$10:$K$309),2),FALSE),IFERROR(K36=LARGE(IF($B$10:$B$309=B36,$K$10:$K$309),3),FALSE)),F36&lt;26),1,0)),0)</f>
        <v/>
      </c>
      <c r="M36" s="2" t="str">
        <f t="shared" si="5"/>
        <v/>
      </c>
      <c r="O36" s="2" t="str" cm="1">
        <f t="array" ref="O36">IFERROR($M36*IF($E36="","",INDEX('Plan Details'!$F$4:$Q$2298,MATCH(1,(Calculations!O$9='Plan Details'!$B$4:$B$2298)*($G36='Plan Details'!$E$4:$E$2298)*(ISNUMBER(SEARCH($B$3,'Plan Details'!$D$4:$D$2298))),0),MATCH(Calculations!$B$4,'Plan Details'!$F$3:$Q$3,0))),"")</f>
        <v/>
      </c>
      <c r="P36" s="2" t="str" cm="1">
        <f t="array" ref="P36">IFERROR($M36*IF($E36="","",INDEX('Plan Details'!$F$4:$Q$2298,MATCH(1,(Calculations!P$9='Plan Details'!$B$4:$B$2298)*($G36='Plan Details'!$E$4:$E$2298)*(ISNUMBER(SEARCH($B$3,'Plan Details'!$D$4:$D$2298))),0),MATCH(Calculations!$B$4,'Plan Details'!$F$3:$Q$3,0))),"")</f>
        <v/>
      </c>
      <c r="Q36" s="2" t="str" cm="1">
        <f t="array" ref="Q36">IFERROR($M36*IF($E36="","",INDEX('Plan Details'!$F$4:$Q$2298,MATCH(1,(Calculations!Q$9='Plan Details'!$B$4:$B$2298)*($G36='Plan Details'!$E$4:$E$2298)*(ISNUMBER(SEARCH($B$3,'Plan Details'!$D$4:$D$2298))),0),MATCH(Calculations!$B$4,'Plan Details'!$F$3:$Q$3,0))),"")</f>
        <v/>
      </c>
      <c r="R36" s="2" t="str" cm="1">
        <f t="array" ref="R36">IFERROR($M36*IF($E36="","",INDEX('Plan Details'!$F$4:$Q$2298,MATCH(1,(Calculations!R$9='Plan Details'!$B$4:$B$2298)*($G36='Plan Details'!$E$4:$E$2298)*(ISNUMBER(SEARCH($B$3,'Plan Details'!$D$4:$D$2298))),0),MATCH(Calculations!$B$4,'Plan Details'!$F$3:$Q$3,0))),"")</f>
        <v/>
      </c>
      <c r="S36" s="2" t="str" cm="1">
        <f t="array" ref="S36">IFERROR($M36*IF($E36="","",INDEX('Plan Details'!$F$4:$Q$2298,MATCH(1,(Calculations!S$9='Plan Details'!$B$4:$B$2298)*($G36='Plan Details'!$E$4:$E$2298)*(ISNUMBER(SEARCH($B$3,'Plan Details'!$D$4:$D$2298))),0),MATCH(Calculations!$B$4,'Plan Details'!$F$3:$Q$3,0))),"")</f>
        <v/>
      </c>
      <c r="T36" s="2" t="str" cm="1">
        <f t="array" ref="T36">IFERROR($M36*IF($E36="","",INDEX('Plan Details'!$F$4:$Q$2298,MATCH(1,(Calculations!T$9='Plan Details'!$B$4:$B$2298)*($G36='Plan Details'!$E$4:$E$2298)*(ISNUMBER(SEARCH($B$3,'Plan Details'!$D$4:$D$2298))),0),MATCH(Calculations!$B$4,'Plan Details'!$F$3:$Q$3,0))),"")</f>
        <v/>
      </c>
      <c r="U36" s="2" t="str" cm="1">
        <f t="array" ref="U36">IFERROR($M36*IF($E36="","",INDEX('Plan Details'!$F$4:$Q$2298,MATCH(1,(Calculations!U$9='Plan Details'!$B$4:$B$2298)*($G36='Plan Details'!$E$4:$E$2298)*(ISNUMBER(SEARCH($B$3,'Plan Details'!$D$4:$D$2298))),0),MATCH(Calculations!$B$4,'Plan Details'!$F$3:$Q$3,0))),"")</f>
        <v/>
      </c>
      <c r="V36" s="2" t="str" cm="1">
        <f t="array" ref="V36">IFERROR($M36*IF($E36="","",INDEX('Plan Details'!$F$4:$Q$2298,MATCH(1,(Calculations!V$9='Plan Details'!$B$4:$B$2298)*($G36='Plan Details'!$E$4:$E$2298)*(ISNUMBER(SEARCH($B$3,'Plan Details'!$D$4:$D$2298))),0),MATCH(Calculations!$B$4,'Plan Details'!$F$3:$Q$3,0))),"")</f>
        <v/>
      </c>
      <c r="W36" s="2" t="str" cm="1">
        <f t="array" ref="W36">IFERROR($M36*IF($E36="","",INDEX('Plan Details'!$F$4:$Q$2298,MATCH(1,(Calculations!W$9='Plan Details'!$B$4:$B$2298)*($G36='Plan Details'!$E$4:$E$2298)*(ISNUMBER(SEARCH($B$3,'Plan Details'!$D$4:$D$2298))),0),MATCH(Calculations!$B$4,'Plan Details'!$F$3:$Q$3,0))),"")</f>
        <v/>
      </c>
      <c r="X36" s="2" t="str" cm="1">
        <f t="array" ref="X36">IFERROR($M36*IF($E36="","",INDEX('Plan Details'!$F$4:$Q$2298,MATCH(1,(Calculations!X$9='Plan Details'!$B$4:$B$2298)*($G36='Plan Details'!$E$4:$E$2298)*(ISNUMBER(SEARCH($B$3,'Plan Details'!$D$4:$D$2298))),0),MATCH(Calculations!$B$4,'Plan Details'!$F$3:$Q$3,0))),"")</f>
        <v/>
      </c>
      <c r="Y36" s="2" t="str" cm="1">
        <f t="array" ref="Y36">IFERROR($M36*IF($E36="","",INDEX('Plan Details'!$F$4:$Q$2298,MATCH(1,(Calculations!Y$9='Plan Details'!$B$4:$B$2298)*($G36='Plan Details'!$E$4:$E$2298)*(ISNUMBER(SEARCH($B$3,'Plan Details'!$D$4:$D$2298))),0),MATCH(Calculations!$B$4,'Plan Details'!$F$3:$Q$3,0))),"")</f>
        <v/>
      </c>
      <c r="Z36" s="2" t="str" cm="1">
        <f t="array" ref="Z36">IFERROR($M36*IF($E36="","",INDEX('Plan Details'!$F$4:$Q$2298,MATCH(1,(Calculations!Z$9='Plan Details'!$B$4:$B$2298)*($G36='Plan Details'!$E$4:$E$2298)*(ISNUMBER(SEARCH($B$3,'Plan Details'!$D$4:$D$2298))),0),MATCH(Calculations!$B$4,'Plan Details'!$F$3:$Q$3,0))),"")</f>
        <v/>
      </c>
      <c r="AA36" s="2" t="str" cm="1">
        <f t="array" ref="AA36">IFERROR($M36*IF($E36="","",INDEX('Plan Details'!$F$4:$Q$2298,MATCH(1,(Calculations!AA$9='Plan Details'!$B$4:$B$2298)*($G36='Plan Details'!$E$4:$E$2298)*(ISNUMBER(SEARCH($B$3,'Plan Details'!$D$4:$D$2298))),0),MATCH(Calculations!$B$4,'Plan Details'!$F$3:$Q$3,0))),"")</f>
        <v/>
      </c>
      <c r="AB36" s="2" t="str" cm="1">
        <f t="array" ref="AB36">IFERROR($M36*IF($E36="","",INDEX('Plan Details'!$F$4:$Q$2298,MATCH(1,(Calculations!AB$9='Plan Details'!$B$4:$B$2298)*($G36='Plan Details'!$E$4:$E$2298)*(ISNUMBER(SEARCH($B$3,'Plan Details'!$D$4:$D$2298))),0),MATCH(Calculations!$B$4,'Plan Details'!$F$3:$Q$3,0))),"")</f>
        <v/>
      </c>
      <c r="AD36" s="2" t="str">
        <f t="shared" si="6"/>
        <v/>
      </c>
      <c r="AE36" s="2" t="str">
        <f t="shared" si="7"/>
        <v/>
      </c>
      <c r="AF36" s="2" t="str">
        <f t="shared" si="8"/>
        <v/>
      </c>
      <c r="AG36" s="2" t="str">
        <f t="shared" si="9"/>
        <v/>
      </c>
      <c r="AH36" s="2" t="str">
        <f t="shared" si="10"/>
        <v/>
      </c>
      <c r="AI36" s="2" t="str">
        <f t="shared" si="11"/>
        <v/>
      </c>
      <c r="AJ36" s="2" t="str">
        <f t="shared" si="12"/>
        <v/>
      </c>
      <c r="AK36" s="2" t="str">
        <f t="shared" si="13"/>
        <v/>
      </c>
      <c r="AL36" s="2" t="str">
        <f t="shared" si="14"/>
        <v/>
      </c>
      <c r="AM36" s="2" t="str">
        <f t="shared" si="15"/>
        <v/>
      </c>
      <c r="AN36" s="2" t="str">
        <f t="shared" si="16"/>
        <v/>
      </c>
      <c r="AO36" s="2" t="str">
        <f t="shared" si="17"/>
        <v/>
      </c>
      <c r="AP36" s="2" t="str">
        <f t="shared" si="18"/>
        <v/>
      </c>
      <c r="AQ36" s="2" t="str">
        <f t="shared" si="19"/>
        <v/>
      </c>
    </row>
    <row r="37" spans="1:43" x14ac:dyDescent="0.2">
      <c r="A37" s="2" t="str">
        <f>IF('3 - SHOP Premium Calculator'!F53="","",'3 - SHOP Premium Calculator'!F53)</f>
        <v/>
      </c>
      <c r="B37" s="2" t="str">
        <f>IF(A37="","",A37&amp;COUNTIFS($D$10:D37,"Employee"))</f>
        <v/>
      </c>
      <c r="C37" s="2" t="str">
        <f>IF(A37="","",'3 - SHOP Premium Calculator'!F53&amp;" - "&amp;'3 - SHOP Premium Calculator'!H53)</f>
        <v/>
      </c>
      <c r="D37" s="2" t="str">
        <f>IF('3 - SHOP Premium Calculator'!H53="","",'3 - SHOP Premium Calculator'!H53)</f>
        <v/>
      </c>
      <c r="E37" s="37" t="str">
        <f>IF('3 - SHOP Premium Calculator'!I53="","",'3 - SHOP Premium Calculator'!I53)</f>
        <v/>
      </c>
      <c r="F37" s="2" t="str">
        <f t="shared" si="0"/>
        <v/>
      </c>
      <c r="G37" s="2" t="str">
        <f t="shared" si="1"/>
        <v/>
      </c>
      <c r="H37" s="2" t="str">
        <f t="shared" si="2"/>
        <v/>
      </c>
      <c r="I37" s="2" t="str">
        <f t="shared" si="3"/>
        <v/>
      </c>
      <c r="J37" s="2" t="str">
        <f t="shared" si="4"/>
        <v/>
      </c>
      <c r="K37" s="2" t="str">
        <f>IF(A37="","",IF(AND(D37="Dependent",F37&lt;25),F37+(COUNTIFS($A$10:A37,A37)/500),0))</f>
        <v/>
      </c>
      <c r="L37" s="2" t="str" cm="1">
        <f t="array" ref="L37">IFERROR(IF(A37="","",IF(AND(D37="Dependent",OR(IFERROR(K37=LARGE(IF($B$10:$B$309=B37,$K$10:$K$309),1),FALSE),IFERROR(K37=LARGE(IF($B$10:$B$309=B37,$K$10:$K$309),2),FALSE),IFERROR(K37=LARGE(IF($B$10:$B$309=B37,$K$10:$K$309),3),FALSE)),F37&lt;26),1,0)),0)</f>
        <v/>
      </c>
      <c r="M37" s="2" t="str">
        <f t="shared" si="5"/>
        <v/>
      </c>
      <c r="O37" s="2" t="str" cm="1">
        <f t="array" ref="O37">IFERROR($M37*IF($E37="","",INDEX('Plan Details'!$F$4:$Q$2298,MATCH(1,(Calculations!O$9='Plan Details'!$B$4:$B$2298)*($G37='Plan Details'!$E$4:$E$2298)*(ISNUMBER(SEARCH($B$3,'Plan Details'!$D$4:$D$2298))),0),MATCH(Calculations!$B$4,'Plan Details'!$F$3:$Q$3,0))),"")</f>
        <v/>
      </c>
      <c r="P37" s="2" t="str" cm="1">
        <f t="array" ref="P37">IFERROR($M37*IF($E37="","",INDEX('Plan Details'!$F$4:$Q$2298,MATCH(1,(Calculations!P$9='Plan Details'!$B$4:$B$2298)*($G37='Plan Details'!$E$4:$E$2298)*(ISNUMBER(SEARCH($B$3,'Plan Details'!$D$4:$D$2298))),0),MATCH(Calculations!$B$4,'Plan Details'!$F$3:$Q$3,0))),"")</f>
        <v/>
      </c>
      <c r="Q37" s="2" t="str" cm="1">
        <f t="array" ref="Q37">IFERROR($M37*IF($E37="","",INDEX('Plan Details'!$F$4:$Q$2298,MATCH(1,(Calculations!Q$9='Plan Details'!$B$4:$B$2298)*($G37='Plan Details'!$E$4:$E$2298)*(ISNUMBER(SEARCH($B$3,'Plan Details'!$D$4:$D$2298))),0),MATCH(Calculations!$B$4,'Plan Details'!$F$3:$Q$3,0))),"")</f>
        <v/>
      </c>
      <c r="R37" s="2" t="str" cm="1">
        <f t="array" ref="R37">IFERROR($M37*IF($E37="","",INDEX('Plan Details'!$F$4:$Q$2298,MATCH(1,(Calculations!R$9='Plan Details'!$B$4:$B$2298)*($G37='Plan Details'!$E$4:$E$2298)*(ISNUMBER(SEARCH($B$3,'Plan Details'!$D$4:$D$2298))),0),MATCH(Calculations!$B$4,'Plan Details'!$F$3:$Q$3,0))),"")</f>
        <v/>
      </c>
      <c r="S37" s="2" t="str" cm="1">
        <f t="array" ref="S37">IFERROR($M37*IF($E37="","",INDEX('Plan Details'!$F$4:$Q$2298,MATCH(1,(Calculations!S$9='Plan Details'!$B$4:$B$2298)*($G37='Plan Details'!$E$4:$E$2298)*(ISNUMBER(SEARCH($B$3,'Plan Details'!$D$4:$D$2298))),0),MATCH(Calculations!$B$4,'Plan Details'!$F$3:$Q$3,0))),"")</f>
        <v/>
      </c>
      <c r="T37" s="2" t="str" cm="1">
        <f t="array" ref="T37">IFERROR($M37*IF($E37="","",INDEX('Plan Details'!$F$4:$Q$2298,MATCH(1,(Calculations!T$9='Plan Details'!$B$4:$B$2298)*($G37='Plan Details'!$E$4:$E$2298)*(ISNUMBER(SEARCH($B$3,'Plan Details'!$D$4:$D$2298))),0),MATCH(Calculations!$B$4,'Plan Details'!$F$3:$Q$3,0))),"")</f>
        <v/>
      </c>
      <c r="U37" s="2" t="str" cm="1">
        <f t="array" ref="U37">IFERROR($M37*IF($E37="","",INDEX('Plan Details'!$F$4:$Q$2298,MATCH(1,(Calculations!U$9='Plan Details'!$B$4:$B$2298)*($G37='Plan Details'!$E$4:$E$2298)*(ISNUMBER(SEARCH($B$3,'Plan Details'!$D$4:$D$2298))),0),MATCH(Calculations!$B$4,'Plan Details'!$F$3:$Q$3,0))),"")</f>
        <v/>
      </c>
      <c r="V37" s="2" t="str" cm="1">
        <f t="array" ref="V37">IFERROR($M37*IF($E37="","",INDEX('Plan Details'!$F$4:$Q$2298,MATCH(1,(Calculations!V$9='Plan Details'!$B$4:$B$2298)*($G37='Plan Details'!$E$4:$E$2298)*(ISNUMBER(SEARCH($B$3,'Plan Details'!$D$4:$D$2298))),0),MATCH(Calculations!$B$4,'Plan Details'!$F$3:$Q$3,0))),"")</f>
        <v/>
      </c>
      <c r="W37" s="2" t="str" cm="1">
        <f t="array" ref="W37">IFERROR($M37*IF($E37="","",INDEX('Plan Details'!$F$4:$Q$2298,MATCH(1,(Calculations!W$9='Plan Details'!$B$4:$B$2298)*($G37='Plan Details'!$E$4:$E$2298)*(ISNUMBER(SEARCH($B$3,'Plan Details'!$D$4:$D$2298))),0),MATCH(Calculations!$B$4,'Plan Details'!$F$3:$Q$3,0))),"")</f>
        <v/>
      </c>
      <c r="X37" s="2" t="str" cm="1">
        <f t="array" ref="X37">IFERROR($M37*IF($E37="","",INDEX('Plan Details'!$F$4:$Q$2298,MATCH(1,(Calculations!X$9='Plan Details'!$B$4:$B$2298)*($G37='Plan Details'!$E$4:$E$2298)*(ISNUMBER(SEARCH($B$3,'Plan Details'!$D$4:$D$2298))),0),MATCH(Calculations!$B$4,'Plan Details'!$F$3:$Q$3,0))),"")</f>
        <v/>
      </c>
      <c r="Y37" s="2" t="str" cm="1">
        <f t="array" ref="Y37">IFERROR($M37*IF($E37="","",INDEX('Plan Details'!$F$4:$Q$2298,MATCH(1,(Calculations!Y$9='Plan Details'!$B$4:$B$2298)*($G37='Plan Details'!$E$4:$E$2298)*(ISNUMBER(SEARCH($B$3,'Plan Details'!$D$4:$D$2298))),0),MATCH(Calculations!$B$4,'Plan Details'!$F$3:$Q$3,0))),"")</f>
        <v/>
      </c>
      <c r="Z37" s="2" t="str" cm="1">
        <f t="array" ref="Z37">IFERROR($M37*IF($E37="","",INDEX('Plan Details'!$F$4:$Q$2298,MATCH(1,(Calculations!Z$9='Plan Details'!$B$4:$B$2298)*($G37='Plan Details'!$E$4:$E$2298)*(ISNUMBER(SEARCH($B$3,'Plan Details'!$D$4:$D$2298))),0),MATCH(Calculations!$B$4,'Plan Details'!$F$3:$Q$3,0))),"")</f>
        <v/>
      </c>
      <c r="AA37" s="2" t="str" cm="1">
        <f t="array" ref="AA37">IFERROR($M37*IF($E37="","",INDEX('Plan Details'!$F$4:$Q$2298,MATCH(1,(Calculations!AA$9='Plan Details'!$B$4:$B$2298)*($G37='Plan Details'!$E$4:$E$2298)*(ISNUMBER(SEARCH($B$3,'Plan Details'!$D$4:$D$2298))),0),MATCH(Calculations!$B$4,'Plan Details'!$F$3:$Q$3,0))),"")</f>
        <v/>
      </c>
      <c r="AB37" s="2" t="str" cm="1">
        <f t="array" ref="AB37">IFERROR($M37*IF($E37="","",INDEX('Plan Details'!$F$4:$Q$2298,MATCH(1,(Calculations!AB$9='Plan Details'!$B$4:$B$2298)*($G37='Plan Details'!$E$4:$E$2298)*(ISNUMBER(SEARCH($B$3,'Plan Details'!$D$4:$D$2298))),0),MATCH(Calculations!$B$4,'Plan Details'!$F$3:$Q$3,0))),"")</f>
        <v/>
      </c>
      <c r="AD37" s="2" t="str">
        <f t="shared" si="6"/>
        <v/>
      </c>
      <c r="AE37" s="2" t="str">
        <f t="shared" si="7"/>
        <v/>
      </c>
      <c r="AF37" s="2" t="str">
        <f t="shared" si="8"/>
        <v/>
      </c>
      <c r="AG37" s="2" t="str">
        <f t="shared" si="9"/>
        <v/>
      </c>
      <c r="AH37" s="2" t="str">
        <f t="shared" si="10"/>
        <v/>
      </c>
      <c r="AI37" s="2" t="str">
        <f t="shared" si="11"/>
        <v/>
      </c>
      <c r="AJ37" s="2" t="str">
        <f t="shared" si="12"/>
        <v/>
      </c>
      <c r="AK37" s="2" t="str">
        <f t="shared" si="13"/>
        <v/>
      </c>
      <c r="AL37" s="2" t="str">
        <f t="shared" si="14"/>
        <v/>
      </c>
      <c r="AM37" s="2" t="str">
        <f t="shared" si="15"/>
        <v/>
      </c>
      <c r="AN37" s="2" t="str">
        <f t="shared" si="16"/>
        <v/>
      </c>
      <c r="AO37" s="2" t="str">
        <f t="shared" si="17"/>
        <v/>
      </c>
      <c r="AP37" s="2" t="str">
        <f t="shared" si="18"/>
        <v/>
      </c>
      <c r="AQ37" s="2" t="str">
        <f t="shared" si="19"/>
        <v/>
      </c>
    </row>
    <row r="38" spans="1:43" x14ac:dyDescent="0.2">
      <c r="A38" s="2" t="str">
        <f>IF('3 - SHOP Premium Calculator'!F54="","",'3 - SHOP Premium Calculator'!F54)</f>
        <v/>
      </c>
      <c r="B38" s="2" t="str">
        <f>IF(A38="","",A38&amp;COUNTIFS($D$10:D38,"Employee"))</f>
        <v/>
      </c>
      <c r="C38" s="2" t="str">
        <f>IF(A38="","",'3 - SHOP Premium Calculator'!F54&amp;" - "&amp;'3 - SHOP Premium Calculator'!H54)</f>
        <v/>
      </c>
      <c r="D38" s="2" t="str">
        <f>IF('3 - SHOP Premium Calculator'!H54="","",'3 - SHOP Premium Calculator'!H54)</f>
        <v/>
      </c>
      <c r="E38" s="37" t="str">
        <f>IF('3 - SHOP Premium Calculator'!I54="","",'3 - SHOP Premium Calculator'!I54)</f>
        <v/>
      </c>
      <c r="F38" s="2" t="str">
        <f t="shared" si="0"/>
        <v/>
      </c>
      <c r="G38" s="2" t="str">
        <f t="shared" si="1"/>
        <v/>
      </c>
      <c r="H38" s="2" t="str">
        <f t="shared" si="2"/>
        <v/>
      </c>
      <c r="I38" s="2" t="str">
        <f t="shared" si="3"/>
        <v/>
      </c>
      <c r="J38" s="2" t="str">
        <f t="shared" si="4"/>
        <v/>
      </c>
      <c r="K38" s="2" t="str">
        <f>IF(A38="","",IF(AND(D38="Dependent",F38&lt;25),F38+(COUNTIFS($A$10:A38,A38)/500),0))</f>
        <v/>
      </c>
      <c r="L38" s="2" t="str" cm="1">
        <f t="array" ref="L38">IFERROR(IF(A38="","",IF(AND(D38="Dependent",OR(IFERROR(K38=LARGE(IF($B$10:$B$309=B38,$K$10:$K$309),1),FALSE),IFERROR(K38=LARGE(IF($B$10:$B$309=B38,$K$10:$K$309),2),FALSE),IFERROR(K38=LARGE(IF($B$10:$B$309=B38,$K$10:$K$309),3),FALSE)),F38&lt;26),1,0)),0)</f>
        <v/>
      </c>
      <c r="M38" s="2" t="str">
        <f t="shared" si="5"/>
        <v/>
      </c>
      <c r="O38" s="2" t="str" cm="1">
        <f t="array" ref="O38">IFERROR($M38*IF($E38="","",INDEX('Plan Details'!$F$4:$Q$2298,MATCH(1,(Calculations!O$9='Plan Details'!$B$4:$B$2298)*($G38='Plan Details'!$E$4:$E$2298)*(ISNUMBER(SEARCH($B$3,'Plan Details'!$D$4:$D$2298))),0),MATCH(Calculations!$B$4,'Plan Details'!$F$3:$Q$3,0))),"")</f>
        <v/>
      </c>
      <c r="P38" s="2" t="str" cm="1">
        <f t="array" ref="P38">IFERROR($M38*IF($E38="","",INDEX('Plan Details'!$F$4:$Q$2298,MATCH(1,(Calculations!P$9='Plan Details'!$B$4:$B$2298)*($G38='Plan Details'!$E$4:$E$2298)*(ISNUMBER(SEARCH($B$3,'Plan Details'!$D$4:$D$2298))),0),MATCH(Calculations!$B$4,'Plan Details'!$F$3:$Q$3,0))),"")</f>
        <v/>
      </c>
      <c r="Q38" s="2" t="str" cm="1">
        <f t="array" ref="Q38">IFERROR($M38*IF($E38="","",INDEX('Plan Details'!$F$4:$Q$2298,MATCH(1,(Calculations!Q$9='Plan Details'!$B$4:$B$2298)*($G38='Plan Details'!$E$4:$E$2298)*(ISNUMBER(SEARCH($B$3,'Plan Details'!$D$4:$D$2298))),0),MATCH(Calculations!$B$4,'Plan Details'!$F$3:$Q$3,0))),"")</f>
        <v/>
      </c>
      <c r="R38" s="2" t="str" cm="1">
        <f t="array" ref="R38">IFERROR($M38*IF($E38="","",INDEX('Plan Details'!$F$4:$Q$2298,MATCH(1,(Calculations!R$9='Plan Details'!$B$4:$B$2298)*($G38='Plan Details'!$E$4:$E$2298)*(ISNUMBER(SEARCH($B$3,'Plan Details'!$D$4:$D$2298))),0),MATCH(Calculations!$B$4,'Plan Details'!$F$3:$Q$3,0))),"")</f>
        <v/>
      </c>
      <c r="S38" s="2" t="str" cm="1">
        <f t="array" ref="S38">IFERROR($M38*IF($E38="","",INDEX('Plan Details'!$F$4:$Q$2298,MATCH(1,(Calculations!S$9='Plan Details'!$B$4:$B$2298)*($G38='Plan Details'!$E$4:$E$2298)*(ISNUMBER(SEARCH($B$3,'Plan Details'!$D$4:$D$2298))),0),MATCH(Calculations!$B$4,'Plan Details'!$F$3:$Q$3,0))),"")</f>
        <v/>
      </c>
      <c r="T38" s="2" t="str" cm="1">
        <f t="array" ref="T38">IFERROR($M38*IF($E38="","",INDEX('Plan Details'!$F$4:$Q$2298,MATCH(1,(Calculations!T$9='Plan Details'!$B$4:$B$2298)*($G38='Plan Details'!$E$4:$E$2298)*(ISNUMBER(SEARCH($B$3,'Plan Details'!$D$4:$D$2298))),0),MATCH(Calculations!$B$4,'Plan Details'!$F$3:$Q$3,0))),"")</f>
        <v/>
      </c>
      <c r="U38" s="2" t="str" cm="1">
        <f t="array" ref="U38">IFERROR($M38*IF($E38="","",INDEX('Plan Details'!$F$4:$Q$2298,MATCH(1,(Calculations!U$9='Plan Details'!$B$4:$B$2298)*($G38='Plan Details'!$E$4:$E$2298)*(ISNUMBER(SEARCH($B$3,'Plan Details'!$D$4:$D$2298))),0),MATCH(Calculations!$B$4,'Plan Details'!$F$3:$Q$3,0))),"")</f>
        <v/>
      </c>
      <c r="V38" s="2" t="str" cm="1">
        <f t="array" ref="V38">IFERROR($M38*IF($E38="","",INDEX('Plan Details'!$F$4:$Q$2298,MATCH(1,(Calculations!V$9='Plan Details'!$B$4:$B$2298)*($G38='Plan Details'!$E$4:$E$2298)*(ISNUMBER(SEARCH($B$3,'Plan Details'!$D$4:$D$2298))),0),MATCH(Calculations!$B$4,'Plan Details'!$F$3:$Q$3,0))),"")</f>
        <v/>
      </c>
      <c r="W38" s="2" t="str" cm="1">
        <f t="array" ref="W38">IFERROR($M38*IF($E38="","",INDEX('Plan Details'!$F$4:$Q$2298,MATCH(1,(Calculations!W$9='Plan Details'!$B$4:$B$2298)*($G38='Plan Details'!$E$4:$E$2298)*(ISNUMBER(SEARCH($B$3,'Plan Details'!$D$4:$D$2298))),0),MATCH(Calculations!$B$4,'Plan Details'!$F$3:$Q$3,0))),"")</f>
        <v/>
      </c>
      <c r="X38" s="2" t="str" cm="1">
        <f t="array" ref="X38">IFERROR($M38*IF($E38="","",INDEX('Plan Details'!$F$4:$Q$2298,MATCH(1,(Calculations!X$9='Plan Details'!$B$4:$B$2298)*($G38='Plan Details'!$E$4:$E$2298)*(ISNUMBER(SEARCH($B$3,'Plan Details'!$D$4:$D$2298))),0),MATCH(Calculations!$B$4,'Plan Details'!$F$3:$Q$3,0))),"")</f>
        <v/>
      </c>
      <c r="Y38" s="2" t="str" cm="1">
        <f t="array" ref="Y38">IFERROR($M38*IF($E38="","",INDEX('Plan Details'!$F$4:$Q$2298,MATCH(1,(Calculations!Y$9='Plan Details'!$B$4:$B$2298)*($G38='Plan Details'!$E$4:$E$2298)*(ISNUMBER(SEARCH($B$3,'Plan Details'!$D$4:$D$2298))),0),MATCH(Calculations!$B$4,'Plan Details'!$F$3:$Q$3,0))),"")</f>
        <v/>
      </c>
      <c r="Z38" s="2" t="str" cm="1">
        <f t="array" ref="Z38">IFERROR($M38*IF($E38="","",INDEX('Plan Details'!$F$4:$Q$2298,MATCH(1,(Calculations!Z$9='Plan Details'!$B$4:$B$2298)*($G38='Plan Details'!$E$4:$E$2298)*(ISNUMBER(SEARCH($B$3,'Plan Details'!$D$4:$D$2298))),0),MATCH(Calculations!$B$4,'Plan Details'!$F$3:$Q$3,0))),"")</f>
        <v/>
      </c>
      <c r="AA38" s="2" t="str" cm="1">
        <f t="array" ref="AA38">IFERROR($M38*IF($E38="","",INDEX('Plan Details'!$F$4:$Q$2298,MATCH(1,(Calculations!AA$9='Plan Details'!$B$4:$B$2298)*($G38='Plan Details'!$E$4:$E$2298)*(ISNUMBER(SEARCH($B$3,'Plan Details'!$D$4:$D$2298))),0),MATCH(Calculations!$B$4,'Plan Details'!$F$3:$Q$3,0))),"")</f>
        <v/>
      </c>
      <c r="AB38" s="2" t="str" cm="1">
        <f t="array" ref="AB38">IFERROR($M38*IF($E38="","",INDEX('Plan Details'!$F$4:$Q$2298,MATCH(1,(Calculations!AB$9='Plan Details'!$B$4:$B$2298)*($G38='Plan Details'!$E$4:$E$2298)*(ISNUMBER(SEARCH($B$3,'Plan Details'!$D$4:$D$2298))),0),MATCH(Calculations!$B$4,'Plan Details'!$F$3:$Q$3,0))),"")</f>
        <v/>
      </c>
      <c r="AD38" s="2" t="str">
        <f t="shared" si="6"/>
        <v/>
      </c>
      <c r="AE38" s="2" t="str">
        <f t="shared" si="7"/>
        <v/>
      </c>
      <c r="AF38" s="2" t="str">
        <f t="shared" si="8"/>
        <v/>
      </c>
      <c r="AG38" s="2" t="str">
        <f t="shared" si="9"/>
        <v/>
      </c>
      <c r="AH38" s="2" t="str">
        <f t="shared" si="10"/>
        <v/>
      </c>
      <c r="AI38" s="2" t="str">
        <f t="shared" si="11"/>
        <v/>
      </c>
      <c r="AJ38" s="2" t="str">
        <f t="shared" si="12"/>
        <v/>
      </c>
      <c r="AK38" s="2" t="str">
        <f t="shared" si="13"/>
        <v/>
      </c>
      <c r="AL38" s="2" t="str">
        <f t="shared" si="14"/>
        <v/>
      </c>
      <c r="AM38" s="2" t="str">
        <f t="shared" si="15"/>
        <v/>
      </c>
      <c r="AN38" s="2" t="str">
        <f t="shared" si="16"/>
        <v/>
      </c>
      <c r="AO38" s="2" t="str">
        <f t="shared" si="17"/>
        <v/>
      </c>
      <c r="AP38" s="2" t="str">
        <f t="shared" si="18"/>
        <v/>
      </c>
      <c r="AQ38" s="2" t="str">
        <f t="shared" si="19"/>
        <v/>
      </c>
    </row>
    <row r="39" spans="1:43" x14ac:dyDescent="0.2">
      <c r="A39" s="2" t="str">
        <f>IF('3 - SHOP Premium Calculator'!F55="","",'3 - SHOP Premium Calculator'!F55)</f>
        <v/>
      </c>
      <c r="B39" s="2" t="str">
        <f>IF(A39="","",A39&amp;COUNTIFS($D$10:D39,"Employee"))</f>
        <v/>
      </c>
      <c r="C39" s="2" t="str">
        <f>IF(A39="","",'3 - SHOP Premium Calculator'!F55&amp;" - "&amp;'3 - SHOP Premium Calculator'!H55)</f>
        <v/>
      </c>
      <c r="D39" s="2" t="str">
        <f>IF('3 - SHOP Premium Calculator'!H55="","",'3 - SHOP Premium Calculator'!H55)</f>
        <v/>
      </c>
      <c r="E39" s="37" t="str">
        <f>IF('3 - SHOP Premium Calculator'!I55="","",'3 - SHOP Premium Calculator'!I55)</f>
        <v/>
      </c>
      <c r="F39" s="2" t="str">
        <f t="shared" si="0"/>
        <v/>
      </c>
      <c r="G39" s="2" t="str">
        <f t="shared" si="1"/>
        <v/>
      </c>
      <c r="H39" s="2" t="str">
        <f t="shared" si="2"/>
        <v/>
      </c>
      <c r="I39" s="2" t="str">
        <f t="shared" si="3"/>
        <v/>
      </c>
      <c r="J39" s="2" t="str">
        <f t="shared" si="4"/>
        <v/>
      </c>
      <c r="K39" s="2" t="str">
        <f>IF(A39="","",IF(AND(D39="Dependent",F39&lt;25),F39+(COUNTIFS($A$10:A39,A39)/500),0))</f>
        <v/>
      </c>
      <c r="L39" s="2" t="str" cm="1">
        <f t="array" ref="L39">IFERROR(IF(A39="","",IF(AND(D39="Dependent",OR(IFERROR(K39=LARGE(IF($B$10:$B$309=B39,$K$10:$K$309),1),FALSE),IFERROR(K39=LARGE(IF($B$10:$B$309=B39,$K$10:$K$309),2),FALSE),IFERROR(K39=LARGE(IF($B$10:$B$309=B39,$K$10:$K$309),3),FALSE)),F39&lt;26),1,0)),0)</f>
        <v/>
      </c>
      <c r="M39" s="2" t="str">
        <f t="shared" si="5"/>
        <v/>
      </c>
      <c r="O39" s="2" t="str" cm="1">
        <f t="array" ref="O39">IFERROR($M39*IF($E39="","",INDEX('Plan Details'!$F$4:$Q$2298,MATCH(1,(Calculations!O$9='Plan Details'!$B$4:$B$2298)*($G39='Plan Details'!$E$4:$E$2298)*(ISNUMBER(SEARCH($B$3,'Plan Details'!$D$4:$D$2298))),0),MATCH(Calculations!$B$4,'Plan Details'!$F$3:$Q$3,0))),"")</f>
        <v/>
      </c>
      <c r="P39" s="2" t="str" cm="1">
        <f t="array" ref="P39">IFERROR($M39*IF($E39="","",INDEX('Plan Details'!$F$4:$Q$2298,MATCH(1,(Calculations!P$9='Plan Details'!$B$4:$B$2298)*($G39='Plan Details'!$E$4:$E$2298)*(ISNUMBER(SEARCH($B$3,'Plan Details'!$D$4:$D$2298))),0),MATCH(Calculations!$B$4,'Plan Details'!$F$3:$Q$3,0))),"")</f>
        <v/>
      </c>
      <c r="Q39" s="2" t="str" cm="1">
        <f t="array" ref="Q39">IFERROR($M39*IF($E39="","",INDEX('Plan Details'!$F$4:$Q$2298,MATCH(1,(Calculations!Q$9='Plan Details'!$B$4:$B$2298)*($G39='Plan Details'!$E$4:$E$2298)*(ISNUMBER(SEARCH($B$3,'Plan Details'!$D$4:$D$2298))),0),MATCH(Calculations!$B$4,'Plan Details'!$F$3:$Q$3,0))),"")</f>
        <v/>
      </c>
      <c r="R39" s="2" t="str" cm="1">
        <f t="array" ref="R39">IFERROR($M39*IF($E39="","",INDEX('Plan Details'!$F$4:$Q$2298,MATCH(1,(Calculations!R$9='Plan Details'!$B$4:$B$2298)*($G39='Plan Details'!$E$4:$E$2298)*(ISNUMBER(SEARCH($B$3,'Plan Details'!$D$4:$D$2298))),0),MATCH(Calculations!$B$4,'Plan Details'!$F$3:$Q$3,0))),"")</f>
        <v/>
      </c>
      <c r="S39" s="2" t="str" cm="1">
        <f t="array" ref="S39">IFERROR($M39*IF($E39="","",INDEX('Plan Details'!$F$4:$Q$2298,MATCH(1,(Calculations!S$9='Plan Details'!$B$4:$B$2298)*($G39='Plan Details'!$E$4:$E$2298)*(ISNUMBER(SEARCH($B$3,'Plan Details'!$D$4:$D$2298))),0),MATCH(Calculations!$B$4,'Plan Details'!$F$3:$Q$3,0))),"")</f>
        <v/>
      </c>
      <c r="T39" s="2" t="str" cm="1">
        <f t="array" ref="T39">IFERROR($M39*IF($E39="","",INDEX('Plan Details'!$F$4:$Q$2298,MATCH(1,(Calculations!T$9='Plan Details'!$B$4:$B$2298)*($G39='Plan Details'!$E$4:$E$2298)*(ISNUMBER(SEARCH($B$3,'Plan Details'!$D$4:$D$2298))),0),MATCH(Calculations!$B$4,'Plan Details'!$F$3:$Q$3,0))),"")</f>
        <v/>
      </c>
      <c r="U39" s="2" t="str" cm="1">
        <f t="array" ref="U39">IFERROR($M39*IF($E39="","",INDEX('Plan Details'!$F$4:$Q$2298,MATCH(1,(Calculations!U$9='Plan Details'!$B$4:$B$2298)*($G39='Plan Details'!$E$4:$E$2298)*(ISNUMBER(SEARCH($B$3,'Plan Details'!$D$4:$D$2298))),0),MATCH(Calculations!$B$4,'Plan Details'!$F$3:$Q$3,0))),"")</f>
        <v/>
      </c>
      <c r="V39" s="2" t="str" cm="1">
        <f t="array" ref="V39">IFERROR($M39*IF($E39="","",INDEX('Plan Details'!$F$4:$Q$2298,MATCH(1,(Calculations!V$9='Plan Details'!$B$4:$B$2298)*($G39='Plan Details'!$E$4:$E$2298)*(ISNUMBER(SEARCH($B$3,'Plan Details'!$D$4:$D$2298))),0),MATCH(Calculations!$B$4,'Plan Details'!$F$3:$Q$3,0))),"")</f>
        <v/>
      </c>
      <c r="W39" s="2" t="str" cm="1">
        <f t="array" ref="W39">IFERROR($M39*IF($E39="","",INDEX('Plan Details'!$F$4:$Q$2298,MATCH(1,(Calculations!W$9='Plan Details'!$B$4:$B$2298)*($G39='Plan Details'!$E$4:$E$2298)*(ISNUMBER(SEARCH($B$3,'Plan Details'!$D$4:$D$2298))),0),MATCH(Calculations!$B$4,'Plan Details'!$F$3:$Q$3,0))),"")</f>
        <v/>
      </c>
      <c r="X39" s="2" t="str" cm="1">
        <f t="array" ref="X39">IFERROR($M39*IF($E39="","",INDEX('Plan Details'!$F$4:$Q$2298,MATCH(1,(Calculations!X$9='Plan Details'!$B$4:$B$2298)*($G39='Plan Details'!$E$4:$E$2298)*(ISNUMBER(SEARCH($B$3,'Plan Details'!$D$4:$D$2298))),0),MATCH(Calculations!$B$4,'Plan Details'!$F$3:$Q$3,0))),"")</f>
        <v/>
      </c>
      <c r="Y39" s="2" t="str" cm="1">
        <f t="array" ref="Y39">IFERROR($M39*IF($E39="","",INDEX('Plan Details'!$F$4:$Q$2298,MATCH(1,(Calculations!Y$9='Plan Details'!$B$4:$B$2298)*($G39='Plan Details'!$E$4:$E$2298)*(ISNUMBER(SEARCH($B$3,'Plan Details'!$D$4:$D$2298))),0),MATCH(Calculations!$B$4,'Plan Details'!$F$3:$Q$3,0))),"")</f>
        <v/>
      </c>
      <c r="Z39" s="2" t="str" cm="1">
        <f t="array" ref="Z39">IFERROR($M39*IF($E39="","",INDEX('Plan Details'!$F$4:$Q$2298,MATCH(1,(Calculations!Z$9='Plan Details'!$B$4:$B$2298)*($G39='Plan Details'!$E$4:$E$2298)*(ISNUMBER(SEARCH($B$3,'Plan Details'!$D$4:$D$2298))),0),MATCH(Calculations!$B$4,'Plan Details'!$F$3:$Q$3,0))),"")</f>
        <v/>
      </c>
      <c r="AA39" s="2" t="str" cm="1">
        <f t="array" ref="AA39">IFERROR($M39*IF($E39="","",INDEX('Plan Details'!$F$4:$Q$2298,MATCH(1,(Calculations!AA$9='Plan Details'!$B$4:$B$2298)*($G39='Plan Details'!$E$4:$E$2298)*(ISNUMBER(SEARCH($B$3,'Plan Details'!$D$4:$D$2298))),0),MATCH(Calculations!$B$4,'Plan Details'!$F$3:$Q$3,0))),"")</f>
        <v/>
      </c>
      <c r="AB39" s="2" t="str" cm="1">
        <f t="array" ref="AB39">IFERROR($M39*IF($E39="","",INDEX('Plan Details'!$F$4:$Q$2298,MATCH(1,(Calculations!AB$9='Plan Details'!$B$4:$B$2298)*($G39='Plan Details'!$E$4:$E$2298)*(ISNUMBER(SEARCH($B$3,'Plan Details'!$D$4:$D$2298))),0),MATCH(Calculations!$B$4,'Plan Details'!$F$3:$Q$3,0))),"")</f>
        <v/>
      </c>
      <c r="AD39" s="2" t="str">
        <f t="shared" si="6"/>
        <v/>
      </c>
      <c r="AE39" s="2" t="str">
        <f t="shared" si="7"/>
        <v/>
      </c>
      <c r="AF39" s="2" t="str">
        <f t="shared" si="8"/>
        <v/>
      </c>
      <c r="AG39" s="2" t="str">
        <f t="shared" si="9"/>
        <v/>
      </c>
      <c r="AH39" s="2" t="str">
        <f t="shared" si="10"/>
        <v/>
      </c>
      <c r="AI39" s="2" t="str">
        <f t="shared" si="11"/>
        <v/>
      </c>
      <c r="AJ39" s="2" t="str">
        <f t="shared" si="12"/>
        <v/>
      </c>
      <c r="AK39" s="2" t="str">
        <f t="shared" si="13"/>
        <v/>
      </c>
      <c r="AL39" s="2" t="str">
        <f t="shared" si="14"/>
        <v/>
      </c>
      <c r="AM39" s="2" t="str">
        <f t="shared" si="15"/>
        <v/>
      </c>
      <c r="AN39" s="2" t="str">
        <f t="shared" si="16"/>
        <v/>
      </c>
      <c r="AO39" s="2" t="str">
        <f t="shared" si="17"/>
        <v/>
      </c>
      <c r="AP39" s="2" t="str">
        <f t="shared" si="18"/>
        <v/>
      </c>
      <c r="AQ39" s="2" t="str">
        <f t="shared" si="19"/>
        <v/>
      </c>
    </row>
    <row r="40" spans="1:43" x14ac:dyDescent="0.2">
      <c r="A40" s="2" t="str">
        <f>IF('3 - SHOP Premium Calculator'!F56="","",'3 - SHOP Premium Calculator'!F56)</f>
        <v/>
      </c>
      <c r="B40" s="2" t="str">
        <f>IF(A40="","",A40&amp;COUNTIFS($D$10:D40,"Employee"))</f>
        <v/>
      </c>
      <c r="C40" s="2" t="str">
        <f>IF(A40="","",'3 - SHOP Premium Calculator'!F56&amp;" - "&amp;'3 - SHOP Premium Calculator'!H56)</f>
        <v/>
      </c>
      <c r="D40" s="2" t="str">
        <f>IF('3 - SHOP Premium Calculator'!H56="","",'3 - SHOP Premium Calculator'!H56)</f>
        <v/>
      </c>
      <c r="E40" s="37" t="str">
        <f>IF('3 - SHOP Premium Calculator'!I56="","",'3 - SHOP Premium Calculator'!I56)</f>
        <v/>
      </c>
      <c r="F40" s="2" t="str">
        <f t="shared" si="0"/>
        <v/>
      </c>
      <c r="G40" s="2" t="str">
        <f t="shared" si="1"/>
        <v/>
      </c>
      <c r="H40" s="2" t="str">
        <f t="shared" si="2"/>
        <v/>
      </c>
      <c r="I40" s="2" t="str">
        <f t="shared" si="3"/>
        <v/>
      </c>
      <c r="J40" s="2" t="str">
        <f t="shared" si="4"/>
        <v/>
      </c>
      <c r="K40" s="2" t="str">
        <f>IF(A40="","",IF(AND(D40="Dependent",F40&lt;25),F40+(COUNTIFS($A$10:A40,A40)/500),0))</f>
        <v/>
      </c>
      <c r="L40" s="2" t="str" cm="1">
        <f t="array" ref="L40">IFERROR(IF(A40="","",IF(AND(D40="Dependent",OR(IFERROR(K40=LARGE(IF($B$10:$B$309=B40,$K$10:$K$309),1),FALSE),IFERROR(K40=LARGE(IF($B$10:$B$309=B40,$K$10:$K$309),2),FALSE),IFERROR(K40=LARGE(IF($B$10:$B$309=B40,$K$10:$K$309),3),FALSE)),F40&lt;26),1,0)),0)</f>
        <v/>
      </c>
      <c r="M40" s="2" t="str">
        <f t="shared" si="5"/>
        <v/>
      </c>
      <c r="O40" s="2" t="str" cm="1">
        <f t="array" ref="O40">IFERROR($M40*IF($E40="","",INDEX('Plan Details'!$F$4:$Q$2298,MATCH(1,(Calculations!O$9='Plan Details'!$B$4:$B$2298)*($G40='Plan Details'!$E$4:$E$2298)*(ISNUMBER(SEARCH($B$3,'Plan Details'!$D$4:$D$2298))),0),MATCH(Calculations!$B$4,'Plan Details'!$F$3:$Q$3,0))),"")</f>
        <v/>
      </c>
      <c r="P40" s="2" t="str" cm="1">
        <f t="array" ref="P40">IFERROR($M40*IF($E40="","",INDEX('Plan Details'!$F$4:$Q$2298,MATCH(1,(Calculations!P$9='Plan Details'!$B$4:$B$2298)*($G40='Plan Details'!$E$4:$E$2298)*(ISNUMBER(SEARCH($B$3,'Plan Details'!$D$4:$D$2298))),0),MATCH(Calculations!$B$4,'Plan Details'!$F$3:$Q$3,0))),"")</f>
        <v/>
      </c>
      <c r="Q40" s="2" t="str" cm="1">
        <f t="array" ref="Q40">IFERROR($M40*IF($E40="","",INDEX('Plan Details'!$F$4:$Q$2298,MATCH(1,(Calculations!Q$9='Plan Details'!$B$4:$B$2298)*($G40='Plan Details'!$E$4:$E$2298)*(ISNUMBER(SEARCH($B$3,'Plan Details'!$D$4:$D$2298))),0),MATCH(Calculations!$B$4,'Plan Details'!$F$3:$Q$3,0))),"")</f>
        <v/>
      </c>
      <c r="R40" s="2" t="str" cm="1">
        <f t="array" ref="R40">IFERROR($M40*IF($E40="","",INDEX('Plan Details'!$F$4:$Q$2298,MATCH(1,(Calculations!R$9='Plan Details'!$B$4:$B$2298)*($G40='Plan Details'!$E$4:$E$2298)*(ISNUMBER(SEARCH($B$3,'Plan Details'!$D$4:$D$2298))),0),MATCH(Calculations!$B$4,'Plan Details'!$F$3:$Q$3,0))),"")</f>
        <v/>
      </c>
      <c r="S40" s="2" t="str" cm="1">
        <f t="array" ref="S40">IFERROR($M40*IF($E40="","",INDEX('Plan Details'!$F$4:$Q$2298,MATCH(1,(Calculations!S$9='Plan Details'!$B$4:$B$2298)*($G40='Plan Details'!$E$4:$E$2298)*(ISNUMBER(SEARCH($B$3,'Plan Details'!$D$4:$D$2298))),0),MATCH(Calculations!$B$4,'Plan Details'!$F$3:$Q$3,0))),"")</f>
        <v/>
      </c>
      <c r="T40" s="2" t="str" cm="1">
        <f t="array" ref="T40">IFERROR($M40*IF($E40="","",INDEX('Plan Details'!$F$4:$Q$2298,MATCH(1,(Calculations!T$9='Plan Details'!$B$4:$B$2298)*($G40='Plan Details'!$E$4:$E$2298)*(ISNUMBER(SEARCH($B$3,'Plan Details'!$D$4:$D$2298))),0),MATCH(Calculations!$B$4,'Plan Details'!$F$3:$Q$3,0))),"")</f>
        <v/>
      </c>
      <c r="U40" s="2" t="str" cm="1">
        <f t="array" ref="U40">IFERROR($M40*IF($E40="","",INDEX('Plan Details'!$F$4:$Q$2298,MATCH(1,(Calculations!U$9='Plan Details'!$B$4:$B$2298)*($G40='Plan Details'!$E$4:$E$2298)*(ISNUMBER(SEARCH($B$3,'Plan Details'!$D$4:$D$2298))),0),MATCH(Calculations!$B$4,'Plan Details'!$F$3:$Q$3,0))),"")</f>
        <v/>
      </c>
      <c r="V40" s="2" t="str" cm="1">
        <f t="array" ref="V40">IFERROR($M40*IF($E40="","",INDEX('Plan Details'!$F$4:$Q$2298,MATCH(1,(Calculations!V$9='Plan Details'!$B$4:$B$2298)*($G40='Plan Details'!$E$4:$E$2298)*(ISNUMBER(SEARCH($B$3,'Plan Details'!$D$4:$D$2298))),0),MATCH(Calculations!$B$4,'Plan Details'!$F$3:$Q$3,0))),"")</f>
        <v/>
      </c>
      <c r="W40" s="2" t="str" cm="1">
        <f t="array" ref="W40">IFERROR($M40*IF($E40="","",INDEX('Plan Details'!$F$4:$Q$2298,MATCH(1,(Calculations!W$9='Plan Details'!$B$4:$B$2298)*($G40='Plan Details'!$E$4:$E$2298)*(ISNUMBER(SEARCH($B$3,'Plan Details'!$D$4:$D$2298))),0),MATCH(Calculations!$B$4,'Plan Details'!$F$3:$Q$3,0))),"")</f>
        <v/>
      </c>
      <c r="X40" s="2" t="str" cm="1">
        <f t="array" ref="X40">IFERROR($M40*IF($E40="","",INDEX('Plan Details'!$F$4:$Q$2298,MATCH(1,(Calculations!X$9='Plan Details'!$B$4:$B$2298)*($G40='Plan Details'!$E$4:$E$2298)*(ISNUMBER(SEARCH($B$3,'Plan Details'!$D$4:$D$2298))),0),MATCH(Calculations!$B$4,'Plan Details'!$F$3:$Q$3,0))),"")</f>
        <v/>
      </c>
      <c r="Y40" s="2" t="str" cm="1">
        <f t="array" ref="Y40">IFERROR($M40*IF($E40="","",INDEX('Plan Details'!$F$4:$Q$2298,MATCH(1,(Calculations!Y$9='Plan Details'!$B$4:$B$2298)*($G40='Plan Details'!$E$4:$E$2298)*(ISNUMBER(SEARCH($B$3,'Plan Details'!$D$4:$D$2298))),0),MATCH(Calculations!$B$4,'Plan Details'!$F$3:$Q$3,0))),"")</f>
        <v/>
      </c>
      <c r="Z40" s="2" t="str" cm="1">
        <f t="array" ref="Z40">IFERROR($M40*IF($E40="","",INDEX('Plan Details'!$F$4:$Q$2298,MATCH(1,(Calculations!Z$9='Plan Details'!$B$4:$B$2298)*($G40='Plan Details'!$E$4:$E$2298)*(ISNUMBER(SEARCH($B$3,'Plan Details'!$D$4:$D$2298))),0),MATCH(Calculations!$B$4,'Plan Details'!$F$3:$Q$3,0))),"")</f>
        <v/>
      </c>
      <c r="AA40" s="2" t="str" cm="1">
        <f t="array" ref="AA40">IFERROR($M40*IF($E40="","",INDEX('Plan Details'!$F$4:$Q$2298,MATCH(1,(Calculations!AA$9='Plan Details'!$B$4:$B$2298)*($G40='Plan Details'!$E$4:$E$2298)*(ISNUMBER(SEARCH($B$3,'Plan Details'!$D$4:$D$2298))),0),MATCH(Calculations!$B$4,'Plan Details'!$F$3:$Q$3,0))),"")</f>
        <v/>
      </c>
      <c r="AB40" s="2" t="str" cm="1">
        <f t="array" ref="AB40">IFERROR($M40*IF($E40="","",INDEX('Plan Details'!$F$4:$Q$2298,MATCH(1,(Calculations!AB$9='Plan Details'!$B$4:$B$2298)*($G40='Plan Details'!$E$4:$E$2298)*(ISNUMBER(SEARCH($B$3,'Plan Details'!$D$4:$D$2298))),0),MATCH(Calculations!$B$4,'Plan Details'!$F$3:$Q$3,0))),"")</f>
        <v/>
      </c>
      <c r="AD40" s="2" t="str">
        <f t="shared" si="6"/>
        <v/>
      </c>
      <c r="AE40" s="2" t="str">
        <f t="shared" si="7"/>
        <v/>
      </c>
      <c r="AF40" s="2" t="str">
        <f t="shared" si="8"/>
        <v/>
      </c>
      <c r="AG40" s="2" t="str">
        <f t="shared" si="9"/>
        <v/>
      </c>
      <c r="AH40" s="2" t="str">
        <f t="shared" si="10"/>
        <v/>
      </c>
      <c r="AI40" s="2" t="str">
        <f t="shared" si="11"/>
        <v/>
      </c>
      <c r="AJ40" s="2" t="str">
        <f t="shared" si="12"/>
        <v/>
      </c>
      <c r="AK40" s="2" t="str">
        <f t="shared" si="13"/>
        <v/>
      </c>
      <c r="AL40" s="2" t="str">
        <f t="shared" si="14"/>
        <v/>
      </c>
      <c r="AM40" s="2" t="str">
        <f t="shared" si="15"/>
        <v/>
      </c>
      <c r="AN40" s="2" t="str">
        <f t="shared" si="16"/>
        <v/>
      </c>
      <c r="AO40" s="2" t="str">
        <f t="shared" si="17"/>
        <v/>
      </c>
      <c r="AP40" s="2" t="str">
        <f t="shared" si="18"/>
        <v/>
      </c>
      <c r="AQ40" s="2" t="str">
        <f t="shared" si="19"/>
        <v/>
      </c>
    </row>
    <row r="41" spans="1:43" x14ac:dyDescent="0.2">
      <c r="A41" s="2" t="str">
        <f>IF('3 - SHOP Premium Calculator'!F57="","",'3 - SHOP Premium Calculator'!F57)</f>
        <v/>
      </c>
      <c r="B41" s="2" t="str">
        <f>IF(A41="","",A41&amp;COUNTIFS($D$10:D41,"Employee"))</f>
        <v/>
      </c>
      <c r="C41" s="2" t="str">
        <f>IF(A41="","",'3 - SHOP Premium Calculator'!F57&amp;" - "&amp;'3 - SHOP Premium Calculator'!H57)</f>
        <v/>
      </c>
      <c r="D41" s="2" t="str">
        <f>IF('3 - SHOP Premium Calculator'!H57="","",'3 - SHOP Premium Calculator'!H57)</f>
        <v/>
      </c>
      <c r="E41" s="37" t="str">
        <f>IF('3 - SHOP Premium Calculator'!I57="","",'3 - SHOP Premium Calculator'!I57)</f>
        <v/>
      </c>
      <c r="F41" s="2" t="str">
        <f t="shared" si="0"/>
        <v/>
      </c>
      <c r="G41" s="2" t="str">
        <f t="shared" si="1"/>
        <v/>
      </c>
      <c r="H41" s="2" t="str">
        <f t="shared" si="2"/>
        <v/>
      </c>
      <c r="I41" s="2" t="str">
        <f t="shared" si="3"/>
        <v/>
      </c>
      <c r="J41" s="2" t="str">
        <f t="shared" si="4"/>
        <v/>
      </c>
      <c r="K41" s="2" t="str">
        <f>IF(A41="","",IF(AND(D41="Dependent",F41&lt;25),F41+(COUNTIFS($A$10:A41,A41)/500),0))</f>
        <v/>
      </c>
      <c r="L41" s="2" t="str" cm="1">
        <f t="array" ref="L41">IFERROR(IF(A41="","",IF(AND(D41="Dependent",OR(IFERROR(K41=LARGE(IF($B$10:$B$309=B41,$K$10:$K$309),1),FALSE),IFERROR(K41=LARGE(IF($B$10:$B$309=B41,$K$10:$K$309),2),FALSE),IFERROR(K41=LARGE(IF($B$10:$B$309=B41,$K$10:$K$309),3),FALSE)),F41&lt;26),1,0)),0)</f>
        <v/>
      </c>
      <c r="M41" s="2" t="str">
        <f t="shared" si="5"/>
        <v/>
      </c>
      <c r="O41" s="2" t="str" cm="1">
        <f t="array" ref="O41">IFERROR($M41*IF($E41="","",INDEX('Plan Details'!$F$4:$Q$2298,MATCH(1,(Calculations!O$9='Plan Details'!$B$4:$B$2298)*($G41='Plan Details'!$E$4:$E$2298)*(ISNUMBER(SEARCH($B$3,'Plan Details'!$D$4:$D$2298))),0),MATCH(Calculations!$B$4,'Plan Details'!$F$3:$Q$3,0))),"")</f>
        <v/>
      </c>
      <c r="P41" s="2" t="str" cm="1">
        <f t="array" ref="P41">IFERROR($M41*IF($E41="","",INDEX('Plan Details'!$F$4:$Q$2298,MATCH(1,(Calculations!P$9='Plan Details'!$B$4:$B$2298)*($G41='Plan Details'!$E$4:$E$2298)*(ISNUMBER(SEARCH($B$3,'Plan Details'!$D$4:$D$2298))),0),MATCH(Calculations!$B$4,'Plan Details'!$F$3:$Q$3,0))),"")</f>
        <v/>
      </c>
      <c r="Q41" s="2" t="str" cm="1">
        <f t="array" ref="Q41">IFERROR($M41*IF($E41="","",INDEX('Plan Details'!$F$4:$Q$2298,MATCH(1,(Calculations!Q$9='Plan Details'!$B$4:$B$2298)*($G41='Plan Details'!$E$4:$E$2298)*(ISNUMBER(SEARCH($B$3,'Plan Details'!$D$4:$D$2298))),0),MATCH(Calculations!$B$4,'Plan Details'!$F$3:$Q$3,0))),"")</f>
        <v/>
      </c>
      <c r="R41" s="2" t="str" cm="1">
        <f t="array" ref="R41">IFERROR($M41*IF($E41="","",INDEX('Plan Details'!$F$4:$Q$2298,MATCH(1,(Calculations!R$9='Plan Details'!$B$4:$B$2298)*($G41='Plan Details'!$E$4:$E$2298)*(ISNUMBER(SEARCH($B$3,'Plan Details'!$D$4:$D$2298))),0),MATCH(Calculations!$B$4,'Plan Details'!$F$3:$Q$3,0))),"")</f>
        <v/>
      </c>
      <c r="S41" s="2" t="str" cm="1">
        <f t="array" ref="S41">IFERROR($M41*IF($E41="","",INDEX('Plan Details'!$F$4:$Q$2298,MATCH(1,(Calculations!S$9='Plan Details'!$B$4:$B$2298)*($G41='Plan Details'!$E$4:$E$2298)*(ISNUMBER(SEARCH($B$3,'Plan Details'!$D$4:$D$2298))),0),MATCH(Calculations!$B$4,'Plan Details'!$F$3:$Q$3,0))),"")</f>
        <v/>
      </c>
      <c r="T41" s="2" t="str" cm="1">
        <f t="array" ref="T41">IFERROR($M41*IF($E41="","",INDEX('Plan Details'!$F$4:$Q$2298,MATCH(1,(Calculations!T$9='Plan Details'!$B$4:$B$2298)*($G41='Plan Details'!$E$4:$E$2298)*(ISNUMBER(SEARCH($B$3,'Plan Details'!$D$4:$D$2298))),0),MATCH(Calculations!$B$4,'Plan Details'!$F$3:$Q$3,0))),"")</f>
        <v/>
      </c>
      <c r="U41" s="2" t="str" cm="1">
        <f t="array" ref="U41">IFERROR($M41*IF($E41="","",INDEX('Plan Details'!$F$4:$Q$2298,MATCH(1,(Calculations!U$9='Plan Details'!$B$4:$B$2298)*($G41='Plan Details'!$E$4:$E$2298)*(ISNUMBER(SEARCH($B$3,'Plan Details'!$D$4:$D$2298))),0),MATCH(Calculations!$B$4,'Plan Details'!$F$3:$Q$3,0))),"")</f>
        <v/>
      </c>
      <c r="V41" s="2" t="str" cm="1">
        <f t="array" ref="V41">IFERROR($M41*IF($E41="","",INDEX('Plan Details'!$F$4:$Q$2298,MATCH(1,(Calculations!V$9='Plan Details'!$B$4:$B$2298)*($G41='Plan Details'!$E$4:$E$2298)*(ISNUMBER(SEARCH($B$3,'Plan Details'!$D$4:$D$2298))),0),MATCH(Calculations!$B$4,'Plan Details'!$F$3:$Q$3,0))),"")</f>
        <v/>
      </c>
      <c r="W41" s="2" t="str" cm="1">
        <f t="array" ref="W41">IFERROR($M41*IF($E41="","",INDEX('Plan Details'!$F$4:$Q$2298,MATCH(1,(Calculations!W$9='Plan Details'!$B$4:$B$2298)*($G41='Plan Details'!$E$4:$E$2298)*(ISNUMBER(SEARCH($B$3,'Plan Details'!$D$4:$D$2298))),0),MATCH(Calculations!$B$4,'Plan Details'!$F$3:$Q$3,0))),"")</f>
        <v/>
      </c>
      <c r="X41" s="2" t="str" cm="1">
        <f t="array" ref="X41">IFERROR($M41*IF($E41="","",INDEX('Plan Details'!$F$4:$Q$2298,MATCH(1,(Calculations!X$9='Plan Details'!$B$4:$B$2298)*($G41='Plan Details'!$E$4:$E$2298)*(ISNUMBER(SEARCH($B$3,'Plan Details'!$D$4:$D$2298))),0),MATCH(Calculations!$B$4,'Plan Details'!$F$3:$Q$3,0))),"")</f>
        <v/>
      </c>
      <c r="Y41" s="2" t="str" cm="1">
        <f t="array" ref="Y41">IFERROR($M41*IF($E41="","",INDEX('Plan Details'!$F$4:$Q$2298,MATCH(1,(Calculations!Y$9='Plan Details'!$B$4:$B$2298)*($G41='Plan Details'!$E$4:$E$2298)*(ISNUMBER(SEARCH($B$3,'Plan Details'!$D$4:$D$2298))),0),MATCH(Calculations!$B$4,'Plan Details'!$F$3:$Q$3,0))),"")</f>
        <v/>
      </c>
      <c r="Z41" s="2" t="str" cm="1">
        <f t="array" ref="Z41">IFERROR($M41*IF($E41="","",INDEX('Plan Details'!$F$4:$Q$2298,MATCH(1,(Calculations!Z$9='Plan Details'!$B$4:$B$2298)*($G41='Plan Details'!$E$4:$E$2298)*(ISNUMBER(SEARCH($B$3,'Plan Details'!$D$4:$D$2298))),0),MATCH(Calculations!$B$4,'Plan Details'!$F$3:$Q$3,0))),"")</f>
        <v/>
      </c>
      <c r="AA41" s="2" t="str" cm="1">
        <f t="array" ref="AA41">IFERROR($M41*IF($E41="","",INDEX('Plan Details'!$F$4:$Q$2298,MATCH(1,(Calculations!AA$9='Plan Details'!$B$4:$B$2298)*($G41='Plan Details'!$E$4:$E$2298)*(ISNUMBER(SEARCH($B$3,'Plan Details'!$D$4:$D$2298))),0),MATCH(Calculations!$B$4,'Plan Details'!$F$3:$Q$3,0))),"")</f>
        <v/>
      </c>
      <c r="AB41" s="2" t="str" cm="1">
        <f t="array" ref="AB41">IFERROR($M41*IF($E41="","",INDEX('Plan Details'!$F$4:$Q$2298,MATCH(1,(Calculations!AB$9='Plan Details'!$B$4:$B$2298)*($G41='Plan Details'!$E$4:$E$2298)*(ISNUMBER(SEARCH($B$3,'Plan Details'!$D$4:$D$2298))),0),MATCH(Calculations!$B$4,'Plan Details'!$F$3:$Q$3,0))),"")</f>
        <v/>
      </c>
      <c r="AD41" s="2" t="str">
        <f t="shared" si="6"/>
        <v/>
      </c>
      <c r="AE41" s="2" t="str">
        <f t="shared" si="7"/>
        <v/>
      </c>
      <c r="AF41" s="2" t="str">
        <f t="shared" si="8"/>
        <v/>
      </c>
      <c r="AG41" s="2" t="str">
        <f t="shared" si="9"/>
        <v/>
      </c>
      <c r="AH41" s="2" t="str">
        <f t="shared" si="10"/>
        <v/>
      </c>
      <c r="AI41" s="2" t="str">
        <f t="shared" si="11"/>
        <v/>
      </c>
      <c r="AJ41" s="2" t="str">
        <f t="shared" si="12"/>
        <v/>
      </c>
      <c r="AK41" s="2" t="str">
        <f t="shared" si="13"/>
        <v/>
      </c>
      <c r="AL41" s="2" t="str">
        <f t="shared" si="14"/>
        <v/>
      </c>
      <c r="AM41" s="2" t="str">
        <f t="shared" si="15"/>
        <v/>
      </c>
      <c r="AN41" s="2" t="str">
        <f t="shared" si="16"/>
        <v/>
      </c>
      <c r="AO41" s="2" t="str">
        <f t="shared" si="17"/>
        <v/>
      </c>
      <c r="AP41" s="2" t="str">
        <f t="shared" si="18"/>
        <v/>
      </c>
      <c r="AQ41" s="2" t="str">
        <f t="shared" si="19"/>
        <v/>
      </c>
    </row>
    <row r="42" spans="1:43" x14ac:dyDescent="0.2">
      <c r="A42" s="2" t="str">
        <f>IF('3 - SHOP Premium Calculator'!F58="","",'3 - SHOP Premium Calculator'!F58)</f>
        <v/>
      </c>
      <c r="B42" s="2" t="str">
        <f>IF(A42="","",A42&amp;COUNTIFS($D$10:D42,"Employee"))</f>
        <v/>
      </c>
      <c r="C42" s="2" t="str">
        <f>IF(A42="","",'3 - SHOP Premium Calculator'!F58&amp;" - "&amp;'3 - SHOP Premium Calculator'!H58)</f>
        <v/>
      </c>
      <c r="D42" s="2" t="str">
        <f>IF('3 - SHOP Premium Calculator'!H58="","",'3 - SHOP Premium Calculator'!H58)</f>
        <v/>
      </c>
      <c r="E42" s="37" t="str">
        <f>IF('3 - SHOP Premium Calculator'!I58="","",'3 - SHOP Premium Calculator'!I58)</f>
        <v/>
      </c>
      <c r="F42" s="2" t="str">
        <f t="shared" si="0"/>
        <v/>
      </c>
      <c r="G42" s="2" t="str">
        <f t="shared" si="1"/>
        <v/>
      </c>
      <c r="H42" s="2" t="str">
        <f t="shared" si="2"/>
        <v/>
      </c>
      <c r="I42" s="2" t="str">
        <f t="shared" si="3"/>
        <v/>
      </c>
      <c r="J42" s="2" t="str">
        <f t="shared" si="4"/>
        <v/>
      </c>
      <c r="K42" s="2" t="str">
        <f>IF(A42="","",IF(AND(D42="Dependent",F42&lt;25),F42+(COUNTIFS($A$10:A42,A42)/500),0))</f>
        <v/>
      </c>
      <c r="L42" s="2" t="str" cm="1">
        <f t="array" ref="L42">IFERROR(IF(A42="","",IF(AND(D42="Dependent",OR(IFERROR(K42=LARGE(IF($B$10:$B$309=B42,$K$10:$K$309),1),FALSE),IFERROR(K42=LARGE(IF($B$10:$B$309=B42,$K$10:$K$309),2),FALSE),IFERROR(K42=LARGE(IF($B$10:$B$309=B42,$K$10:$K$309),3),FALSE)),F42&lt;26),1,0)),0)</f>
        <v/>
      </c>
      <c r="M42" s="2" t="str">
        <f t="shared" si="5"/>
        <v/>
      </c>
      <c r="O42" s="2" t="str" cm="1">
        <f t="array" ref="O42">IFERROR($M42*IF($E42="","",INDEX('Plan Details'!$F$4:$Q$2298,MATCH(1,(Calculations!O$9='Plan Details'!$B$4:$B$2298)*($G42='Plan Details'!$E$4:$E$2298)*(ISNUMBER(SEARCH($B$3,'Plan Details'!$D$4:$D$2298))),0),MATCH(Calculations!$B$4,'Plan Details'!$F$3:$Q$3,0))),"")</f>
        <v/>
      </c>
      <c r="P42" s="2" t="str" cm="1">
        <f t="array" ref="P42">IFERROR($M42*IF($E42="","",INDEX('Plan Details'!$F$4:$Q$2298,MATCH(1,(Calculations!P$9='Plan Details'!$B$4:$B$2298)*($G42='Plan Details'!$E$4:$E$2298)*(ISNUMBER(SEARCH($B$3,'Plan Details'!$D$4:$D$2298))),0),MATCH(Calculations!$B$4,'Plan Details'!$F$3:$Q$3,0))),"")</f>
        <v/>
      </c>
      <c r="Q42" s="2" t="str" cm="1">
        <f t="array" ref="Q42">IFERROR($M42*IF($E42="","",INDEX('Plan Details'!$F$4:$Q$2298,MATCH(1,(Calculations!Q$9='Plan Details'!$B$4:$B$2298)*($G42='Plan Details'!$E$4:$E$2298)*(ISNUMBER(SEARCH($B$3,'Plan Details'!$D$4:$D$2298))),0),MATCH(Calculations!$B$4,'Plan Details'!$F$3:$Q$3,0))),"")</f>
        <v/>
      </c>
      <c r="R42" s="2" t="str" cm="1">
        <f t="array" ref="R42">IFERROR($M42*IF($E42="","",INDEX('Plan Details'!$F$4:$Q$2298,MATCH(1,(Calculations!R$9='Plan Details'!$B$4:$B$2298)*($G42='Plan Details'!$E$4:$E$2298)*(ISNUMBER(SEARCH($B$3,'Plan Details'!$D$4:$D$2298))),0),MATCH(Calculations!$B$4,'Plan Details'!$F$3:$Q$3,0))),"")</f>
        <v/>
      </c>
      <c r="S42" s="2" t="str" cm="1">
        <f t="array" ref="S42">IFERROR($M42*IF($E42="","",INDEX('Plan Details'!$F$4:$Q$2298,MATCH(1,(Calculations!S$9='Plan Details'!$B$4:$B$2298)*($G42='Plan Details'!$E$4:$E$2298)*(ISNUMBER(SEARCH($B$3,'Plan Details'!$D$4:$D$2298))),0),MATCH(Calculations!$B$4,'Plan Details'!$F$3:$Q$3,0))),"")</f>
        <v/>
      </c>
      <c r="T42" s="2" t="str" cm="1">
        <f t="array" ref="T42">IFERROR($M42*IF($E42="","",INDEX('Plan Details'!$F$4:$Q$2298,MATCH(1,(Calculations!T$9='Plan Details'!$B$4:$B$2298)*($G42='Plan Details'!$E$4:$E$2298)*(ISNUMBER(SEARCH($B$3,'Plan Details'!$D$4:$D$2298))),0),MATCH(Calculations!$B$4,'Plan Details'!$F$3:$Q$3,0))),"")</f>
        <v/>
      </c>
      <c r="U42" s="2" t="str" cm="1">
        <f t="array" ref="U42">IFERROR($M42*IF($E42="","",INDEX('Plan Details'!$F$4:$Q$2298,MATCH(1,(Calculations!U$9='Plan Details'!$B$4:$B$2298)*($G42='Plan Details'!$E$4:$E$2298)*(ISNUMBER(SEARCH($B$3,'Plan Details'!$D$4:$D$2298))),0),MATCH(Calculations!$B$4,'Plan Details'!$F$3:$Q$3,0))),"")</f>
        <v/>
      </c>
      <c r="V42" s="2" t="str" cm="1">
        <f t="array" ref="V42">IFERROR($M42*IF($E42="","",INDEX('Plan Details'!$F$4:$Q$2298,MATCH(1,(Calculations!V$9='Plan Details'!$B$4:$B$2298)*($G42='Plan Details'!$E$4:$E$2298)*(ISNUMBER(SEARCH($B$3,'Plan Details'!$D$4:$D$2298))),0),MATCH(Calculations!$B$4,'Plan Details'!$F$3:$Q$3,0))),"")</f>
        <v/>
      </c>
      <c r="W42" s="2" t="str" cm="1">
        <f t="array" ref="W42">IFERROR($M42*IF($E42="","",INDEX('Plan Details'!$F$4:$Q$2298,MATCH(1,(Calculations!W$9='Plan Details'!$B$4:$B$2298)*($G42='Plan Details'!$E$4:$E$2298)*(ISNUMBER(SEARCH($B$3,'Plan Details'!$D$4:$D$2298))),0),MATCH(Calculations!$B$4,'Plan Details'!$F$3:$Q$3,0))),"")</f>
        <v/>
      </c>
      <c r="X42" s="2" t="str" cm="1">
        <f t="array" ref="X42">IFERROR($M42*IF($E42="","",INDEX('Plan Details'!$F$4:$Q$2298,MATCH(1,(Calculations!X$9='Plan Details'!$B$4:$B$2298)*($G42='Plan Details'!$E$4:$E$2298)*(ISNUMBER(SEARCH($B$3,'Plan Details'!$D$4:$D$2298))),0),MATCH(Calculations!$B$4,'Plan Details'!$F$3:$Q$3,0))),"")</f>
        <v/>
      </c>
      <c r="Y42" s="2" t="str" cm="1">
        <f t="array" ref="Y42">IFERROR($M42*IF($E42="","",INDEX('Plan Details'!$F$4:$Q$2298,MATCH(1,(Calculations!Y$9='Plan Details'!$B$4:$B$2298)*($G42='Plan Details'!$E$4:$E$2298)*(ISNUMBER(SEARCH($B$3,'Plan Details'!$D$4:$D$2298))),0),MATCH(Calculations!$B$4,'Plan Details'!$F$3:$Q$3,0))),"")</f>
        <v/>
      </c>
      <c r="Z42" s="2" t="str" cm="1">
        <f t="array" ref="Z42">IFERROR($M42*IF($E42="","",INDEX('Plan Details'!$F$4:$Q$2298,MATCH(1,(Calculations!Z$9='Plan Details'!$B$4:$B$2298)*($G42='Plan Details'!$E$4:$E$2298)*(ISNUMBER(SEARCH($B$3,'Plan Details'!$D$4:$D$2298))),0),MATCH(Calculations!$B$4,'Plan Details'!$F$3:$Q$3,0))),"")</f>
        <v/>
      </c>
      <c r="AA42" s="2" t="str" cm="1">
        <f t="array" ref="AA42">IFERROR($M42*IF($E42="","",INDEX('Plan Details'!$F$4:$Q$2298,MATCH(1,(Calculations!AA$9='Plan Details'!$B$4:$B$2298)*($G42='Plan Details'!$E$4:$E$2298)*(ISNUMBER(SEARCH($B$3,'Plan Details'!$D$4:$D$2298))),0),MATCH(Calculations!$B$4,'Plan Details'!$F$3:$Q$3,0))),"")</f>
        <v/>
      </c>
      <c r="AB42" s="2" t="str" cm="1">
        <f t="array" ref="AB42">IFERROR($M42*IF($E42="","",INDEX('Plan Details'!$F$4:$Q$2298,MATCH(1,(Calculations!AB$9='Plan Details'!$B$4:$B$2298)*($G42='Plan Details'!$E$4:$E$2298)*(ISNUMBER(SEARCH($B$3,'Plan Details'!$D$4:$D$2298))),0),MATCH(Calculations!$B$4,'Plan Details'!$F$3:$Q$3,0))),"")</f>
        <v/>
      </c>
      <c r="AD42" s="2" t="str">
        <f t="shared" si="6"/>
        <v/>
      </c>
      <c r="AE42" s="2" t="str">
        <f t="shared" si="7"/>
        <v/>
      </c>
      <c r="AF42" s="2" t="str">
        <f t="shared" si="8"/>
        <v/>
      </c>
      <c r="AG42" s="2" t="str">
        <f t="shared" si="9"/>
        <v/>
      </c>
      <c r="AH42" s="2" t="str">
        <f t="shared" si="10"/>
        <v/>
      </c>
      <c r="AI42" s="2" t="str">
        <f t="shared" si="11"/>
        <v/>
      </c>
      <c r="AJ42" s="2" t="str">
        <f t="shared" si="12"/>
        <v/>
      </c>
      <c r="AK42" s="2" t="str">
        <f t="shared" si="13"/>
        <v/>
      </c>
      <c r="AL42" s="2" t="str">
        <f t="shared" si="14"/>
        <v/>
      </c>
      <c r="AM42" s="2" t="str">
        <f t="shared" si="15"/>
        <v/>
      </c>
      <c r="AN42" s="2" t="str">
        <f t="shared" si="16"/>
        <v/>
      </c>
      <c r="AO42" s="2" t="str">
        <f t="shared" si="17"/>
        <v/>
      </c>
      <c r="AP42" s="2" t="str">
        <f t="shared" si="18"/>
        <v/>
      </c>
      <c r="AQ42" s="2" t="str">
        <f t="shared" si="19"/>
        <v/>
      </c>
    </row>
    <row r="43" spans="1:43" x14ac:dyDescent="0.2">
      <c r="A43" s="2" t="str">
        <f>IF('3 - SHOP Premium Calculator'!F59="","",'3 - SHOP Premium Calculator'!F59)</f>
        <v/>
      </c>
      <c r="B43" s="2" t="str">
        <f>IF(A43="","",A43&amp;COUNTIFS($D$10:D43,"Employee"))</f>
        <v/>
      </c>
      <c r="C43" s="2" t="str">
        <f>IF(A43="","",'3 - SHOP Premium Calculator'!F59&amp;" - "&amp;'3 - SHOP Premium Calculator'!H59)</f>
        <v/>
      </c>
      <c r="D43" s="2" t="str">
        <f>IF('3 - SHOP Premium Calculator'!H59="","",'3 - SHOP Premium Calculator'!H59)</f>
        <v/>
      </c>
      <c r="E43" s="37" t="str">
        <f>IF('3 - SHOP Premium Calculator'!I59="","",'3 - SHOP Premium Calculator'!I59)</f>
        <v/>
      </c>
      <c r="F43" s="2" t="str">
        <f t="shared" si="0"/>
        <v/>
      </c>
      <c r="G43" s="2" t="str">
        <f t="shared" si="1"/>
        <v/>
      </c>
      <c r="H43" s="2" t="str">
        <f t="shared" si="2"/>
        <v/>
      </c>
      <c r="I43" s="2" t="str">
        <f t="shared" si="3"/>
        <v/>
      </c>
      <c r="J43" s="2" t="str">
        <f t="shared" si="4"/>
        <v/>
      </c>
      <c r="K43" s="2" t="str">
        <f>IF(A43="","",IF(AND(D43="Dependent",F43&lt;25),F43+(COUNTIFS($A$10:A43,A43)/500),0))</f>
        <v/>
      </c>
      <c r="L43" s="2" t="str" cm="1">
        <f t="array" ref="L43">IFERROR(IF(A43="","",IF(AND(D43="Dependent",OR(IFERROR(K43=LARGE(IF($B$10:$B$309=B43,$K$10:$K$309),1),FALSE),IFERROR(K43=LARGE(IF($B$10:$B$309=B43,$K$10:$K$309),2),FALSE),IFERROR(K43=LARGE(IF($B$10:$B$309=B43,$K$10:$K$309),3),FALSE)),F43&lt;26),1,0)),0)</f>
        <v/>
      </c>
      <c r="M43" s="2" t="str">
        <f t="shared" si="5"/>
        <v/>
      </c>
      <c r="O43" s="2" t="str" cm="1">
        <f t="array" ref="O43">IFERROR($M43*IF($E43="","",INDEX('Plan Details'!$F$4:$Q$2298,MATCH(1,(Calculations!O$9='Plan Details'!$B$4:$B$2298)*($G43='Plan Details'!$E$4:$E$2298)*(ISNUMBER(SEARCH($B$3,'Plan Details'!$D$4:$D$2298))),0),MATCH(Calculations!$B$4,'Plan Details'!$F$3:$Q$3,0))),"")</f>
        <v/>
      </c>
      <c r="P43" s="2" t="str" cm="1">
        <f t="array" ref="P43">IFERROR($M43*IF($E43="","",INDEX('Plan Details'!$F$4:$Q$2298,MATCH(1,(Calculations!P$9='Plan Details'!$B$4:$B$2298)*($G43='Plan Details'!$E$4:$E$2298)*(ISNUMBER(SEARCH($B$3,'Plan Details'!$D$4:$D$2298))),0),MATCH(Calculations!$B$4,'Plan Details'!$F$3:$Q$3,0))),"")</f>
        <v/>
      </c>
      <c r="Q43" s="2" t="str" cm="1">
        <f t="array" ref="Q43">IFERROR($M43*IF($E43="","",INDEX('Plan Details'!$F$4:$Q$2298,MATCH(1,(Calculations!Q$9='Plan Details'!$B$4:$B$2298)*($G43='Plan Details'!$E$4:$E$2298)*(ISNUMBER(SEARCH($B$3,'Plan Details'!$D$4:$D$2298))),0),MATCH(Calculations!$B$4,'Plan Details'!$F$3:$Q$3,0))),"")</f>
        <v/>
      </c>
      <c r="R43" s="2" t="str" cm="1">
        <f t="array" ref="R43">IFERROR($M43*IF($E43="","",INDEX('Plan Details'!$F$4:$Q$2298,MATCH(1,(Calculations!R$9='Plan Details'!$B$4:$B$2298)*($G43='Plan Details'!$E$4:$E$2298)*(ISNUMBER(SEARCH($B$3,'Plan Details'!$D$4:$D$2298))),0),MATCH(Calculations!$B$4,'Plan Details'!$F$3:$Q$3,0))),"")</f>
        <v/>
      </c>
      <c r="S43" s="2" t="str" cm="1">
        <f t="array" ref="S43">IFERROR($M43*IF($E43="","",INDEX('Plan Details'!$F$4:$Q$2298,MATCH(1,(Calculations!S$9='Plan Details'!$B$4:$B$2298)*($G43='Plan Details'!$E$4:$E$2298)*(ISNUMBER(SEARCH($B$3,'Plan Details'!$D$4:$D$2298))),0),MATCH(Calculations!$B$4,'Plan Details'!$F$3:$Q$3,0))),"")</f>
        <v/>
      </c>
      <c r="T43" s="2" t="str" cm="1">
        <f t="array" ref="T43">IFERROR($M43*IF($E43="","",INDEX('Plan Details'!$F$4:$Q$2298,MATCH(1,(Calculations!T$9='Plan Details'!$B$4:$B$2298)*($G43='Plan Details'!$E$4:$E$2298)*(ISNUMBER(SEARCH($B$3,'Plan Details'!$D$4:$D$2298))),0),MATCH(Calculations!$B$4,'Plan Details'!$F$3:$Q$3,0))),"")</f>
        <v/>
      </c>
      <c r="U43" s="2" t="str" cm="1">
        <f t="array" ref="U43">IFERROR($M43*IF($E43="","",INDEX('Plan Details'!$F$4:$Q$2298,MATCH(1,(Calculations!U$9='Plan Details'!$B$4:$B$2298)*($G43='Plan Details'!$E$4:$E$2298)*(ISNUMBER(SEARCH($B$3,'Plan Details'!$D$4:$D$2298))),0),MATCH(Calculations!$B$4,'Plan Details'!$F$3:$Q$3,0))),"")</f>
        <v/>
      </c>
      <c r="V43" s="2" t="str" cm="1">
        <f t="array" ref="V43">IFERROR($M43*IF($E43="","",INDEX('Plan Details'!$F$4:$Q$2298,MATCH(1,(Calculations!V$9='Plan Details'!$B$4:$B$2298)*($G43='Plan Details'!$E$4:$E$2298)*(ISNUMBER(SEARCH($B$3,'Plan Details'!$D$4:$D$2298))),0),MATCH(Calculations!$B$4,'Plan Details'!$F$3:$Q$3,0))),"")</f>
        <v/>
      </c>
      <c r="W43" s="2" t="str" cm="1">
        <f t="array" ref="W43">IFERROR($M43*IF($E43="","",INDEX('Plan Details'!$F$4:$Q$2298,MATCH(1,(Calculations!W$9='Plan Details'!$B$4:$B$2298)*($G43='Plan Details'!$E$4:$E$2298)*(ISNUMBER(SEARCH($B$3,'Plan Details'!$D$4:$D$2298))),0),MATCH(Calculations!$B$4,'Plan Details'!$F$3:$Q$3,0))),"")</f>
        <v/>
      </c>
      <c r="X43" s="2" t="str" cm="1">
        <f t="array" ref="X43">IFERROR($M43*IF($E43="","",INDEX('Plan Details'!$F$4:$Q$2298,MATCH(1,(Calculations!X$9='Plan Details'!$B$4:$B$2298)*($G43='Plan Details'!$E$4:$E$2298)*(ISNUMBER(SEARCH($B$3,'Plan Details'!$D$4:$D$2298))),0),MATCH(Calculations!$B$4,'Plan Details'!$F$3:$Q$3,0))),"")</f>
        <v/>
      </c>
      <c r="Y43" s="2" t="str" cm="1">
        <f t="array" ref="Y43">IFERROR($M43*IF($E43="","",INDEX('Plan Details'!$F$4:$Q$2298,MATCH(1,(Calculations!Y$9='Plan Details'!$B$4:$B$2298)*($G43='Plan Details'!$E$4:$E$2298)*(ISNUMBER(SEARCH($B$3,'Plan Details'!$D$4:$D$2298))),0),MATCH(Calculations!$B$4,'Plan Details'!$F$3:$Q$3,0))),"")</f>
        <v/>
      </c>
      <c r="Z43" s="2" t="str" cm="1">
        <f t="array" ref="Z43">IFERROR($M43*IF($E43="","",INDEX('Plan Details'!$F$4:$Q$2298,MATCH(1,(Calculations!Z$9='Plan Details'!$B$4:$B$2298)*($G43='Plan Details'!$E$4:$E$2298)*(ISNUMBER(SEARCH($B$3,'Plan Details'!$D$4:$D$2298))),0),MATCH(Calculations!$B$4,'Plan Details'!$F$3:$Q$3,0))),"")</f>
        <v/>
      </c>
      <c r="AA43" s="2" t="str" cm="1">
        <f t="array" ref="AA43">IFERROR($M43*IF($E43="","",INDEX('Plan Details'!$F$4:$Q$2298,MATCH(1,(Calculations!AA$9='Plan Details'!$B$4:$B$2298)*($G43='Plan Details'!$E$4:$E$2298)*(ISNUMBER(SEARCH($B$3,'Plan Details'!$D$4:$D$2298))),0),MATCH(Calculations!$B$4,'Plan Details'!$F$3:$Q$3,0))),"")</f>
        <v/>
      </c>
      <c r="AB43" s="2" t="str" cm="1">
        <f t="array" ref="AB43">IFERROR($M43*IF($E43="","",INDEX('Plan Details'!$F$4:$Q$2298,MATCH(1,(Calculations!AB$9='Plan Details'!$B$4:$B$2298)*($G43='Plan Details'!$E$4:$E$2298)*(ISNUMBER(SEARCH($B$3,'Plan Details'!$D$4:$D$2298))),0),MATCH(Calculations!$B$4,'Plan Details'!$F$3:$Q$3,0))),"")</f>
        <v/>
      </c>
      <c r="AD43" s="2" t="str">
        <f t="shared" si="6"/>
        <v/>
      </c>
      <c r="AE43" s="2" t="str">
        <f t="shared" si="7"/>
        <v/>
      </c>
      <c r="AF43" s="2" t="str">
        <f t="shared" si="8"/>
        <v/>
      </c>
      <c r="AG43" s="2" t="str">
        <f t="shared" si="9"/>
        <v/>
      </c>
      <c r="AH43" s="2" t="str">
        <f t="shared" si="10"/>
        <v/>
      </c>
      <c r="AI43" s="2" t="str">
        <f t="shared" si="11"/>
        <v/>
      </c>
      <c r="AJ43" s="2" t="str">
        <f t="shared" si="12"/>
        <v/>
      </c>
      <c r="AK43" s="2" t="str">
        <f t="shared" si="13"/>
        <v/>
      </c>
      <c r="AL43" s="2" t="str">
        <f t="shared" si="14"/>
        <v/>
      </c>
      <c r="AM43" s="2" t="str">
        <f t="shared" si="15"/>
        <v/>
      </c>
      <c r="AN43" s="2" t="str">
        <f t="shared" si="16"/>
        <v/>
      </c>
      <c r="AO43" s="2" t="str">
        <f t="shared" si="17"/>
        <v/>
      </c>
      <c r="AP43" s="2" t="str">
        <f t="shared" si="18"/>
        <v/>
      </c>
      <c r="AQ43" s="2" t="str">
        <f t="shared" si="19"/>
        <v/>
      </c>
    </row>
    <row r="44" spans="1:43" x14ac:dyDescent="0.2">
      <c r="A44" s="2" t="str">
        <f>IF('3 - SHOP Premium Calculator'!F60="","",'3 - SHOP Premium Calculator'!F60)</f>
        <v/>
      </c>
      <c r="B44" s="2" t="str">
        <f>IF(A44="","",A44&amp;COUNTIFS($D$10:D44,"Employee"))</f>
        <v/>
      </c>
      <c r="C44" s="2" t="str">
        <f>IF(A44="","",'3 - SHOP Premium Calculator'!F60&amp;" - "&amp;'3 - SHOP Premium Calculator'!H60)</f>
        <v/>
      </c>
      <c r="D44" s="2" t="str">
        <f>IF('3 - SHOP Premium Calculator'!H60="","",'3 - SHOP Premium Calculator'!H60)</f>
        <v/>
      </c>
      <c r="E44" s="37" t="str">
        <f>IF('3 - SHOP Premium Calculator'!I60="","",'3 - SHOP Premium Calculator'!I60)</f>
        <v/>
      </c>
      <c r="F44" s="2" t="str">
        <f t="shared" si="0"/>
        <v/>
      </c>
      <c r="G44" s="2" t="str">
        <f t="shared" si="1"/>
        <v/>
      </c>
      <c r="H44" s="2" t="str">
        <f t="shared" si="2"/>
        <v/>
      </c>
      <c r="I44" s="2" t="str">
        <f t="shared" si="3"/>
        <v/>
      </c>
      <c r="J44" s="2" t="str">
        <f t="shared" si="4"/>
        <v/>
      </c>
      <c r="K44" s="2" t="str">
        <f>IF(A44="","",IF(AND(D44="Dependent",F44&lt;25),F44+(COUNTIFS($A$10:A44,A44)/500),0))</f>
        <v/>
      </c>
      <c r="L44" s="2" t="str" cm="1">
        <f t="array" ref="L44">IFERROR(IF(A44="","",IF(AND(D44="Dependent",OR(IFERROR(K44=LARGE(IF($B$10:$B$309=B44,$K$10:$K$309),1),FALSE),IFERROR(K44=LARGE(IF($B$10:$B$309=B44,$K$10:$K$309),2),FALSE),IFERROR(K44=LARGE(IF($B$10:$B$309=B44,$K$10:$K$309),3),FALSE)),F44&lt;26),1,0)),0)</f>
        <v/>
      </c>
      <c r="M44" s="2" t="str">
        <f t="shared" si="5"/>
        <v/>
      </c>
      <c r="O44" s="2" t="str" cm="1">
        <f t="array" ref="O44">IFERROR($M44*IF($E44="","",INDEX('Plan Details'!$F$4:$Q$2298,MATCH(1,(Calculations!O$9='Plan Details'!$B$4:$B$2298)*($G44='Plan Details'!$E$4:$E$2298)*(ISNUMBER(SEARCH($B$3,'Plan Details'!$D$4:$D$2298))),0),MATCH(Calculations!$B$4,'Plan Details'!$F$3:$Q$3,0))),"")</f>
        <v/>
      </c>
      <c r="P44" s="2" t="str" cm="1">
        <f t="array" ref="P44">IFERROR($M44*IF($E44="","",INDEX('Plan Details'!$F$4:$Q$2298,MATCH(1,(Calculations!P$9='Plan Details'!$B$4:$B$2298)*($G44='Plan Details'!$E$4:$E$2298)*(ISNUMBER(SEARCH($B$3,'Plan Details'!$D$4:$D$2298))),0),MATCH(Calculations!$B$4,'Plan Details'!$F$3:$Q$3,0))),"")</f>
        <v/>
      </c>
      <c r="Q44" s="2" t="str" cm="1">
        <f t="array" ref="Q44">IFERROR($M44*IF($E44="","",INDEX('Plan Details'!$F$4:$Q$2298,MATCH(1,(Calculations!Q$9='Plan Details'!$B$4:$B$2298)*($G44='Plan Details'!$E$4:$E$2298)*(ISNUMBER(SEARCH($B$3,'Plan Details'!$D$4:$D$2298))),0),MATCH(Calculations!$B$4,'Plan Details'!$F$3:$Q$3,0))),"")</f>
        <v/>
      </c>
      <c r="R44" s="2" t="str" cm="1">
        <f t="array" ref="R44">IFERROR($M44*IF($E44="","",INDEX('Plan Details'!$F$4:$Q$2298,MATCH(1,(Calculations!R$9='Plan Details'!$B$4:$B$2298)*($G44='Plan Details'!$E$4:$E$2298)*(ISNUMBER(SEARCH($B$3,'Plan Details'!$D$4:$D$2298))),0),MATCH(Calculations!$B$4,'Plan Details'!$F$3:$Q$3,0))),"")</f>
        <v/>
      </c>
      <c r="S44" s="2" t="str" cm="1">
        <f t="array" ref="S44">IFERROR($M44*IF($E44="","",INDEX('Plan Details'!$F$4:$Q$2298,MATCH(1,(Calculations!S$9='Plan Details'!$B$4:$B$2298)*($G44='Plan Details'!$E$4:$E$2298)*(ISNUMBER(SEARCH($B$3,'Plan Details'!$D$4:$D$2298))),0),MATCH(Calculations!$B$4,'Plan Details'!$F$3:$Q$3,0))),"")</f>
        <v/>
      </c>
      <c r="T44" s="2" t="str" cm="1">
        <f t="array" ref="T44">IFERROR($M44*IF($E44="","",INDEX('Plan Details'!$F$4:$Q$2298,MATCH(1,(Calculations!T$9='Plan Details'!$B$4:$B$2298)*($G44='Plan Details'!$E$4:$E$2298)*(ISNUMBER(SEARCH($B$3,'Plan Details'!$D$4:$D$2298))),0),MATCH(Calculations!$B$4,'Plan Details'!$F$3:$Q$3,0))),"")</f>
        <v/>
      </c>
      <c r="U44" s="2" t="str" cm="1">
        <f t="array" ref="U44">IFERROR($M44*IF($E44="","",INDEX('Plan Details'!$F$4:$Q$2298,MATCH(1,(Calculations!U$9='Plan Details'!$B$4:$B$2298)*($G44='Plan Details'!$E$4:$E$2298)*(ISNUMBER(SEARCH($B$3,'Plan Details'!$D$4:$D$2298))),0),MATCH(Calculations!$B$4,'Plan Details'!$F$3:$Q$3,0))),"")</f>
        <v/>
      </c>
      <c r="V44" s="2" t="str" cm="1">
        <f t="array" ref="V44">IFERROR($M44*IF($E44="","",INDEX('Plan Details'!$F$4:$Q$2298,MATCH(1,(Calculations!V$9='Plan Details'!$B$4:$B$2298)*($G44='Plan Details'!$E$4:$E$2298)*(ISNUMBER(SEARCH($B$3,'Plan Details'!$D$4:$D$2298))),0),MATCH(Calculations!$B$4,'Plan Details'!$F$3:$Q$3,0))),"")</f>
        <v/>
      </c>
      <c r="W44" s="2" t="str" cm="1">
        <f t="array" ref="W44">IFERROR($M44*IF($E44="","",INDEX('Plan Details'!$F$4:$Q$2298,MATCH(1,(Calculations!W$9='Plan Details'!$B$4:$B$2298)*($G44='Plan Details'!$E$4:$E$2298)*(ISNUMBER(SEARCH($B$3,'Plan Details'!$D$4:$D$2298))),0),MATCH(Calculations!$B$4,'Plan Details'!$F$3:$Q$3,0))),"")</f>
        <v/>
      </c>
      <c r="X44" s="2" t="str" cm="1">
        <f t="array" ref="X44">IFERROR($M44*IF($E44="","",INDEX('Plan Details'!$F$4:$Q$2298,MATCH(1,(Calculations!X$9='Plan Details'!$B$4:$B$2298)*($G44='Plan Details'!$E$4:$E$2298)*(ISNUMBER(SEARCH($B$3,'Plan Details'!$D$4:$D$2298))),0),MATCH(Calculations!$B$4,'Plan Details'!$F$3:$Q$3,0))),"")</f>
        <v/>
      </c>
      <c r="Y44" s="2" t="str" cm="1">
        <f t="array" ref="Y44">IFERROR($M44*IF($E44="","",INDEX('Plan Details'!$F$4:$Q$2298,MATCH(1,(Calculations!Y$9='Plan Details'!$B$4:$B$2298)*($G44='Plan Details'!$E$4:$E$2298)*(ISNUMBER(SEARCH($B$3,'Plan Details'!$D$4:$D$2298))),0),MATCH(Calculations!$B$4,'Plan Details'!$F$3:$Q$3,0))),"")</f>
        <v/>
      </c>
      <c r="Z44" s="2" t="str" cm="1">
        <f t="array" ref="Z44">IFERROR($M44*IF($E44="","",INDEX('Plan Details'!$F$4:$Q$2298,MATCH(1,(Calculations!Z$9='Plan Details'!$B$4:$B$2298)*($G44='Plan Details'!$E$4:$E$2298)*(ISNUMBER(SEARCH($B$3,'Plan Details'!$D$4:$D$2298))),0),MATCH(Calculations!$B$4,'Plan Details'!$F$3:$Q$3,0))),"")</f>
        <v/>
      </c>
      <c r="AA44" s="2" t="str" cm="1">
        <f t="array" ref="AA44">IFERROR($M44*IF($E44="","",INDEX('Plan Details'!$F$4:$Q$2298,MATCH(1,(Calculations!AA$9='Plan Details'!$B$4:$B$2298)*($G44='Plan Details'!$E$4:$E$2298)*(ISNUMBER(SEARCH($B$3,'Plan Details'!$D$4:$D$2298))),0),MATCH(Calculations!$B$4,'Plan Details'!$F$3:$Q$3,0))),"")</f>
        <v/>
      </c>
      <c r="AB44" s="2" t="str" cm="1">
        <f t="array" ref="AB44">IFERROR($M44*IF($E44="","",INDEX('Plan Details'!$F$4:$Q$2298,MATCH(1,(Calculations!AB$9='Plan Details'!$B$4:$B$2298)*($G44='Plan Details'!$E$4:$E$2298)*(ISNUMBER(SEARCH($B$3,'Plan Details'!$D$4:$D$2298))),0),MATCH(Calculations!$B$4,'Plan Details'!$F$3:$Q$3,0))),"")</f>
        <v/>
      </c>
      <c r="AD44" s="2" t="str">
        <f t="shared" si="6"/>
        <v/>
      </c>
      <c r="AE44" s="2" t="str">
        <f t="shared" si="7"/>
        <v/>
      </c>
      <c r="AF44" s="2" t="str">
        <f t="shared" si="8"/>
        <v/>
      </c>
      <c r="AG44" s="2" t="str">
        <f t="shared" si="9"/>
        <v/>
      </c>
      <c r="AH44" s="2" t="str">
        <f t="shared" si="10"/>
        <v/>
      </c>
      <c r="AI44" s="2" t="str">
        <f t="shared" si="11"/>
        <v/>
      </c>
      <c r="AJ44" s="2" t="str">
        <f t="shared" si="12"/>
        <v/>
      </c>
      <c r="AK44" s="2" t="str">
        <f t="shared" si="13"/>
        <v/>
      </c>
      <c r="AL44" s="2" t="str">
        <f t="shared" si="14"/>
        <v/>
      </c>
      <c r="AM44" s="2" t="str">
        <f t="shared" si="15"/>
        <v/>
      </c>
      <c r="AN44" s="2" t="str">
        <f t="shared" si="16"/>
        <v/>
      </c>
      <c r="AO44" s="2" t="str">
        <f t="shared" si="17"/>
        <v/>
      </c>
      <c r="AP44" s="2" t="str">
        <f t="shared" si="18"/>
        <v/>
      </c>
      <c r="AQ44" s="2" t="str">
        <f t="shared" si="19"/>
        <v/>
      </c>
    </row>
    <row r="45" spans="1:43" x14ac:dyDescent="0.2">
      <c r="A45" s="2" t="str">
        <f>IF('3 - SHOP Premium Calculator'!F61="","",'3 - SHOP Premium Calculator'!F61)</f>
        <v/>
      </c>
      <c r="B45" s="2" t="str">
        <f>IF(A45="","",A45&amp;COUNTIFS($D$10:D45,"Employee"))</f>
        <v/>
      </c>
      <c r="C45" s="2" t="str">
        <f>IF(A45="","",'3 - SHOP Premium Calculator'!F61&amp;" - "&amp;'3 - SHOP Premium Calculator'!H61)</f>
        <v/>
      </c>
      <c r="D45" s="2" t="str">
        <f>IF('3 - SHOP Premium Calculator'!H61="","",'3 - SHOP Premium Calculator'!H61)</f>
        <v/>
      </c>
      <c r="E45" s="37" t="str">
        <f>IF('3 - SHOP Premium Calculator'!I61="","",'3 - SHOP Premium Calculator'!I61)</f>
        <v/>
      </c>
      <c r="F45" s="2" t="str">
        <f t="shared" si="0"/>
        <v/>
      </c>
      <c r="G45" s="2" t="str">
        <f t="shared" si="1"/>
        <v/>
      </c>
      <c r="H45" s="2" t="str">
        <f t="shared" si="2"/>
        <v/>
      </c>
      <c r="I45" s="2" t="str">
        <f t="shared" si="3"/>
        <v/>
      </c>
      <c r="J45" s="2" t="str">
        <f t="shared" si="4"/>
        <v/>
      </c>
      <c r="K45" s="2" t="str">
        <f>IF(A45="","",IF(AND(D45="Dependent",F45&lt;25),F45+(COUNTIFS($A$10:A45,A45)/500),0))</f>
        <v/>
      </c>
      <c r="L45" s="2" t="str" cm="1">
        <f t="array" ref="L45">IFERROR(IF(A45="","",IF(AND(D45="Dependent",OR(IFERROR(K45=LARGE(IF($B$10:$B$309=B45,$K$10:$K$309),1),FALSE),IFERROR(K45=LARGE(IF($B$10:$B$309=B45,$K$10:$K$309),2),FALSE),IFERROR(K45=LARGE(IF($B$10:$B$309=B45,$K$10:$K$309),3),FALSE)),F45&lt;26),1,0)),0)</f>
        <v/>
      </c>
      <c r="M45" s="2" t="str">
        <f t="shared" si="5"/>
        <v/>
      </c>
      <c r="O45" s="2" t="str" cm="1">
        <f t="array" ref="O45">IFERROR($M45*IF($E45="","",INDEX('Plan Details'!$F$4:$Q$2298,MATCH(1,(Calculations!O$9='Plan Details'!$B$4:$B$2298)*($G45='Plan Details'!$E$4:$E$2298)*(ISNUMBER(SEARCH($B$3,'Plan Details'!$D$4:$D$2298))),0),MATCH(Calculations!$B$4,'Plan Details'!$F$3:$Q$3,0))),"")</f>
        <v/>
      </c>
      <c r="P45" s="2" t="str" cm="1">
        <f t="array" ref="P45">IFERROR($M45*IF($E45="","",INDEX('Plan Details'!$F$4:$Q$2298,MATCH(1,(Calculations!P$9='Plan Details'!$B$4:$B$2298)*($G45='Plan Details'!$E$4:$E$2298)*(ISNUMBER(SEARCH($B$3,'Plan Details'!$D$4:$D$2298))),0),MATCH(Calculations!$B$4,'Plan Details'!$F$3:$Q$3,0))),"")</f>
        <v/>
      </c>
      <c r="Q45" s="2" t="str" cm="1">
        <f t="array" ref="Q45">IFERROR($M45*IF($E45="","",INDEX('Plan Details'!$F$4:$Q$2298,MATCH(1,(Calculations!Q$9='Plan Details'!$B$4:$B$2298)*($G45='Plan Details'!$E$4:$E$2298)*(ISNUMBER(SEARCH($B$3,'Plan Details'!$D$4:$D$2298))),0),MATCH(Calculations!$B$4,'Plan Details'!$F$3:$Q$3,0))),"")</f>
        <v/>
      </c>
      <c r="R45" s="2" t="str" cm="1">
        <f t="array" ref="R45">IFERROR($M45*IF($E45="","",INDEX('Plan Details'!$F$4:$Q$2298,MATCH(1,(Calculations!R$9='Plan Details'!$B$4:$B$2298)*($G45='Plan Details'!$E$4:$E$2298)*(ISNUMBER(SEARCH($B$3,'Plan Details'!$D$4:$D$2298))),0),MATCH(Calculations!$B$4,'Plan Details'!$F$3:$Q$3,0))),"")</f>
        <v/>
      </c>
      <c r="S45" s="2" t="str" cm="1">
        <f t="array" ref="S45">IFERROR($M45*IF($E45="","",INDEX('Plan Details'!$F$4:$Q$2298,MATCH(1,(Calculations!S$9='Plan Details'!$B$4:$B$2298)*($G45='Plan Details'!$E$4:$E$2298)*(ISNUMBER(SEARCH($B$3,'Plan Details'!$D$4:$D$2298))),0),MATCH(Calculations!$B$4,'Plan Details'!$F$3:$Q$3,0))),"")</f>
        <v/>
      </c>
      <c r="T45" s="2" t="str" cm="1">
        <f t="array" ref="T45">IFERROR($M45*IF($E45="","",INDEX('Plan Details'!$F$4:$Q$2298,MATCH(1,(Calculations!T$9='Plan Details'!$B$4:$B$2298)*($G45='Plan Details'!$E$4:$E$2298)*(ISNUMBER(SEARCH($B$3,'Plan Details'!$D$4:$D$2298))),0),MATCH(Calculations!$B$4,'Plan Details'!$F$3:$Q$3,0))),"")</f>
        <v/>
      </c>
      <c r="U45" s="2" t="str" cm="1">
        <f t="array" ref="U45">IFERROR($M45*IF($E45="","",INDEX('Plan Details'!$F$4:$Q$2298,MATCH(1,(Calculations!U$9='Plan Details'!$B$4:$B$2298)*($G45='Plan Details'!$E$4:$E$2298)*(ISNUMBER(SEARCH($B$3,'Plan Details'!$D$4:$D$2298))),0),MATCH(Calculations!$B$4,'Plan Details'!$F$3:$Q$3,0))),"")</f>
        <v/>
      </c>
      <c r="V45" s="2" t="str" cm="1">
        <f t="array" ref="V45">IFERROR($M45*IF($E45="","",INDEX('Plan Details'!$F$4:$Q$2298,MATCH(1,(Calculations!V$9='Plan Details'!$B$4:$B$2298)*($G45='Plan Details'!$E$4:$E$2298)*(ISNUMBER(SEARCH($B$3,'Plan Details'!$D$4:$D$2298))),0),MATCH(Calculations!$B$4,'Plan Details'!$F$3:$Q$3,0))),"")</f>
        <v/>
      </c>
      <c r="W45" s="2" t="str" cm="1">
        <f t="array" ref="W45">IFERROR($M45*IF($E45="","",INDEX('Plan Details'!$F$4:$Q$2298,MATCH(1,(Calculations!W$9='Plan Details'!$B$4:$B$2298)*($G45='Plan Details'!$E$4:$E$2298)*(ISNUMBER(SEARCH($B$3,'Plan Details'!$D$4:$D$2298))),0),MATCH(Calculations!$B$4,'Plan Details'!$F$3:$Q$3,0))),"")</f>
        <v/>
      </c>
      <c r="X45" s="2" t="str" cm="1">
        <f t="array" ref="X45">IFERROR($M45*IF($E45="","",INDEX('Plan Details'!$F$4:$Q$2298,MATCH(1,(Calculations!X$9='Plan Details'!$B$4:$B$2298)*($G45='Plan Details'!$E$4:$E$2298)*(ISNUMBER(SEARCH($B$3,'Plan Details'!$D$4:$D$2298))),0),MATCH(Calculations!$B$4,'Plan Details'!$F$3:$Q$3,0))),"")</f>
        <v/>
      </c>
      <c r="Y45" s="2" t="str" cm="1">
        <f t="array" ref="Y45">IFERROR($M45*IF($E45="","",INDEX('Plan Details'!$F$4:$Q$2298,MATCH(1,(Calculations!Y$9='Plan Details'!$B$4:$B$2298)*($G45='Plan Details'!$E$4:$E$2298)*(ISNUMBER(SEARCH($B$3,'Plan Details'!$D$4:$D$2298))),0),MATCH(Calculations!$B$4,'Plan Details'!$F$3:$Q$3,0))),"")</f>
        <v/>
      </c>
      <c r="Z45" s="2" t="str" cm="1">
        <f t="array" ref="Z45">IFERROR($M45*IF($E45="","",INDEX('Plan Details'!$F$4:$Q$2298,MATCH(1,(Calculations!Z$9='Plan Details'!$B$4:$B$2298)*($G45='Plan Details'!$E$4:$E$2298)*(ISNUMBER(SEARCH($B$3,'Plan Details'!$D$4:$D$2298))),0),MATCH(Calculations!$B$4,'Plan Details'!$F$3:$Q$3,0))),"")</f>
        <v/>
      </c>
      <c r="AA45" s="2" t="str" cm="1">
        <f t="array" ref="AA45">IFERROR($M45*IF($E45="","",INDEX('Plan Details'!$F$4:$Q$2298,MATCH(1,(Calculations!AA$9='Plan Details'!$B$4:$B$2298)*($G45='Plan Details'!$E$4:$E$2298)*(ISNUMBER(SEARCH($B$3,'Plan Details'!$D$4:$D$2298))),0),MATCH(Calculations!$B$4,'Plan Details'!$F$3:$Q$3,0))),"")</f>
        <v/>
      </c>
      <c r="AB45" s="2" t="str" cm="1">
        <f t="array" ref="AB45">IFERROR($M45*IF($E45="","",INDEX('Plan Details'!$F$4:$Q$2298,MATCH(1,(Calculations!AB$9='Plan Details'!$B$4:$B$2298)*($G45='Plan Details'!$E$4:$E$2298)*(ISNUMBER(SEARCH($B$3,'Plan Details'!$D$4:$D$2298))),0),MATCH(Calculations!$B$4,'Plan Details'!$F$3:$Q$3,0))),"")</f>
        <v/>
      </c>
      <c r="AD45" s="2" t="str">
        <f t="shared" si="6"/>
        <v/>
      </c>
      <c r="AE45" s="2" t="str">
        <f t="shared" si="7"/>
        <v/>
      </c>
      <c r="AF45" s="2" t="str">
        <f t="shared" si="8"/>
        <v/>
      </c>
      <c r="AG45" s="2" t="str">
        <f t="shared" si="9"/>
        <v/>
      </c>
      <c r="AH45" s="2" t="str">
        <f t="shared" si="10"/>
        <v/>
      </c>
      <c r="AI45" s="2" t="str">
        <f t="shared" si="11"/>
        <v/>
      </c>
      <c r="AJ45" s="2" t="str">
        <f t="shared" si="12"/>
        <v/>
      </c>
      <c r="AK45" s="2" t="str">
        <f t="shared" si="13"/>
        <v/>
      </c>
      <c r="AL45" s="2" t="str">
        <f t="shared" si="14"/>
        <v/>
      </c>
      <c r="AM45" s="2" t="str">
        <f t="shared" si="15"/>
        <v/>
      </c>
      <c r="AN45" s="2" t="str">
        <f t="shared" si="16"/>
        <v/>
      </c>
      <c r="AO45" s="2" t="str">
        <f t="shared" si="17"/>
        <v/>
      </c>
      <c r="AP45" s="2" t="str">
        <f t="shared" si="18"/>
        <v/>
      </c>
      <c r="AQ45" s="2" t="str">
        <f t="shared" si="19"/>
        <v/>
      </c>
    </row>
    <row r="46" spans="1:43" x14ac:dyDescent="0.2">
      <c r="A46" s="2" t="str">
        <f>IF('3 - SHOP Premium Calculator'!F62="","",'3 - SHOP Premium Calculator'!F62)</f>
        <v/>
      </c>
      <c r="B46" s="2" t="str">
        <f>IF(A46="","",A46&amp;COUNTIFS($D$10:D46,"Employee"))</f>
        <v/>
      </c>
      <c r="C46" s="2" t="str">
        <f>IF(A46="","",'3 - SHOP Premium Calculator'!F62&amp;" - "&amp;'3 - SHOP Premium Calculator'!H62)</f>
        <v/>
      </c>
      <c r="D46" s="2" t="str">
        <f>IF('3 - SHOP Premium Calculator'!H62="","",'3 - SHOP Premium Calculator'!H62)</f>
        <v/>
      </c>
      <c r="E46" s="37" t="str">
        <f>IF('3 - SHOP Premium Calculator'!I62="","",'3 - SHOP Premium Calculator'!I62)</f>
        <v/>
      </c>
      <c r="F46" s="2" t="str">
        <f t="shared" si="0"/>
        <v/>
      </c>
      <c r="G46" s="2" t="str">
        <f t="shared" si="1"/>
        <v/>
      </c>
      <c r="H46" s="2" t="str">
        <f t="shared" si="2"/>
        <v/>
      </c>
      <c r="I46" s="2" t="str">
        <f t="shared" si="3"/>
        <v/>
      </c>
      <c r="J46" s="2" t="str">
        <f t="shared" si="4"/>
        <v/>
      </c>
      <c r="K46" s="2" t="str">
        <f>IF(A46="","",IF(AND(D46="Dependent",F46&lt;25),F46+(COUNTIFS($A$10:A46,A46)/500),0))</f>
        <v/>
      </c>
      <c r="L46" s="2" t="str" cm="1">
        <f t="array" ref="L46">IFERROR(IF(A46="","",IF(AND(D46="Dependent",OR(IFERROR(K46=LARGE(IF($B$10:$B$309=B46,$K$10:$K$309),1),FALSE),IFERROR(K46=LARGE(IF($B$10:$B$309=B46,$K$10:$K$309),2),FALSE),IFERROR(K46=LARGE(IF($B$10:$B$309=B46,$K$10:$K$309),3),FALSE)),F46&lt;26),1,0)),0)</f>
        <v/>
      </c>
      <c r="M46" s="2" t="str">
        <f t="shared" si="5"/>
        <v/>
      </c>
      <c r="O46" s="2" t="str" cm="1">
        <f t="array" ref="O46">IFERROR($M46*IF($E46="","",INDEX('Plan Details'!$F$4:$Q$2298,MATCH(1,(Calculations!O$9='Plan Details'!$B$4:$B$2298)*($G46='Plan Details'!$E$4:$E$2298)*(ISNUMBER(SEARCH($B$3,'Plan Details'!$D$4:$D$2298))),0),MATCH(Calculations!$B$4,'Plan Details'!$F$3:$Q$3,0))),"")</f>
        <v/>
      </c>
      <c r="P46" s="2" t="str" cm="1">
        <f t="array" ref="P46">IFERROR($M46*IF($E46="","",INDEX('Plan Details'!$F$4:$Q$2298,MATCH(1,(Calculations!P$9='Plan Details'!$B$4:$B$2298)*($G46='Plan Details'!$E$4:$E$2298)*(ISNUMBER(SEARCH($B$3,'Plan Details'!$D$4:$D$2298))),0),MATCH(Calculations!$B$4,'Plan Details'!$F$3:$Q$3,0))),"")</f>
        <v/>
      </c>
      <c r="Q46" s="2" t="str" cm="1">
        <f t="array" ref="Q46">IFERROR($M46*IF($E46="","",INDEX('Plan Details'!$F$4:$Q$2298,MATCH(1,(Calculations!Q$9='Plan Details'!$B$4:$B$2298)*($G46='Plan Details'!$E$4:$E$2298)*(ISNUMBER(SEARCH($B$3,'Plan Details'!$D$4:$D$2298))),0),MATCH(Calculations!$B$4,'Plan Details'!$F$3:$Q$3,0))),"")</f>
        <v/>
      </c>
      <c r="R46" s="2" t="str" cm="1">
        <f t="array" ref="R46">IFERROR($M46*IF($E46="","",INDEX('Plan Details'!$F$4:$Q$2298,MATCH(1,(Calculations!R$9='Plan Details'!$B$4:$B$2298)*($G46='Plan Details'!$E$4:$E$2298)*(ISNUMBER(SEARCH($B$3,'Plan Details'!$D$4:$D$2298))),0),MATCH(Calculations!$B$4,'Plan Details'!$F$3:$Q$3,0))),"")</f>
        <v/>
      </c>
      <c r="S46" s="2" t="str" cm="1">
        <f t="array" ref="S46">IFERROR($M46*IF($E46="","",INDEX('Plan Details'!$F$4:$Q$2298,MATCH(1,(Calculations!S$9='Plan Details'!$B$4:$B$2298)*($G46='Plan Details'!$E$4:$E$2298)*(ISNUMBER(SEARCH($B$3,'Plan Details'!$D$4:$D$2298))),0),MATCH(Calculations!$B$4,'Plan Details'!$F$3:$Q$3,0))),"")</f>
        <v/>
      </c>
      <c r="T46" s="2" t="str" cm="1">
        <f t="array" ref="T46">IFERROR($M46*IF($E46="","",INDEX('Plan Details'!$F$4:$Q$2298,MATCH(1,(Calculations!T$9='Plan Details'!$B$4:$B$2298)*($G46='Plan Details'!$E$4:$E$2298)*(ISNUMBER(SEARCH($B$3,'Plan Details'!$D$4:$D$2298))),0),MATCH(Calculations!$B$4,'Plan Details'!$F$3:$Q$3,0))),"")</f>
        <v/>
      </c>
      <c r="U46" s="2" t="str" cm="1">
        <f t="array" ref="U46">IFERROR($M46*IF($E46="","",INDEX('Plan Details'!$F$4:$Q$2298,MATCH(1,(Calculations!U$9='Plan Details'!$B$4:$B$2298)*($G46='Plan Details'!$E$4:$E$2298)*(ISNUMBER(SEARCH($B$3,'Plan Details'!$D$4:$D$2298))),0),MATCH(Calculations!$B$4,'Plan Details'!$F$3:$Q$3,0))),"")</f>
        <v/>
      </c>
      <c r="V46" s="2" t="str" cm="1">
        <f t="array" ref="V46">IFERROR($M46*IF($E46="","",INDEX('Plan Details'!$F$4:$Q$2298,MATCH(1,(Calculations!V$9='Plan Details'!$B$4:$B$2298)*($G46='Plan Details'!$E$4:$E$2298)*(ISNUMBER(SEARCH($B$3,'Plan Details'!$D$4:$D$2298))),0),MATCH(Calculations!$B$4,'Plan Details'!$F$3:$Q$3,0))),"")</f>
        <v/>
      </c>
      <c r="W46" s="2" t="str" cm="1">
        <f t="array" ref="W46">IFERROR($M46*IF($E46="","",INDEX('Plan Details'!$F$4:$Q$2298,MATCH(1,(Calculations!W$9='Plan Details'!$B$4:$B$2298)*($G46='Plan Details'!$E$4:$E$2298)*(ISNUMBER(SEARCH($B$3,'Plan Details'!$D$4:$D$2298))),0),MATCH(Calculations!$B$4,'Plan Details'!$F$3:$Q$3,0))),"")</f>
        <v/>
      </c>
      <c r="X46" s="2" t="str" cm="1">
        <f t="array" ref="X46">IFERROR($M46*IF($E46="","",INDEX('Plan Details'!$F$4:$Q$2298,MATCH(1,(Calculations!X$9='Plan Details'!$B$4:$B$2298)*($G46='Plan Details'!$E$4:$E$2298)*(ISNUMBER(SEARCH($B$3,'Plan Details'!$D$4:$D$2298))),0),MATCH(Calculations!$B$4,'Plan Details'!$F$3:$Q$3,0))),"")</f>
        <v/>
      </c>
      <c r="Y46" s="2" t="str" cm="1">
        <f t="array" ref="Y46">IFERROR($M46*IF($E46="","",INDEX('Plan Details'!$F$4:$Q$2298,MATCH(1,(Calculations!Y$9='Plan Details'!$B$4:$B$2298)*($G46='Plan Details'!$E$4:$E$2298)*(ISNUMBER(SEARCH($B$3,'Plan Details'!$D$4:$D$2298))),0),MATCH(Calculations!$B$4,'Plan Details'!$F$3:$Q$3,0))),"")</f>
        <v/>
      </c>
      <c r="Z46" s="2" t="str" cm="1">
        <f t="array" ref="Z46">IFERROR($M46*IF($E46="","",INDEX('Plan Details'!$F$4:$Q$2298,MATCH(1,(Calculations!Z$9='Plan Details'!$B$4:$B$2298)*($G46='Plan Details'!$E$4:$E$2298)*(ISNUMBER(SEARCH($B$3,'Plan Details'!$D$4:$D$2298))),0),MATCH(Calculations!$B$4,'Plan Details'!$F$3:$Q$3,0))),"")</f>
        <v/>
      </c>
      <c r="AA46" s="2" t="str" cm="1">
        <f t="array" ref="AA46">IFERROR($M46*IF($E46="","",INDEX('Plan Details'!$F$4:$Q$2298,MATCH(1,(Calculations!AA$9='Plan Details'!$B$4:$B$2298)*($G46='Plan Details'!$E$4:$E$2298)*(ISNUMBER(SEARCH($B$3,'Plan Details'!$D$4:$D$2298))),0),MATCH(Calculations!$B$4,'Plan Details'!$F$3:$Q$3,0))),"")</f>
        <v/>
      </c>
      <c r="AB46" s="2" t="str" cm="1">
        <f t="array" ref="AB46">IFERROR($M46*IF($E46="","",INDEX('Plan Details'!$F$4:$Q$2298,MATCH(1,(Calculations!AB$9='Plan Details'!$B$4:$B$2298)*($G46='Plan Details'!$E$4:$E$2298)*(ISNUMBER(SEARCH($B$3,'Plan Details'!$D$4:$D$2298))),0),MATCH(Calculations!$B$4,'Plan Details'!$F$3:$Q$3,0))),"")</f>
        <v/>
      </c>
      <c r="AD46" s="2" t="str">
        <f t="shared" si="6"/>
        <v/>
      </c>
      <c r="AE46" s="2" t="str">
        <f t="shared" si="7"/>
        <v/>
      </c>
      <c r="AF46" s="2" t="str">
        <f t="shared" si="8"/>
        <v/>
      </c>
      <c r="AG46" s="2" t="str">
        <f t="shared" si="9"/>
        <v/>
      </c>
      <c r="AH46" s="2" t="str">
        <f t="shared" si="10"/>
        <v/>
      </c>
      <c r="AI46" s="2" t="str">
        <f t="shared" si="11"/>
        <v/>
      </c>
      <c r="AJ46" s="2" t="str">
        <f t="shared" si="12"/>
        <v/>
      </c>
      <c r="AK46" s="2" t="str">
        <f t="shared" si="13"/>
        <v/>
      </c>
      <c r="AL46" s="2" t="str">
        <f t="shared" si="14"/>
        <v/>
      </c>
      <c r="AM46" s="2" t="str">
        <f t="shared" si="15"/>
        <v/>
      </c>
      <c r="AN46" s="2" t="str">
        <f t="shared" si="16"/>
        <v/>
      </c>
      <c r="AO46" s="2" t="str">
        <f t="shared" si="17"/>
        <v/>
      </c>
      <c r="AP46" s="2" t="str">
        <f t="shared" si="18"/>
        <v/>
      </c>
      <c r="AQ46" s="2" t="str">
        <f t="shared" si="19"/>
        <v/>
      </c>
    </row>
    <row r="47" spans="1:43" x14ac:dyDescent="0.2">
      <c r="A47" s="2" t="str">
        <f>IF('3 - SHOP Premium Calculator'!F63="","",'3 - SHOP Premium Calculator'!F63)</f>
        <v/>
      </c>
      <c r="B47" s="2" t="str">
        <f>IF(A47="","",A47&amp;COUNTIFS($D$10:D47,"Employee"))</f>
        <v/>
      </c>
      <c r="C47" s="2" t="str">
        <f>IF(A47="","",'3 - SHOP Premium Calculator'!F63&amp;" - "&amp;'3 - SHOP Premium Calculator'!H63)</f>
        <v/>
      </c>
      <c r="D47" s="2" t="str">
        <f>IF('3 - SHOP Premium Calculator'!H63="","",'3 - SHOP Premium Calculator'!H63)</f>
        <v/>
      </c>
      <c r="E47" s="37" t="str">
        <f>IF('3 - SHOP Premium Calculator'!I63="","",'3 - SHOP Premium Calculator'!I63)</f>
        <v/>
      </c>
      <c r="F47" s="2" t="str">
        <f t="shared" si="0"/>
        <v/>
      </c>
      <c r="G47" s="2" t="str">
        <f t="shared" si="1"/>
        <v/>
      </c>
      <c r="H47" s="2" t="str">
        <f t="shared" si="2"/>
        <v/>
      </c>
      <c r="I47" s="2" t="str">
        <f t="shared" si="3"/>
        <v/>
      </c>
      <c r="J47" s="2" t="str">
        <f t="shared" si="4"/>
        <v/>
      </c>
      <c r="K47" s="2" t="str">
        <f>IF(A47="","",IF(AND(D47="Dependent",F47&lt;25),F47+(COUNTIFS($A$10:A47,A47)/500),0))</f>
        <v/>
      </c>
      <c r="L47" s="2" t="str" cm="1">
        <f t="array" ref="L47">IFERROR(IF(A47="","",IF(AND(D47="Dependent",OR(IFERROR(K47=LARGE(IF($B$10:$B$309=B47,$K$10:$K$309),1),FALSE),IFERROR(K47=LARGE(IF($B$10:$B$309=B47,$K$10:$K$309),2),FALSE),IFERROR(K47=LARGE(IF($B$10:$B$309=B47,$K$10:$K$309),3),FALSE)),F47&lt;26),1,0)),0)</f>
        <v/>
      </c>
      <c r="M47" s="2" t="str">
        <f t="shared" si="5"/>
        <v/>
      </c>
      <c r="O47" s="2" t="str" cm="1">
        <f t="array" ref="O47">IFERROR($M47*IF($E47="","",INDEX('Plan Details'!$F$4:$Q$2298,MATCH(1,(Calculations!O$9='Plan Details'!$B$4:$B$2298)*($G47='Plan Details'!$E$4:$E$2298)*(ISNUMBER(SEARCH($B$3,'Plan Details'!$D$4:$D$2298))),0),MATCH(Calculations!$B$4,'Plan Details'!$F$3:$Q$3,0))),"")</f>
        <v/>
      </c>
      <c r="P47" s="2" t="str" cm="1">
        <f t="array" ref="P47">IFERROR($M47*IF($E47="","",INDEX('Plan Details'!$F$4:$Q$2298,MATCH(1,(Calculations!P$9='Plan Details'!$B$4:$B$2298)*($G47='Plan Details'!$E$4:$E$2298)*(ISNUMBER(SEARCH($B$3,'Plan Details'!$D$4:$D$2298))),0),MATCH(Calculations!$B$4,'Plan Details'!$F$3:$Q$3,0))),"")</f>
        <v/>
      </c>
      <c r="Q47" s="2" t="str" cm="1">
        <f t="array" ref="Q47">IFERROR($M47*IF($E47="","",INDEX('Plan Details'!$F$4:$Q$2298,MATCH(1,(Calculations!Q$9='Plan Details'!$B$4:$B$2298)*($G47='Plan Details'!$E$4:$E$2298)*(ISNUMBER(SEARCH($B$3,'Plan Details'!$D$4:$D$2298))),0),MATCH(Calculations!$B$4,'Plan Details'!$F$3:$Q$3,0))),"")</f>
        <v/>
      </c>
      <c r="R47" s="2" t="str" cm="1">
        <f t="array" ref="R47">IFERROR($M47*IF($E47="","",INDEX('Plan Details'!$F$4:$Q$2298,MATCH(1,(Calculations!R$9='Plan Details'!$B$4:$B$2298)*($G47='Plan Details'!$E$4:$E$2298)*(ISNUMBER(SEARCH($B$3,'Plan Details'!$D$4:$D$2298))),0),MATCH(Calculations!$B$4,'Plan Details'!$F$3:$Q$3,0))),"")</f>
        <v/>
      </c>
      <c r="S47" s="2" t="str" cm="1">
        <f t="array" ref="S47">IFERROR($M47*IF($E47="","",INDEX('Plan Details'!$F$4:$Q$2298,MATCH(1,(Calculations!S$9='Plan Details'!$B$4:$B$2298)*($G47='Plan Details'!$E$4:$E$2298)*(ISNUMBER(SEARCH($B$3,'Plan Details'!$D$4:$D$2298))),0),MATCH(Calculations!$B$4,'Plan Details'!$F$3:$Q$3,0))),"")</f>
        <v/>
      </c>
      <c r="T47" s="2" t="str" cm="1">
        <f t="array" ref="T47">IFERROR($M47*IF($E47="","",INDEX('Plan Details'!$F$4:$Q$2298,MATCH(1,(Calculations!T$9='Plan Details'!$B$4:$B$2298)*($G47='Plan Details'!$E$4:$E$2298)*(ISNUMBER(SEARCH($B$3,'Plan Details'!$D$4:$D$2298))),0),MATCH(Calculations!$B$4,'Plan Details'!$F$3:$Q$3,0))),"")</f>
        <v/>
      </c>
      <c r="U47" s="2" t="str" cm="1">
        <f t="array" ref="U47">IFERROR($M47*IF($E47="","",INDEX('Plan Details'!$F$4:$Q$2298,MATCH(1,(Calculations!U$9='Plan Details'!$B$4:$B$2298)*($G47='Plan Details'!$E$4:$E$2298)*(ISNUMBER(SEARCH($B$3,'Plan Details'!$D$4:$D$2298))),0),MATCH(Calculations!$B$4,'Plan Details'!$F$3:$Q$3,0))),"")</f>
        <v/>
      </c>
      <c r="V47" s="2" t="str" cm="1">
        <f t="array" ref="V47">IFERROR($M47*IF($E47="","",INDEX('Plan Details'!$F$4:$Q$2298,MATCH(1,(Calculations!V$9='Plan Details'!$B$4:$B$2298)*($G47='Plan Details'!$E$4:$E$2298)*(ISNUMBER(SEARCH($B$3,'Plan Details'!$D$4:$D$2298))),0),MATCH(Calculations!$B$4,'Plan Details'!$F$3:$Q$3,0))),"")</f>
        <v/>
      </c>
      <c r="W47" s="2" t="str" cm="1">
        <f t="array" ref="W47">IFERROR($M47*IF($E47="","",INDEX('Plan Details'!$F$4:$Q$2298,MATCH(1,(Calculations!W$9='Plan Details'!$B$4:$B$2298)*($G47='Plan Details'!$E$4:$E$2298)*(ISNUMBER(SEARCH($B$3,'Plan Details'!$D$4:$D$2298))),0),MATCH(Calculations!$B$4,'Plan Details'!$F$3:$Q$3,0))),"")</f>
        <v/>
      </c>
      <c r="X47" s="2" t="str" cm="1">
        <f t="array" ref="X47">IFERROR($M47*IF($E47="","",INDEX('Plan Details'!$F$4:$Q$2298,MATCH(1,(Calculations!X$9='Plan Details'!$B$4:$B$2298)*($G47='Plan Details'!$E$4:$E$2298)*(ISNUMBER(SEARCH($B$3,'Plan Details'!$D$4:$D$2298))),0),MATCH(Calculations!$B$4,'Plan Details'!$F$3:$Q$3,0))),"")</f>
        <v/>
      </c>
      <c r="Y47" s="2" t="str" cm="1">
        <f t="array" ref="Y47">IFERROR($M47*IF($E47="","",INDEX('Plan Details'!$F$4:$Q$2298,MATCH(1,(Calculations!Y$9='Plan Details'!$B$4:$B$2298)*($G47='Plan Details'!$E$4:$E$2298)*(ISNUMBER(SEARCH($B$3,'Plan Details'!$D$4:$D$2298))),0),MATCH(Calculations!$B$4,'Plan Details'!$F$3:$Q$3,0))),"")</f>
        <v/>
      </c>
      <c r="Z47" s="2" t="str" cm="1">
        <f t="array" ref="Z47">IFERROR($M47*IF($E47="","",INDEX('Plan Details'!$F$4:$Q$2298,MATCH(1,(Calculations!Z$9='Plan Details'!$B$4:$B$2298)*($G47='Plan Details'!$E$4:$E$2298)*(ISNUMBER(SEARCH($B$3,'Plan Details'!$D$4:$D$2298))),0),MATCH(Calculations!$B$4,'Plan Details'!$F$3:$Q$3,0))),"")</f>
        <v/>
      </c>
      <c r="AA47" s="2" t="str" cm="1">
        <f t="array" ref="AA47">IFERROR($M47*IF($E47="","",INDEX('Plan Details'!$F$4:$Q$2298,MATCH(1,(Calculations!AA$9='Plan Details'!$B$4:$B$2298)*($G47='Plan Details'!$E$4:$E$2298)*(ISNUMBER(SEARCH($B$3,'Plan Details'!$D$4:$D$2298))),0),MATCH(Calculations!$B$4,'Plan Details'!$F$3:$Q$3,0))),"")</f>
        <v/>
      </c>
      <c r="AB47" s="2" t="str" cm="1">
        <f t="array" ref="AB47">IFERROR($M47*IF($E47="","",INDEX('Plan Details'!$F$4:$Q$2298,MATCH(1,(Calculations!AB$9='Plan Details'!$B$4:$B$2298)*($G47='Plan Details'!$E$4:$E$2298)*(ISNUMBER(SEARCH($B$3,'Plan Details'!$D$4:$D$2298))),0),MATCH(Calculations!$B$4,'Plan Details'!$F$3:$Q$3,0))),"")</f>
        <v/>
      </c>
      <c r="AD47" s="2" t="str">
        <f t="shared" si="6"/>
        <v/>
      </c>
      <c r="AE47" s="2" t="str">
        <f t="shared" si="7"/>
        <v/>
      </c>
      <c r="AF47" s="2" t="str">
        <f t="shared" si="8"/>
        <v/>
      </c>
      <c r="AG47" s="2" t="str">
        <f t="shared" si="9"/>
        <v/>
      </c>
      <c r="AH47" s="2" t="str">
        <f t="shared" si="10"/>
        <v/>
      </c>
      <c r="AI47" s="2" t="str">
        <f t="shared" si="11"/>
        <v/>
      </c>
      <c r="AJ47" s="2" t="str">
        <f t="shared" si="12"/>
        <v/>
      </c>
      <c r="AK47" s="2" t="str">
        <f t="shared" si="13"/>
        <v/>
      </c>
      <c r="AL47" s="2" t="str">
        <f t="shared" si="14"/>
        <v/>
      </c>
      <c r="AM47" s="2" t="str">
        <f t="shared" si="15"/>
        <v/>
      </c>
      <c r="AN47" s="2" t="str">
        <f t="shared" si="16"/>
        <v/>
      </c>
      <c r="AO47" s="2" t="str">
        <f t="shared" si="17"/>
        <v/>
      </c>
      <c r="AP47" s="2" t="str">
        <f t="shared" si="18"/>
        <v/>
      </c>
      <c r="AQ47" s="2" t="str">
        <f t="shared" si="19"/>
        <v/>
      </c>
    </row>
    <row r="48" spans="1:43" x14ac:dyDescent="0.2">
      <c r="A48" s="2" t="str">
        <f>IF('3 - SHOP Premium Calculator'!F64="","",'3 - SHOP Premium Calculator'!F64)</f>
        <v/>
      </c>
      <c r="B48" s="2" t="str">
        <f>IF(A48="","",A48&amp;COUNTIFS($D$10:D48,"Employee"))</f>
        <v/>
      </c>
      <c r="C48" s="2" t="str">
        <f>IF(A48="","",'3 - SHOP Premium Calculator'!F64&amp;" - "&amp;'3 - SHOP Premium Calculator'!H64)</f>
        <v/>
      </c>
      <c r="D48" s="2" t="str">
        <f>IF('3 - SHOP Premium Calculator'!H64="","",'3 - SHOP Premium Calculator'!H64)</f>
        <v/>
      </c>
      <c r="E48" s="37" t="str">
        <f>IF('3 - SHOP Premium Calculator'!I64="","",'3 - SHOP Premium Calculator'!I64)</f>
        <v/>
      </c>
      <c r="F48" s="2" t="str">
        <f t="shared" si="0"/>
        <v/>
      </c>
      <c r="G48" s="2" t="str">
        <f t="shared" si="1"/>
        <v/>
      </c>
      <c r="H48" s="2" t="str">
        <f t="shared" si="2"/>
        <v/>
      </c>
      <c r="I48" s="2" t="str">
        <f t="shared" si="3"/>
        <v/>
      </c>
      <c r="J48" s="2" t="str">
        <f t="shared" si="4"/>
        <v/>
      </c>
      <c r="K48" s="2" t="str">
        <f>IF(A48="","",IF(AND(D48="Dependent",F48&lt;25),F48+(COUNTIFS($A$10:A48,A48)/500),0))</f>
        <v/>
      </c>
      <c r="L48" s="2" t="str" cm="1">
        <f t="array" ref="L48">IFERROR(IF(A48="","",IF(AND(D48="Dependent",OR(IFERROR(K48=LARGE(IF($B$10:$B$309=B48,$K$10:$K$309),1),FALSE),IFERROR(K48=LARGE(IF($B$10:$B$309=B48,$K$10:$K$309),2),FALSE),IFERROR(K48=LARGE(IF($B$10:$B$309=B48,$K$10:$K$309),3),FALSE)),F48&lt;26),1,0)),0)</f>
        <v/>
      </c>
      <c r="M48" s="2" t="str">
        <f t="shared" si="5"/>
        <v/>
      </c>
      <c r="O48" s="2" t="str" cm="1">
        <f t="array" ref="O48">IFERROR($M48*IF($E48="","",INDEX('Plan Details'!$F$4:$Q$2298,MATCH(1,(Calculations!O$9='Plan Details'!$B$4:$B$2298)*($G48='Plan Details'!$E$4:$E$2298)*(ISNUMBER(SEARCH($B$3,'Plan Details'!$D$4:$D$2298))),0),MATCH(Calculations!$B$4,'Plan Details'!$F$3:$Q$3,0))),"")</f>
        <v/>
      </c>
      <c r="P48" s="2" t="str" cm="1">
        <f t="array" ref="P48">IFERROR($M48*IF($E48="","",INDEX('Plan Details'!$F$4:$Q$2298,MATCH(1,(Calculations!P$9='Plan Details'!$B$4:$B$2298)*($G48='Plan Details'!$E$4:$E$2298)*(ISNUMBER(SEARCH($B$3,'Plan Details'!$D$4:$D$2298))),0),MATCH(Calculations!$B$4,'Plan Details'!$F$3:$Q$3,0))),"")</f>
        <v/>
      </c>
      <c r="Q48" s="2" t="str" cm="1">
        <f t="array" ref="Q48">IFERROR($M48*IF($E48="","",INDEX('Plan Details'!$F$4:$Q$2298,MATCH(1,(Calculations!Q$9='Plan Details'!$B$4:$B$2298)*($G48='Plan Details'!$E$4:$E$2298)*(ISNUMBER(SEARCH($B$3,'Plan Details'!$D$4:$D$2298))),0),MATCH(Calculations!$B$4,'Plan Details'!$F$3:$Q$3,0))),"")</f>
        <v/>
      </c>
      <c r="R48" s="2" t="str" cm="1">
        <f t="array" ref="R48">IFERROR($M48*IF($E48="","",INDEX('Plan Details'!$F$4:$Q$2298,MATCH(1,(Calculations!R$9='Plan Details'!$B$4:$B$2298)*($G48='Plan Details'!$E$4:$E$2298)*(ISNUMBER(SEARCH($B$3,'Plan Details'!$D$4:$D$2298))),0),MATCH(Calculations!$B$4,'Plan Details'!$F$3:$Q$3,0))),"")</f>
        <v/>
      </c>
      <c r="S48" s="2" t="str" cm="1">
        <f t="array" ref="S48">IFERROR($M48*IF($E48="","",INDEX('Plan Details'!$F$4:$Q$2298,MATCH(1,(Calculations!S$9='Plan Details'!$B$4:$B$2298)*($G48='Plan Details'!$E$4:$E$2298)*(ISNUMBER(SEARCH($B$3,'Plan Details'!$D$4:$D$2298))),0),MATCH(Calculations!$B$4,'Plan Details'!$F$3:$Q$3,0))),"")</f>
        <v/>
      </c>
      <c r="T48" s="2" t="str" cm="1">
        <f t="array" ref="T48">IFERROR($M48*IF($E48="","",INDEX('Plan Details'!$F$4:$Q$2298,MATCH(1,(Calculations!T$9='Plan Details'!$B$4:$B$2298)*($G48='Plan Details'!$E$4:$E$2298)*(ISNUMBER(SEARCH($B$3,'Plan Details'!$D$4:$D$2298))),0),MATCH(Calculations!$B$4,'Plan Details'!$F$3:$Q$3,0))),"")</f>
        <v/>
      </c>
      <c r="U48" s="2" t="str" cm="1">
        <f t="array" ref="U48">IFERROR($M48*IF($E48="","",INDEX('Plan Details'!$F$4:$Q$2298,MATCH(1,(Calculations!U$9='Plan Details'!$B$4:$B$2298)*($G48='Plan Details'!$E$4:$E$2298)*(ISNUMBER(SEARCH($B$3,'Plan Details'!$D$4:$D$2298))),0),MATCH(Calculations!$B$4,'Plan Details'!$F$3:$Q$3,0))),"")</f>
        <v/>
      </c>
      <c r="V48" s="2" t="str" cm="1">
        <f t="array" ref="V48">IFERROR($M48*IF($E48="","",INDEX('Plan Details'!$F$4:$Q$2298,MATCH(1,(Calculations!V$9='Plan Details'!$B$4:$B$2298)*($G48='Plan Details'!$E$4:$E$2298)*(ISNUMBER(SEARCH($B$3,'Plan Details'!$D$4:$D$2298))),0),MATCH(Calculations!$B$4,'Plan Details'!$F$3:$Q$3,0))),"")</f>
        <v/>
      </c>
      <c r="W48" s="2" t="str" cm="1">
        <f t="array" ref="W48">IFERROR($M48*IF($E48="","",INDEX('Plan Details'!$F$4:$Q$2298,MATCH(1,(Calculations!W$9='Plan Details'!$B$4:$B$2298)*($G48='Plan Details'!$E$4:$E$2298)*(ISNUMBER(SEARCH($B$3,'Plan Details'!$D$4:$D$2298))),0),MATCH(Calculations!$B$4,'Plan Details'!$F$3:$Q$3,0))),"")</f>
        <v/>
      </c>
      <c r="X48" s="2" t="str" cm="1">
        <f t="array" ref="X48">IFERROR($M48*IF($E48="","",INDEX('Plan Details'!$F$4:$Q$2298,MATCH(1,(Calculations!X$9='Plan Details'!$B$4:$B$2298)*($G48='Plan Details'!$E$4:$E$2298)*(ISNUMBER(SEARCH($B$3,'Plan Details'!$D$4:$D$2298))),0),MATCH(Calculations!$B$4,'Plan Details'!$F$3:$Q$3,0))),"")</f>
        <v/>
      </c>
      <c r="Y48" s="2" t="str" cm="1">
        <f t="array" ref="Y48">IFERROR($M48*IF($E48="","",INDEX('Plan Details'!$F$4:$Q$2298,MATCH(1,(Calculations!Y$9='Plan Details'!$B$4:$B$2298)*($G48='Plan Details'!$E$4:$E$2298)*(ISNUMBER(SEARCH($B$3,'Plan Details'!$D$4:$D$2298))),0),MATCH(Calculations!$B$4,'Plan Details'!$F$3:$Q$3,0))),"")</f>
        <v/>
      </c>
      <c r="Z48" s="2" t="str" cm="1">
        <f t="array" ref="Z48">IFERROR($M48*IF($E48="","",INDEX('Plan Details'!$F$4:$Q$2298,MATCH(1,(Calculations!Z$9='Plan Details'!$B$4:$B$2298)*($G48='Plan Details'!$E$4:$E$2298)*(ISNUMBER(SEARCH($B$3,'Plan Details'!$D$4:$D$2298))),0),MATCH(Calculations!$B$4,'Plan Details'!$F$3:$Q$3,0))),"")</f>
        <v/>
      </c>
      <c r="AA48" s="2" t="str" cm="1">
        <f t="array" ref="AA48">IFERROR($M48*IF($E48="","",INDEX('Plan Details'!$F$4:$Q$2298,MATCH(1,(Calculations!AA$9='Plan Details'!$B$4:$B$2298)*($G48='Plan Details'!$E$4:$E$2298)*(ISNUMBER(SEARCH($B$3,'Plan Details'!$D$4:$D$2298))),0),MATCH(Calculations!$B$4,'Plan Details'!$F$3:$Q$3,0))),"")</f>
        <v/>
      </c>
      <c r="AB48" s="2" t="str" cm="1">
        <f t="array" ref="AB48">IFERROR($M48*IF($E48="","",INDEX('Plan Details'!$F$4:$Q$2298,MATCH(1,(Calculations!AB$9='Plan Details'!$B$4:$B$2298)*($G48='Plan Details'!$E$4:$E$2298)*(ISNUMBER(SEARCH($B$3,'Plan Details'!$D$4:$D$2298))),0),MATCH(Calculations!$B$4,'Plan Details'!$F$3:$Q$3,0))),"")</f>
        <v/>
      </c>
      <c r="AD48" s="2" t="str">
        <f t="shared" si="6"/>
        <v/>
      </c>
      <c r="AE48" s="2" t="str">
        <f t="shared" si="7"/>
        <v/>
      </c>
      <c r="AF48" s="2" t="str">
        <f t="shared" si="8"/>
        <v/>
      </c>
      <c r="AG48" s="2" t="str">
        <f t="shared" si="9"/>
        <v/>
      </c>
      <c r="AH48" s="2" t="str">
        <f t="shared" si="10"/>
        <v/>
      </c>
      <c r="AI48" s="2" t="str">
        <f t="shared" si="11"/>
        <v/>
      </c>
      <c r="AJ48" s="2" t="str">
        <f t="shared" si="12"/>
        <v/>
      </c>
      <c r="AK48" s="2" t="str">
        <f t="shared" si="13"/>
        <v/>
      </c>
      <c r="AL48" s="2" t="str">
        <f t="shared" si="14"/>
        <v/>
      </c>
      <c r="AM48" s="2" t="str">
        <f t="shared" si="15"/>
        <v/>
      </c>
      <c r="AN48" s="2" t="str">
        <f t="shared" si="16"/>
        <v/>
      </c>
      <c r="AO48" s="2" t="str">
        <f t="shared" si="17"/>
        <v/>
      </c>
      <c r="AP48" s="2" t="str">
        <f t="shared" si="18"/>
        <v/>
      </c>
      <c r="AQ48" s="2" t="str">
        <f t="shared" si="19"/>
        <v/>
      </c>
    </row>
    <row r="49" spans="1:43" x14ac:dyDescent="0.2">
      <c r="A49" s="2" t="str">
        <f>IF('3 - SHOP Premium Calculator'!F65="","",'3 - SHOP Premium Calculator'!F65)</f>
        <v/>
      </c>
      <c r="B49" s="2" t="str">
        <f>IF(A49="","",A49&amp;COUNTIFS($D$10:D49,"Employee"))</f>
        <v/>
      </c>
      <c r="C49" s="2" t="str">
        <f>IF(A49="","",'3 - SHOP Premium Calculator'!F65&amp;" - "&amp;'3 - SHOP Premium Calculator'!H65)</f>
        <v/>
      </c>
      <c r="D49" s="2" t="str">
        <f>IF('3 - SHOP Premium Calculator'!H65="","",'3 - SHOP Premium Calculator'!H65)</f>
        <v/>
      </c>
      <c r="E49" s="37" t="str">
        <f>IF('3 - SHOP Premium Calculator'!I65="","",'3 - SHOP Premium Calculator'!I65)</f>
        <v/>
      </c>
      <c r="F49" s="2" t="str">
        <f t="shared" si="0"/>
        <v/>
      </c>
      <c r="G49" s="2" t="str">
        <f t="shared" si="1"/>
        <v/>
      </c>
      <c r="H49" s="2" t="str">
        <f t="shared" si="2"/>
        <v/>
      </c>
      <c r="I49" s="2" t="str">
        <f t="shared" si="3"/>
        <v/>
      </c>
      <c r="J49" s="2" t="str">
        <f t="shared" si="4"/>
        <v/>
      </c>
      <c r="K49" s="2" t="str">
        <f>IF(A49="","",IF(AND(D49="Dependent",F49&lt;25),F49+(COUNTIFS($A$10:A49,A49)/500),0))</f>
        <v/>
      </c>
      <c r="L49" s="2" t="str" cm="1">
        <f t="array" ref="L49">IFERROR(IF(A49="","",IF(AND(D49="Dependent",OR(IFERROR(K49=LARGE(IF($B$10:$B$309=B49,$K$10:$K$309),1),FALSE),IFERROR(K49=LARGE(IF($B$10:$B$309=B49,$K$10:$K$309),2),FALSE),IFERROR(K49=LARGE(IF($B$10:$B$309=B49,$K$10:$K$309),3),FALSE)),F49&lt;26),1,0)),0)</f>
        <v/>
      </c>
      <c r="M49" s="2" t="str">
        <f t="shared" si="5"/>
        <v/>
      </c>
      <c r="O49" s="2" t="str" cm="1">
        <f t="array" ref="O49">IFERROR($M49*IF($E49="","",INDEX('Plan Details'!$F$4:$Q$2298,MATCH(1,(Calculations!O$9='Plan Details'!$B$4:$B$2298)*($G49='Plan Details'!$E$4:$E$2298)*(ISNUMBER(SEARCH($B$3,'Plan Details'!$D$4:$D$2298))),0),MATCH(Calculations!$B$4,'Plan Details'!$F$3:$Q$3,0))),"")</f>
        <v/>
      </c>
      <c r="P49" s="2" t="str" cm="1">
        <f t="array" ref="P49">IFERROR($M49*IF($E49="","",INDEX('Plan Details'!$F$4:$Q$2298,MATCH(1,(Calculations!P$9='Plan Details'!$B$4:$B$2298)*($G49='Plan Details'!$E$4:$E$2298)*(ISNUMBER(SEARCH($B$3,'Plan Details'!$D$4:$D$2298))),0),MATCH(Calculations!$B$4,'Plan Details'!$F$3:$Q$3,0))),"")</f>
        <v/>
      </c>
      <c r="Q49" s="2" t="str" cm="1">
        <f t="array" ref="Q49">IFERROR($M49*IF($E49="","",INDEX('Plan Details'!$F$4:$Q$2298,MATCH(1,(Calculations!Q$9='Plan Details'!$B$4:$B$2298)*($G49='Plan Details'!$E$4:$E$2298)*(ISNUMBER(SEARCH($B$3,'Plan Details'!$D$4:$D$2298))),0),MATCH(Calculations!$B$4,'Plan Details'!$F$3:$Q$3,0))),"")</f>
        <v/>
      </c>
      <c r="R49" s="2" t="str" cm="1">
        <f t="array" ref="R49">IFERROR($M49*IF($E49="","",INDEX('Plan Details'!$F$4:$Q$2298,MATCH(1,(Calculations!R$9='Plan Details'!$B$4:$B$2298)*($G49='Plan Details'!$E$4:$E$2298)*(ISNUMBER(SEARCH($B$3,'Plan Details'!$D$4:$D$2298))),0),MATCH(Calculations!$B$4,'Plan Details'!$F$3:$Q$3,0))),"")</f>
        <v/>
      </c>
      <c r="S49" s="2" t="str" cm="1">
        <f t="array" ref="S49">IFERROR($M49*IF($E49="","",INDEX('Plan Details'!$F$4:$Q$2298,MATCH(1,(Calculations!S$9='Plan Details'!$B$4:$B$2298)*($G49='Plan Details'!$E$4:$E$2298)*(ISNUMBER(SEARCH($B$3,'Plan Details'!$D$4:$D$2298))),0),MATCH(Calculations!$B$4,'Plan Details'!$F$3:$Q$3,0))),"")</f>
        <v/>
      </c>
      <c r="T49" s="2" t="str" cm="1">
        <f t="array" ref="T49">IFERROR($M49*IF($E49="","",INDEX('Plan Details'!$F$4:$Q$2298,MATCH(1,(Calculations!T$9='Plan Details'!$B$4:$B$2298)*($G49='Plan Details'!$E$4:$E$2298)*(ISNUMBER(SEARCH($B$3,'Plan Details'!$D$4:$D$2298))),0),MATCH(Calculations!$B$4,'Plan Details'!$F$3:$Q$3,0))),"")</f>
        <v/>
      </c>
      <c r="U49" s="2" t="str" cm="1">
        <f t="array" ref="U49">IFERROR($M49*IF($E49="","",INDEX('Plan Details'!$F$4:$Q$2298,MATCH(1,(Calculations!U$9='Plan Details'!$B$4:$B$2298)*($G49='Plan Details'!$E$4:$E$2298)*(ISNUMBER(SEARCH($B$3,'Plan Details'!$D$4:$D$2298))),0),MATCH(Calculations!$B$4,'Plan Details'!$F$3:$Q$3,0))),"")</f>
        <v/>
      </c>
      <c r="V49" s="2" t="str" cm="1">
        <f t="array" ref="V49">IFERROR($M49*IF($E49="","",INDEX('Plan Details'!$F$4:$Q$2298,MATCH(1,(Calculations!V$9='Plan Details'!$B$4:$B$2298)*($G49='Plan Details'!$E$4:$E$2298)*(ISNUMBER(SEARCH($B$3,'Plan Details'!$D$4:$D$2298))),0),MATCH(Calculations!$B$4,'Plan Details'!$F$3:$Q$3,0))),"")</f>
        <v/>
      </c>
      <c r="W49" s="2" t="str" cm="1">
        <f t="array" ref="W49">IFERROR($M49*IF($E49="","",INDEX('Plan Details'!$F$4:$Q$2298,MATCH(1,(Calculations!W$9='Plan Details'!$B$4:$B$2298)*($G49='Plan Details'!$E$4:$E$2298)*(ISNUMBER(SEARCH($B$3,'Plan Details'!$D$4:$D$2298))),0),MATCH(Calculations!$B$4,'Plan Details'!$F$3:$Q$3,0))),"")</f>
        <v/>
      </c>
      <c r="X49" s="2" t="str" cm="1">
        <f t="array" ref="X49">IFERROR($M49*IF($E49="","",INDEX('Plan Details'!$F$4:$Q$2298,MATCH(1,(Calculations!X$9='Plan Details'!$B$4:$B$2298)*($G49='Plan Details'!$E$4:$E$2298)*(ISNUMBER(SEARCH($B$3,'Plan Details'!$D$4:$D$2298))),0),MATCH(Calculations!$B$4,'Plan Details'!$F$3:$Q$3,0))),"")</f>
        <v/>
      </c>
      <c r="Y49" s="2" t="str" cm="1">
        <f t="array" ref="Y49">IFERROR($M49*IF($E49="","",INDEX('Plan Details'!$F$4:$Q$2298,MATCH(1,(Calculations!Y$9='Plan Details'!$B$4:$B$2298)*($G49='Plan Details'!$E$4:$E$2298)*(ISNUMBER(SEARCH($B$3,'Plan Details'!$D$4:$D$2298))),0),MATCH(Calculations!$B$4,'Plan Details'!$F$3:$Q$3,0))),"")</f>
        <v/>
      </c>
      <c r="Z49" s="2" t="str" cm="1">
        <f t="array" ref="Z49">IFERROR($M49*IF($E49="","",INDEX('Plan Details'!$F$4:$Q$2298,MATCH(1,(Calculations!Z$9='Plan Details'!$B$4:$B$2298)*($G49='Plan Details'!$E$4:$E$2298)*(ISNUMBER(SEARCH($B$3,'Plan Details'!$D$4:$D$2298))),0),MATCH(Calculations!$B$4,'Plan Details'!$F$3:$Q$3,0))),"")</f>
        <v/>
      </c>
      <c r="AA49" s="2" t="str" cm="1">
        <f t="array" ref="AA49">IFERROR($M49*IF($E49="","",INDEX('Plan Details'!$F$4:$Q$2298,MATCH(1,(Calculations!AA$9='Plan Details'!$B$4:$B$2298)*($G49='Plan Details'!$E$4:$E$2298)*(ISNUMBER(SEARCH($B$3,'Plan Details'!$D$4:$D$2298))),0),MATCH(Calculations!$B$4,'Plan Details'!$F$3:$Q$3,0))),"")</f>
        <v/>
      </c>
      <c r="AB49" s="2" t="str" cm="1">
        <f t="array" ref="AB49">IFERROR($M49*IF($E49="","",INDEX('Plan Details'!$F$4:$Q$2298,MATCH(1,(Calculations!AB$9='Plan Details'!$B$4:$B$2298)*($G49='Plan Details'!$E$4:$E$2298)*(ISNUMBER(SEARCH($B$3,'Plan Details'!$D$4:$D$2298))),0),MATCH(Calculations!$B$4,'Plan Details'!$F$3:$Q$3,0))),"")</f>
        <v/>
      </c>
      <c r="AD49" s="2" t="str">
        <f t="shared" si="6"/>
        <v/>
      </c>
      <c r="AE49" s="2" t="str">
        <f t="shared" si="7"/>
        <v/>
      </c>
      <c r="AF49" s="2" t="str">
        <f t="shared" si="8"/>
        <v/>
      </c>
      <c r="AG49" s="2" t="str">
        <f t="shared" si="9"/>
        <v/>
      </c>
      <c r="AH49" s="2" t="str">
        <f t="shared" si="10"/>
        <v/>
      </c>
      <c r="AI49" s="2" t="str">
        <f t="shared" si="11"/>
        <v/>
      </c>
      <c r="AJ49" s="2" t="str">
        <f t="shared" si="12"/>
        <v/>
      </c>
      <c r="AK49" s="2" t="str">
        <f t="shared" si="13"/>
        <v/>
      </c>
      <c r="AL49" s="2" t="str">
        <f t="shared" si="14"/>
        <v/>
      </c>
      <c r="AM49" s="2" t="str">
        <f t="shared" si="15"/>
        <v/>
      </c>
      <c r="AN49" s="2" t="str">
        <f t="shared" si="16"/>
        <v/>
      </c>
      <c r="AO49" s="2" t="str">
        <f t="shared" si="17"/>
        <v/>
      </c>
      <c r="AP49" s="2" t="str">
        <f t="shared" si="18"/>
        <v/>
      </c>
      <c r="AQ49" s="2" t="str">
        <f t="shared" si="19"/>
        <v/>
      </c>
    </row>
    <row r="50" spans="1:43" x14ac:dyDescent="0.2">
      <c r="A50" s="2" t="str">
        <f>IF('3 - SHOP Premium Calculator'!F66="","",'3 - SHOP Premium Calculator'!F66)</f>
        <v/>
      </c>
      <c r="B50" s="2" t="str">
        <f>IF(A50="","",A50&amp;COUNTIFS($D$10:D50,"Employee"))</f>
        <v/>
      </c>
      <c r="C50" s="2" t="str">
        <f>IF(A50="","",'3 - SHOP Premium Calculator'!F66&amp;" - "&amp;'3 - SHOP Premium Calculator'!H66)</f>
        <v/>
      </c>
      <c r="D50" s="2" t="str">
        <f>IF('3 - SHOP Premium Calculator'!H66="","",'3 - SHOP Premium Calculator'!H66)</f>
        <v/>
      </c>
      <c r="E50" s="37" t="str">
        <f>IF('3 - SHOP Premium Calculator'!I66="","",'3 - SHOP Premium Calculator'!I66)</f>
        <v/>
      </c>
      <c r="F50" s="2" t="str">
        <f t="shared" si="0"/>
        <v/>
      </c>
      <c r="G50" s="2" t="str">
        <f t="shared" si="1"/>
        <v/>
      </c>
      <c r="H50" s="2" t="str">
        <f t="shared" si="2"/>
        <v/>
      </c>
      <c r="I50" s="2" t="str">
        <f t="shared" si="3"/>
        <v/>
      </c>
      <c r="J50" s="2" t="str">
        <f t="shared" si="4"/>
        <v/>
      </c>
      <c r="K50" s="2" t="str">
        <f>IF(A50="","",IF(AND(D50="Dependent",F50&lt;25),F50+(COUNTIFS($A$10:A50,A50)/500),0))</f>
        <v/>
      </c>
      <c r="L50" s="2" t="str" cm="1">
        <f t="array" ref="L50">IFERROR(IF(A50="","",IF(AND(D50="Dependent",OR(IFERROR(K50=LARGE(IF($B$10:$B$309=B50,$K$10:$K$309),1),FALSE),IFERROR(K50=LARGE(IF($B$10:$B$309=B50,$K$10:$K$309),2),FALSE),IFERROR(K50=LARGE(IF($B$10:$B$309=B50,$K$10:$K$309),3),FALSE)),F50&lt;26),1,0)),0)</f>
        <v/>
      </c>
      <c r="M50" s="2" t="str">
        <f t="shared" si="5"/>
        <v/>
      </c>
      <c r="O50" s="2" t="str" cm="1">
        <f t="array" ref="O50">IFERROR($M50*IF($E50="","",INDEX('Plan Details'!$F$4:$Q$2298,MATCH(1,(Calculations!O$9='Plan Details'!$B$4:$B$2298)*($G50='Plan Details'!$E$4:$E$2298)*(ISNUMBER(SEARCH($B$3,'Plan Details'!$D$4:$D$2298))),0),MATCH(Calculations!$B$4,'Plan Details'!$F$3:$Q$3,0))),"")</f>
        <v/>
      </c>
      <c r="P50" s="2" t="str" cm="1">
        <f t="array" ref="P50">IFERROR($M50*IF($E50="","",INDEX('Plan Details'!$F$4:$Q$2298,MATCH(1,(Calculations!P$9='Plan Details'!$B$4:$B$2298)*($G50='Plan Details'!$E$4:$E$2298)*(ISNUMBER(SEARCH($B$3,'Plan Details'!$D$4:$D$2298))),0),MATCH(Calculations!$B$4,'Plan Details'!$F$3:$Q$3,0))),"")</f>
        <v/>
      </c>
      <c r="Q50" s="2" t="str" cm="1">
        <f t="array" ref="Q50">IFERROR($M50*IF($E50="","",INDEX('Plan Details'!$F$4:$Q$2298,MATCH(1,(Calculations!Q$9='Plan Details'!$B$4:$B$2298)*($G50='Plan Details'!$E$4:$E$2298)*(ISNUMBER(SEARCH($B$3,'Plan Details'!$D$4:$D$2298))),0),MATCH(Calculations!$B$4,'Plan Details'!$F$3:$Q$3,0))),"")</f>
        <v/>
      </c>
      <c r="R50" s="2" t="str" cm="1">
        <f t="array" ref="R50">IFERROR($M50*IF($E50="","",INDEX('Plan Details'!$F$4:$Q$2298,MATCH(1,(Calculations!R$9='Plan Details'!$B$4:$B$2298)*($G50='Plan Details'!$E$4:$E$2298)*(ISNUMBER(SEARCH($B$3,'Plan Details'!$D$4:$D$2298))),0),MATCH(Calculations!$B$4,'Plan Details'!$F$3:$Q$3,0))),"")</f>
        <v/>
      </c>
      <c r="S50" s="2" t="str" cm="1">
        <f t="array" ref="S50">IFERROR($M50*IF($E50="","",INDEX('Plan Details'!$F$4:$Q$2298,MATCH(1,(Calculations!S$9='Plan Details'!$B$4:$B$2298)*($G50='Plan Details'!$E$4:$E$2298)*(ISNUMBER(SEARCH($B$3,'Plan Details'!$D$4:$D$2298))),0),MATCH(Calculations!$B$4,'Plan Details'!$F$3:$Q$3,0))),"")</f>
        <v/>
      </c>
      <c r="T50" s="2" t="str" cm="1">
        <f t="array" ref="T50">IFERROR($M50*IF($E50="","",INDEX('Plan Details'!$F$4:$Q$2298,MATCH(1,(Calculations!T$9='Plan Details'!$B$4:$B$2298)*($G50='Plan Details'!$E$4:$E$2298)*(ISNUMBER(SEARCH($B$3,'Plan Details'!$D$4:$D$2298))),0),MATCH(Calculations!$B$4,'Plan Details'!$F$3:$Q$3,0))),"")</f>
        <v/>
      </c>
      <c r="U50" s="2" t="str" cm="1">
        <f t="array" ref="U50">IFERROR($M50*IF($E50="","",INDEX('Plan Details'!$F$4:$Q$2298,MATCH(1,(Calculations!U$9='Plan Details'!$B$4:$B$2298)*($G50='Plan Details'!$E$4:$E$2298)*(ISNUMBER(SEARCH($B$3,'Plan Details'!$D$4:$D$2298))),0),MATCH(Calculations!$B$4,'Plan Details'!$F$3:$Q$3,0))),"")</f>
        <v/>
      </c>
      <c r="V50" s="2" t="str" cm="1">
        <f t="array" ref="V50">IFERROR($M50*IF($E50="","",INDEX('Plan Details'!$F$4:$Q$2298,MATCH(1,(Calculations!V$9='Plan Details'!$B$4:$B$2298)*($G50='Plan Details'!$E$4:$E$2298)*(ISNUMBER(SEARCH($B$3,'Plan Details'!$D$4:$D$2298))),0),MATCH(Calculations!$B$4,'Plan Details'!$F$3:$Q$3,0))),"")</f>
        <v/>
      </c>
      <c r="W50" s="2" t="str" cm="1">
        <f t="array" ref="W50">IFERROR($M50*IF($E50="","",INDEX('Plan Details'!$F$4:$Q$2298,MATCH(1,(Calculations!W$9='Plan Details'!$B$4:$B$2298)*($G50='Plan Details'!$E$4:$E$2298)*(ISNUMBER(SEARCH($B$3,'Plan Details'!$D$4:$D$2298))),0),MATCH(Calculations!$B$4,'Plan Details'!$F$3:$Q$3,0))),"")</f>
        <v/>
      </c>
      <c r="X50" s="2" t="str" cm="1">
        <f t="array" ref="X50">IFERROR($M50*IF($E50="","",INDEX('Plan Details'!$F$4:$Q$2298,MATCH(1,(Calculations!X$9='Plan Details'!$B$4:$B$2298)*($G50='Plan Details'!$E$4:$E$2298)*(ISNUMBER(SEARCH($B$3,'Plan Details'!$D$4:$D$2298))),0),MATCH(Calculations!$B$4,'Plan Details'!$F$3:$Q$3,0))),"")</f>
        <v/>
      </c>
      <c r="Y50" s="2" t="str" cm="1">
        <f t="array" ref="Y50">IFERROR($M50*IF($E50="","",INDEX('Plan Details'!$F$4:$Q$2298,MATCH(1,(Calculations!Y$9='Plan Details'!$B$4:$B$2298)*($G50='Plan Details'!$E$4:$E$2298)*(ISNUMBER(SEARCH($B$3,'Plan Details'!$D$4:$D$2298))),0),MATCH(Calculations!$B$4,'Plan Details'!$F$3:$Q$3,0))),"")</f>
        <v/>
      </c>
      <c r="Z50" s="2" t="str" cm="1">
        <f t="array" ref="Z50">IFERROR($M50*IF($E50="","",INDEX('Plan Details'!$F$4:$Q$2298,MATCH(1,(Calculations!Z$9='Plan Details'!$B$4:$B$2298)*($G50='Plan Details'!$E$4:$E$2298)*(ISNUMBER(SEARCH($B$3,'Plan Details'!$D$4:$D$2298))),0),MATCH(Calculations!$B$4,'Plan Details'!$F$3:$Q$3,0))),"")</f>
        <v/>
      </c>
      <c r="AA50" s="2" t="str" cm="1">
        <f t="array" ref="AA50">IFERROR($M50*IF($E50="","",INDEX('Plan Details'!$F$4:$Q$2298,MATCH(1,(Calculations!AA$9='Plan Details'!$B$4:$B$2298)*($G50='Plan Details'!$E$4:$E$2298)*(ISNUMBER(SEARCH($B$3,'Plan Details'!$D$4:$D$2298))),0),MATCH(Calculations!$B$4,'Plan Details'!$F$3:$Q$3,0))),"")</f>
        <v/>
      </c>
      <c r="AB50" s="2" t="str" cm="1">
        <f t="array" ref="AB50">IFERROR($M50*IF($E50="","",INDEX('Plan Details'!$F$4:$Q$2298,MATCH(1,(Calculations!AB$9='Plan Details'!$B$4:$B$2298)*($G50='Plan Details'!$E$4:$E$2298)*(ISNUMBER(SEARCH($B$3,'Plan Details'!$D$4:$D$2298))),0),MATCH(Calculations!$B$4,'Plan Details'!$F$3:$Q$3,0))),"")</f>
        <v/>
      </c>
      <c r="AD50" s="2" t="str">
        <f t="shared" si="6"/>
        <v/>
      </c>
      <c r="AE50" s="2" t="str">
        <f t="shared" si="7"/>
        <v/>
      </c>
      <c r="AF50" s="2" t="str">
        <f t="shared" si="8"/>
        <v/>
      </c>
      <c r="AG50" s="2" t="str">
        <f t="shared" si="9"/>
        <v/>
      </c>
      <c r="AH50" s="2" t="str">
        <f t="shared" si="10"/>
        <v/>
      </c>
      <c r="AI50" s="2" t="str">
        <f t="shared" si="11"/>
        <v/>
      </c>
      <c r="AJ50" s="2" t="str">
        <f t="shared" si="12"/>
        <v/>
      </c>
      <c r="AK50" s="2" t="str">
        <f t="shared" si="13"/>
        <v/>
      </c>
      <c r="AL50" s="2" t="str">
        <f t="shared" si="14"/>
        <v/>
      </c>
      <c r="AM50" s="2" t="str">
        <f t="shared" si="15"/>
        <v/>
      </c>
      <c r="AN50" s="2" t="str">
        <f t="shared" si="16"/>
        <v/>
      </c>
      <c r="AO50" s="2" t="str">
        <f t="shared" si="17"/>
        <v/>
      </c>
      <c r="AP50" s="2" t="str">
        <f t="shared" si="18"/>
        <v/>
      </c>
      <c r="AQ50" s="2" t="str">
        <f t="shared" si="19"/>
        <v/>
      </c>
    </row>
    <row r="51" spans="1:43" x14ac:dyDescent="0.2">
      <c r="A51" s="2" t="str">
        <f>IF('3 - SHOP Premium Calculator'!F67="","",'3 - SHOP Premium Calculator'!F67)</f>
        <v/>
      </c>
      <c r="B51" s="2" t="str">
        <f>IF(A51="","",A51&amp;COUNTIFS($D$10:D51,"Employee"))</f>
        <v/>
      </c>
      <c r="C51" s="2" t="str">
        <f>IF(A51="","",'3 - SHOP Premium Calculator'!F67&amp;" - "&amp;'3 - SHOP Premium Calculator'!H67)</f>
        <v/>
      </c>
      <c r="D51" s="2" t="str">
        <f>IF('3 - SHOP Premium Calculator'!H67="","",'3 - SHOP Premium Calculator'!H67)</f>
        <v/>
      </c>
      <c r="E51" s="37" t="str">
        <f>IF('3 - SHOP Premium Calculator'!I67="","",'3 - SHOP Premium Calculator'!I67)</f>
        <v/>
      </c>
      <c r="F51" s="2" t="str">
        <f t="shared" si="0"/>
        <v/>
      </c>
      <c r="G51" s="2" t="str">
        <f t="shared" si="1"/>
        <v/>
      </c>
      <c r="H51" s="2" t="str">
        <f t="shared" si="2"/>
        <v/>
      </c>
      <c r="I51" s="2" t="str">
        <f t="shared" si="3"/>
        <v/>
      </c>
      <c r="J51" s="2" t="str">
        <f t="shared" si="4"/>
        <v/>
      </c>
      <c r="K51" s="2" t="str">
        <f>IF(A51="","",IF(AND(D51="Dependent",F51&lt;25),F51+(COUNTIFS($A$10:A51,A51)/500),0))</f>
        <v/>
      </c>
      <c r="L51" s="2" t="str" cm="1">
        <f t="array" ref="L51">IFERROR(IF(A51="","",IF(AND(D51="Dependent",OR(IFERROR(K51=LARGE(IF($B$10:$B$309=B51,$K$10:$K$309),1),FALSE),IFERROR(K51=LARGE(IF($B$10:$B$309=B51,$K$10:$K$309),2),FALSE),IFERROR(K51=LARGE(IF($B$10:$B$309=B51,$K$10:$K$309),3),FALSE)),F51&lt;26),1,0)),0)</f>
        <v/>
      </c>
      <c r="M51" s="2" t="str">
        <f t="shared" si="5"/>
        <v/>
      </c>
      <c r="O51" s="2" t="str" cm="1">
        <f t="array" ref="O51">IFERROR($M51*IF($E51="","",INDEX('Plan Details'!$F$4:$Q$2298,MATCH(1,(Calculations!O$9='Plan Details'!$B$4:$B$2298)*($G51='Plan Details'!$E$4:$E$2298)*(ISNUMBER(SEARCH($B$3,'Plan Details'!$D$4:$D$2298))),0),MATCH(Calculations!$B$4,'Plan Details'!$F$3:$Q$3,0))),"")</f>
        <v/>
      </c>
      <c r="P51" s="2" t="str" cm="1">
        <f t="array" ref="P51">IFERROR($M51*IF($E51="","",INDEX('Plan Details'!$F$4:$Q$2298,MATCH(1,(Calculations!P$9='Plan Details'!$B$4:$B$2298)*($G51='Plan Details'!$E$4:$E$2298)*(ISNUMBER(SEARCH($B$3,'Plan Details'!$D$4:$D$2298))),0),MATCH(Calculations!$B$4,'Plan Details'!$F$3:$Q$3,0))),"")</f>
        <v/>
      </c>
      <c r="Q51" s="2" t="str" cm="1">
        <f t="array" ref="Q51">IFERROR($M51*IF($E51="","",INDEX('Plan Details'!$F$4:$Q$2298,MATCH(1,(Calculations!Q$9='Plan Details'!$B$4:$B$2298)*($G51='Plan Details'!$E$4:$E$2298)*(ISNUMBER(SEARCH($B$3,'Plan Details'!$D$4:$D$2298))),0),MATCH(Calculations!$B$4,'Plan Details'!$F$3:$Q$3,0))),"")</f>
        <v/>
      </c>
      <c r="R51" s="2" t="str" cm="1">
        <f t="array" ref="R51">IFERROR($M51*IF($E51="","",INDEX('Plan Details'!$F$4:$Q$2298,MATCH(1,(Calculations!R$9='Plan Details'!$B$4:$B$2298)*($G51='Plan Details'!$E$4:$E$2298)*(ISNUMBER(SEARCH($B$3,'Plan Details'!$D$4:$D$2298))),0),MATCH(Calculations!$B$4,'Plan Details'!$F$3:$Q$3,0))),"")</f>
        <v/>
      </c>
      <c r="S51" s="2" t="str" cm="1">
        <f t="array" ref="S51">IFERROR($M51*IF($E51="","",INDEX('Plan Details'!$F$4:$Q$2298,MATCH(1,(Calculations!S$9='Plan Details'!$B$4:$B$2298)*($G51='Plan Details'!$E$4:$E$2298)*(ISNUMBER(SEARCH($B$3,'Plan Details'!$D$4:$D$2298))),0),MATCH(Calculations!$B$4,'Plan Details'!$F$3:$Q$3,0))),"")</f>
        <v/>
      </c>
      <c r="T51" s="2" t="str" cm="1">
        <f t="array" ref="T51">IFERROR($M51*IF($E51="","",INDEX('Plan Details'!$F$4:$Q$2298,MATCH(1,(Calculations!T$9='Plan Details'!$B$4:$B$2298)*($G51='Plan Details'!$E$4:$E$2298)*(ISNUMBER(SEARCH($B$3,'Plan Details'!$D$4:$D$2298))),0),MATCH(Calculations!$B$4,'Plan Details'!$F$3:$Q$3,0))),"")</f>
        <v/>
      </c>
      <c r="U51" s="2" t="str" cm="1">
        <f t="array" ref="U51">IFERROR($M51*IF($E51="","",INDEX('Plan Details'!$F$4:$Q$2298,MATCH(1,(Calculations!U$9='Plan Details'!$B$4:$B$2298)*($G51='Plan Details'!$E$4:$E$2298)*(ISNUMBER(SEARCH($B$3,'Plan Details'!$D$4:$D$2298))),0),MATCH(Calculations!$B$4,'Plan Details'!$F$3:$Q$3,0))),"")</f>
        <v/>
      </c>
      <c r="V51" s="2" t="str" cm="1">
        <f t="array" ref="V51">IFERROR($M51*IF($E51="","",INDEX('Plan Details'!$F$4:$Q$2298,MATCH(1,(Calculations!V$9='Plan Details'!$B$4:$B$2298)*($G51='Plan Details'!$E$4:$E$2298)*(ISNUMBER(SEARCH($B$3,'Plan Details'!$D$4:$D$2298))),0),MATCH(Calculations!$B$4,'Plan Details'!$F$3:$Q$3,0))),"")</f>
        <v/>
      </c>
      <c r="W51" s="2" t="str" cm="1">
        <f t="array" ref="W51">IFERROR($M51*IF($E51="","",INDEX('Plan Details'!$F$4:$Q$2298,MATCH(1,(Calculations!W$9='Plan Details'!$B$4:$B$2298)*($G51='Plan Details'!$E$4:$E$2298)*(ISNUMBER(SEARCH($B$3,'Plan Details'!$D$4:$D$2298))),0),MATCH(Calculations!$B$4,'Plan Details'!$F$3:$Q$3,0))),"")</f>
        <v/>
      </c>
      <c r="X51" s="2" t="str" cm="1">
        <f t="array" ref="X51">IFERROR($M51*IF($E51="","",INDEX('Plan Details'!$F$4:$Q$2298,MATCH(1,(Calculations!X$9='Plan Details'!$B$4:$B$2298)*($G51='Plan Details'!$E$4:$E$2298)*(ISNUMBER(SEARCH($B$3,'Plan Details'!$D$4:$D$2298))),0),MATCH(Calculations!$B$4,'Plan Details'!$F$3:$Q$3,0))),"")</f>
        <v/>
      </c>
      <c r="Y51" s="2" t="str" cm="1">
        <f t="array" ref="Y51">IFERROR($M51*IF($E51="","",INDEX('Plan Details'!$F$4:$Q$2298,MATCH(1,(Calculations!Y$9='Plan Details'!$B$4:$B$2298)*($G51='Plan Details'!$E$4:$E$2298)*(ISNUMBER(SEARCH($B$3,'Plan Details'!$D$4:$D$2298))),0),MATCH(Calculations!$B$4,'Plan Details'!$F$3:$Q$3,0))),"")</f>
        <v/>
      </c>
      <c r="Z51" s="2" t="str" cm="1">
        <f t="array" ref="Z51">IFERROR($M51*IF($E51="","",INDEX('Plan Details'!$F$4:$Q$2298,MATCH(1,(Calculations!Z$9='Plan Details'!$B$4:$B$2298)*($G51='Plan Details'!$E$4:$E$2298)*(ISNUMBER(SEARCH($B$3,'Plan Details'!$D$4:$D$2298))),0),MATCH(Calculations!$B$4,'Plan Details'!$F$3:$Q$3,0))),"")</f>
        <v/>
      </c>
      <c r="AA51" s="2" t="str" cm="1">
        <f t="array" ref="AA51">IFERROR($M51*IF($E51="","",INDEX('Plan Details'!$F$4:$Q$2298,MATCH(1,(Calculations!AA$9='Plan Details'!$B$4:$B$2298)*($G51='Plan Details'!$E$4:$E$2298)*(ISNUMBER(SEARCH($B$3,'Plan Details'!$D$4:$D$2298))),0),MATCH(Calculations!$B$4,'Plan Details'!$F$3:$Q$3,0))),"")</f>
        <v/>
      </c>
      <c r="AB51" s="2" t="str" cm="1">
        <f t="array" ref="AB51">IFERROR($M51*IF($E51="","",INDEX('Plan Details'!$F$4:$Q$2298,MATCH(1,(Calculations!AB$9='Plan Details'!$B$4:$B$2298)*($G51='Plan Details'!$E$4:$E$2298)*(ISNUMBER(SEARCH($B$3,'Plan Details'!$D$4:$D$2298))),0),MATCH(Calculations!$B$4,'Plan Details'!$F$3:$Q$3,0))),"")</f>
        <v/>
      </c>
      <c r="AD51" s="2" t="str">
        <f t="shared" si="6"/>
        <v/>
      </c>
      <c r="AE51" s="2" t="str">
        <f t="shared" si="7"/>
        <v/>
      </c>
      <c r="AF51" s="2" t="str">
        <f t="shared" si="8"/>
        <v/>
      </c>
      <c r="AG51" s="2" t="str">
        <f t="shared" si="9"/>
        <v/>
      </c>
      <c r="AH51" s="2" t="str">
        <f t="shared" si="10"/>
        <v/>
      </c>
      <c r="AI51" s="2" t="str">
        <f t="shared" si="11"/>
        <v/>
      </c>
      <c r="AJ51" s="2" t="str">
        <f t="shared" si="12"/>
        <v/>
      </c>
      <c r="AK51" s="2" t="str">
        <f t="shared" si="13"/>
        <v/>
      </c>
      <c r="AL51" s="2" t="str">
        <f t="shared" si="14"/>
        <v/>
      </c>
      <c r="AM51" s="2" t="str">
        <f t="shared" si="15"/>
        <v/>
      </c>
      <c r="AN51" s="2" t="str">
        <f t="shared" si="16"/>
        <v/>
      </c>
      <c r="AO51" s="2" t="str">
        <f t="shared" si="17"/>
        <v/>
      </c>
      <c r="AP51" s="2" t="str">
        <f t="shared" si="18"/>
        <v/>
      </c>
      <c r="AQ51" s="2" t="str">
        <f t="shared" si="19"/>
        <v/>
      </c>
    </row>
    <row r="52" spans="1:43" x14ac:dyDescent="0.2">
      <c r="A52" s="2" t="str">
        <f>IF('3 - SHOP Premium Calculator'!F68="","",'3 - SHOP Premium Calculator'!F68)</f>
        <v/>
      </c>
      <c r="B52" s="2" t="str">
        <f>IF(A52="","",A52&amp;COUNTIFS($D$10:D52,"Employee"))</f>
        <v/>
      </c>
      <c r="C52" s="2" t="str">
        <f>IF(A52="","",'3 - SHOP Premium Calculator'!F68&amp;" - "&amp;'3 - SHOP Premium Calculator'!H68)</f>
        <v/>
      </c>
      <c r="D52" s="2" t="str">
        <f>IF('3 - SHOP Premium Calculator'!H68="","",'3 - SHOP Premium Calculator'!H68)</f>
        <v/>
      </c>
      <c r="E52" s="37" t="str">
        <f>IF('3 - SHOP Premium Calculator'!I68="","",'3 - SHOP Premium Calculator'!I68)</f>
        <v/>
      </c>
      <c r="F52" s="2" t="str">
        <f t="shared" si="0"/>
        <v/>
      </c>
      <c r="G52" s="2" t="str">
        <f t="shared" si="1"/>
        <v/>
      </c>
      <c r="H52" s="2" t="str">
        <f t="shared" si="2"/>
        <v/>
      </c>
      <c r="I52" s="2" t="str">
        <f t="shared" si="3"/>
        <v/>
      </c>
      <c r="J52" s="2" t="str">
        <f t="shared" si="4"/>
        <v/>
      </c>
      <c r="K52" s="2" t="str">
        <f>IF(A52="","",IF(AND(D52="Dependent",F52&lt;25),F52+(COUNTIFS($A$10:A52,A52)/500),0))</f>
        <v/>
      </c>
      <c r="L52" s="2" t="str" cm="1">
        <f t="array" ref="L52">IFERROR(IF(A52="","",IF(AND(D52="Dependent",OR(IFERROR(K52=LARGE(IF($B$10:$B$309=B52,$K$10:$K$309),1),FALSE),IFERROR(K52=LARGE(IF($B$10:$B$309=B52,$K$10:$K$309),2),FALSE),IFERROR(K52=LARGE(IF($B$10:$B$309=B52,$K$10:$K$309),3),FALSE)),F52&lt;26),1,0)),0)</f>
        <v/>
      </c>
      <c r="M52" s="2" t="str">
        <f t="shared" si="5"/>
        <v/>
      </c>
      <c r="O52" s="2" t="str" cm="1">
        <f t="array" ref="O52">IFERROR($M52*IF($E52="","",INDEX('Plan Details'!$F$4:$Q$2298,MATCH(1,(Calculations!O$9='Plan Details'!$B$4:$B$2298)*($G52='Plan Details'!$E$4:$E$2298)*(ISNUMBER(SEARCH($B$3,'Plan Details'!$D$4:$D$2298))),0),MATCH(Calculations!$B$4,'Plan Details'!$F$3:$Q$3,0))),"")</f>
        <v/>
      </c>
      <c r="P52" s="2" t="str" cm="1">
        <f t="array" ref="P52">IFERROR($M52*IF($E52="","",INDEX('Plan Details'!$F$4:$Q$2298,MATCH(1,(Calculations!P$9='Plan Details'!$B$4:$B$2298)*($G52='Plan Details'!$E$4:$E$2298)*(ISNUMBER(SEARCH($B$3,'Plan Details'!$D$4:$D$2298))),0),MATCH(Calculations!$B$4,'Plan Details'!$F$3:$Q$3,0))),"")</f>
        <v/>
      </c>
      <c r="Q52" s="2" t="str" cm="1">
        <f t="array" ref="Q52">IFERROR($M52*IF($E52="","",INDEX('Plan Details'!$F$4:$Q$2298,MATCH(1,(Calculations!Q$9='Plan Details'!$B$4:$B$2298)*($G52='Plan Details'!$E$4:$E$2298)*(ISNUMBER(SEARCH($B$3,'Plan Details'!$D$4:$D$2298))),0),MATCH(Calculations!$B$4,'Plan Details'!$F$3:$Q$3,0))),"")</f>
        <v/>
      </c>
      <c r="R52" s="2" t="str" cm="1">
        <f t="array" ref="R52">IFERROR($M52*IF($E52="","",INDEX('Plan Details'!$F$4:$Q$2298,MATCH(1,(Calculations!R$9='Plan Details'!$B$4:$B$2298)*($G52='Plan Details'!$E$4:$E$2298)*(ISNUMBER(SEARCH($B$3,'Plan Details'!$D$4:$D$2298))),0),MATCH(Calculations!$B$4,'Plan Details'!$F$3:$Q$3,0))),"")</f>
        <v/>
      </c>
      <c r="S52" s="2" t="str" cm="1">
        <f t="array" ref="S52">IFERROR($M52*IF($E52="","",INDEX('Plan Details'!$F$4:$Q$2298,MATCH(1,(Calculations!S$9='Plan Details'!$B$4:$B$2298)*($G52='Plan Details'!$E$4:$E$2298)*(ISNUMBER(SEARCH($B$3,'Plan Details'!$D$4:$D$2298))),0),MATCH(Calculations!$B$4,'Plan Details'!$F$3:$Q$3,0))),"")</f>
        <v/>
      </c>
      <c r="T52" s="2" t="str" cm="1">
        <f t="array" ref="T52">IFERROR($M52*IF($E52="","",INDEX('Plan Details'!$F$4:$Q$2298,MATCH(1,(Calculations!T$9='Plan Details'!$B$4:$B$2298)*($G52='Plan Details'!$E$4:$E$2298)*(ISNUMBER(SEARCH($B$3,'Plan Details'!$D$4:$D$2298))),0),MATCH(Calculations!$B$4,'Plan Details'!$F$3:$Q$3,0))),"")</f>
        <v/>
      </c>
      <c r="U52" s="2" t="str" cm="1">
        <f t="array" ref="U52">IFERROR($M52*IF($E52="","",INDEX('Plan Details'!$F$4:$Q$2298,MATCH(1,(Calculations!U$9='Plan Details'!$B$4:$B$2298)*($G52='Plan Details'!$E$4:$E$2298)*(ISNUMBER(SEARCH($B$3,'Plan Details'!$D$4:$D$2298))),0),MATCH(Calculations!$B$4,'Plan Details'!$F$3:$Q$3,0))),"")</f>
        <v/>
      </c>
      <c r="V52" s="2" t="str" cm="1">
        <f t="array" ref="V52">IFERROR($M52*IF($E52="","",INDEX('Plan Details'!$F$4:$Q$2298,MATCH(1,(Calculations!V$9='Plan Details'!$B$4:$B$2298)*($G52='Plan Details'!$E$4:$E$2298)*(ISNUMBER(SEARCH($B$3,'Plan Details'!$D$4:$D$2298))),0),MATCH(Calculations!$B$4,'Plan Details'!$F$3:$Q$3,0))),"")</f>
        <v/>
      </c>
      <c r="W52" s="2" t="str" cm="1">
        <f t="array" ref="W52">IFERROR($M52*IF($E52="","",INDEX('Plan Details'!$F$4:$Q$2298,MATCH(1,(Calculations!W$9='Plan Details'!$B$4:$B$2298)*($G52='Plan Details'!$E$4:$E$2298)*(ISNUMBER(SEARCH($B$3,'Plan Details'!$D$4:$D$2298))),0),MATCH(Calculations!$B$4,'Plan Details'!$F$3:$Q$3,0))),"")</f>
        <v/>
      </c>
      <c r="X52" s="2" t="str" cm="1">
        <f t="array" ref="X52">IFERROR($M52*IF($E52="","",INDEX('Plan Details'!$F$4:$Q$2298,MATCH(1,(Calculations!X$9='Plan Details'!$B$4:$B$2298)*($G52='Plan Details'!$E$4:$E$2298)*(ISNUMBER(SEARCH($B$3,'Plan Details'!$D$4:$D$2298))),0),MATCH(Calculations!$B$4,'Plan Details'!$F$3:$Q$3,0))),"")</f>
        <v/>
      </c>
      <c r="Y52" s="2" t="str" cm="1">
        <f t="array" ref="Y52">IFERROR($M52*IF($E52="","",INDEX('Plan Details'!$F$4:$Q$2298,MATCH(1,(Calculations!Y$9='Plan Details'!$B$4:$B$2298)*($G52='Plan Details'!$E$4:$E$2298)*(ISNUMBER(SEARCH($B$3,'Plan Details'!$D$4:$D$2298))),0),MATCH(Calculations!$B$4,'Plan Details'!$F$3:$Q$3,0))),"")</f>
        <v/>
      </c>
      <c r="Z52" s="2" t="str" cm="1">
        <f t="array" ref="Z52">IFERROR($M52*IF($E52="","",INDEX('Plan Details'!$F$4:$Q$2298,MATCH(1,(Calculations!Z$9='Plan Details'!$B$4:$B$2298)*($G52='Plan Details'!$E$4:$E$2298)*(ISNUMBER(SEARCH($B$3,'Plan Details'!$D$4:$D$2298))),0),MATCH(Calculations!$B$4,'Plan Details'!$F$3:$Q$3,0))),"")</f>
        <v/>
      </c>
      <c r="AA52" s="2" t="str" cm="1">
        <f t="array" ref="AA52">IFERROR($M52*IF($E52="","",INDEX('Plan Details'!$F$4:$Q$2298,MATCH(1,(Calculations!AA$9='Plan Details'!$B$4:$B$2298)*($G52='Plan Details'!$E$4:$E$2298)*(ISNUMBER(SEARCH($B$3,'Plan Details'!$D$4:$D$2298))),0),MATCH(Calculations!$B$4,'Plan Details'!$F$3:$Q$3,0))),"")</f>
        <v/>
      </c>
      <c r="AB52" s="2" t="str" cm="1">
        <f t="array" ref="AB52">IFERROR($M52*IF($E52="","",INDEX('Plan Details'!$F$4:$Q$2298,MATCH(1,(Calculations!AB$9='Plan Details'!$B$4:$B$2298)*($G52='Plan Details'!$E$4:$E$2298)*(ISNUMBER(SEARCH($B$3,'Plan Details'!$D$4:$D$2298))),0),MATCH(Calculations!$B$4,'Plan Details'!$F$3:$Q$3,0))),"")</f>
        <v/>
      </c>
      <c r="AD52" s="2" t="str">
        <f t="shared" si="6"/>
        <v/>
      </c>
      <c r="AE52" s="2" t="str">
        <f t="shared" si="7"/>
        <v/>
      </c>
      <c r="AF52" s="2" t="str">
        <f t="shared" si="8"/>
        <v/>
      </c>
      <c r="AG52" s="2" t="str">
        <f t="shared" si="9"/>
        <v/>
      </c>
      <c r="AH52" s="2" t="str">
        <f t="shared" si="10"/>
        <v/>
      </c>
      <c r="AI52" s="2" t="str">
        <f t="shared" si="11"/>
        <v/>
      </c>
      <c r="AJ52" s="2" t="str">
        <f t="shared" si="12"/>
        <v/>
      </c>
      <c r="AK52" s="2" t="str">
        <f t="shared" si="13"/>
        <v/>
      </c>
      <c r="AL52" s="2" t="str">
        <f t="shared" si="14"/>
        <v/>
      </c>
      <c r="AM52" s="2" t="str">
        <f t="shared" si="15"/>
        <v/>
      </c>
      <c r="AN52" s="2" t="str">
        <f t="shared" si="16"/>
        <v/>
      </c>
      <c r="AO52" s="2" t="str">
        <f t="shared" si="17"/>
        <v/>
      </c>
      <c r="AP52" s="2" t="str">
        <f t="shared" si="18"/>
        <v/>
      </c>
      <c r="AQ52" s="2" t="str">
        <f t="shared" si="19"/>
        <v/>
      </c>
    </row>
    <row r="53" spans="1:43" x14ac:dyDescent="0.2">
      <c r="A53" s="2" t="str">
        <f>IF('3 - SHOP Premium Calculator'!F69="","",'3 - SHOP Premium Calculator'!F69)</f>
        <v/>
      </c>
      <c r="B53" s="2" t="str">
        <f>IF(A53="","",A53&amp;COUNTIFS($D$10:D53,"Employee"))</f>
        <v/>
      </c>
      <c r="C53" s="2" t="str">
        <f>IF(A53="","",'3 - SHOP Premium Calculator'!F69&amp;" - "&amp;'3 - SHOP Premium Calculator'!H69)</f>
        <v/>
      </c>
      <c r="D53" s="2" t="str">
        <f>IF('3 - SHOP Premium Calculator'!H69="","",'3 - SHOP Premium Calculator'!H69)</f>
        <v/>
      </c>
      <c r="E53" s="37" t="str">
        <f>IF('3 - SHOP Premium Calculator'!I69="","",'3 - SHOP Premium Calculator'!I69)</f>
        <v/>
      </c>
      <c r="F53" s="2" t="str">
        <f t="shared" si="0"/>
        <v/>
      </c>
      <c r="G53" s="2" t="str">
        <f t="shared" si="1"/>
        <v/>
      </c>
      <c r="H53" s="2" t="str">
        <f t="shared" si="2"/>
        <v/>
      </c>
      <c r="I53" s="2" t="str">
        <f t="shared" si="3"/>
        <v/>
      </c>
      <c r="J53" s="2" t="str">
        <f t="shared" si="4"/>
        <v/>
      </c>
      <c r="K53" s="2" t="str">
        <f>IF(A53="","",IF(AND(D53="Dependent",F53&lt;25),F53+(COUNTIFS($A$10:A53,A53)/500),0))</f>
        <v/>
      </c>
      <c r="L53" s="2" t="str" cm="1">
        <f t="array" ref="L53">IFERROR(IF(A53="","",IF(AND(D53="Dependent",OR(IFERROR(K53=LARGE(IF($B$10:$B$309=B53,$K$10:$K$309),1),FALSE),IFERROR(K53=LARGE(IF($B$10:$B$309=B53,$K$10:$K$309),2),FALSE),IFERROR(K53=LARGE(IF($B$10:$B$309=B53,$K$10:$K$309),3),FALSE)),F53&lt;26),1,0)),0)</f>
        <v/>
      </c>
      <c r="M53" s="2" t="str">
        <f t="shared" si="5"/>
        <v/>
      </c>
      <c r="O53" s="2" t="str" cm="1">
        <f t="array" ref="O53">IFERROR($M53*IF($E53="","",INDEX('Plan Details'!$F$4:$Q$2298,MATCH(1,(Calculations!O$9='Plan Details'!$B$4:$B$2298)*($G53='Plan Details'!$E$4:$E$2298)*(ISNUMBER(SEARCH($B$3,'Plan Details'!$D$4:$D$2298))),0),MATCH(Calculations!$B$4,'Plan Details'!$F$3:$Q$3,0))),"")</f>
        <v/>
      </c>
      <c r="P53" s="2" t="str" cm="1">
        <f t="array" ref="P53">IFERROR($M53*IF($E53="","",INDEX('Plan Details'!$F$4:$Q$2298,MATCH(1,(Calculations!P$9='Plan Details'!$B$4:$B$2298)*($G53='Plan Details'!$E$4:$E$2298)*(ISNUMBER(SEARCH($B$3,'Plan Details'!$D$4:$D$2298))),0),MATCH(Calculations!$B$4,'Plan Details'!$F$3:$Q$3,0))),"")</f>
        <v/>
      </c>
      <c r="Q53" s="2" t="str" cm="1">
        <f t="array" ref="Q53">IFERROR($M53*IF($E53="","",INDEX('Plan Details'!$F$4:$Q$2298,MATCH(1,(Calculations!Q$9='Plan Details'!$B$4:$B$2298)*($G53='Plan Details'!$E$4:$E$2298)*(ISNUMBER(SEARCH($B$3,'Plan Details'!$D$4:$D$2298))),0),MATCH(Calculations!$B$4,'Plan Details'!$F$3:$Q$3,0))),"")</f>
        <v/>
      </c>
      <c r="R53" s="2" t="str" cm="1">
        <f t="array" ref="R53">IFERROR($M53*IF($E53="","",INDEX('Plan Details'!$F$4:$Q$2298,MATCH(1,(Calculations!R$9='Plan Details'!$B$4:$B$2298)*($G53='Plan Details'!$E$4:$E$2298)*(ISNUMBER(SEARCH($B$3,'Plan Details'!$D$4:$D$2298))),0),MATCH(Calculations!$B$4,'Plan Details'!$F$3:$Q$3,0))),"")</f>
        <v/>
      </c>
      <c r="S53" s="2" t="str" cm="1">
        <f t="array" ref="S53">IFERROR($M53*IF($E53="","",INDEX('Plan Details'!$F$4:$Q$2298,MATCH(1,(Calculations!S$9='Plan Details'!$B$4:$B$2298)*($G53='Plan Details'!$E$4:$E$2298)*(ISNUMBER(SEARCH($B$3,'Plan Details'!$D$4:$D$2298))),0),MATCH(Calculations!$B$4,'Plan Details'!$F$3:$Q$3,0))),"")</f>
        <v/>
      </c>
      <c r="T53" s="2" t="str" cm="1">
        <f t="array" ref="T53">IFERROR($M53*IF($E53="","",INDEX('Plan Details'!$F$4:$Q$2298,MATCH(1,(Calculations!T$9='Plan Details'!$B$4:$B$2298)*($G53='Plan Details'!$E$4:$E$2298)*(ISNUMBER(SEARCH($B$3,'Plan Details'!$D$4:$D$2298))),0),MATCH(Calculations!$B$4,'Plan Details'!$F$3:$Q$3,0))),"")</f>
        <v/>
      </c>
      <c r="U53" s="2" t="str" cm="1">
        <f t="array" ref="U53">IFERROR($M53*IF($E53="","",INDEX('Plan Details'!$F$4:$Q$2298,MATCH(1,(Calculations!U$9='Plan Details'!$B$4:$B$2298)*($G53='Plan Details'!$E$4:$E$2298)*(ISNUMBER(SEARCH($B$3,'Plan Details'!$D$4:$D$2298))),0),MATCH(Calculations!$B$4,'Plan Details'!$F$3:$Q$3,0))),"")</f>
        <v/>
      </c>
      <c r="V53" s="2" t="str" cm="1">
        <f t="array" ref="V53">IFERROR($M53*IF($E53="","",INDEX('Plan Details'!$F$4:$Q$2298,MATCH(1,(Calculations!V$9='Plan Details'!$B$4:$B$2298)*($G53='Plan Details'!$E$4:$E$2298)*(ISNUMBER(SEARCH($B$3,'Plan Details'!$D$4:$D$2298))),0),MATCH(Calculations!$B$4,'Plan Details'!$F$3:$Q$3,0))),"")</f>
        <v/>
      </c>
      <c r="W53" s="2" t="str" cm="1">
        <f t="array" ref="W53">IFERROR($M53*IF($E53="","",INDEX('Plan Details'!$F$4:$Q$2298,MATCH(1,(Calculations!W$9='Plan Details'!$B$4:$B$2298)*($G53='Plan Details'!$E$4:$E$2298)*(ISNUMBER(SEARCH($B$3,'Plan Details'!$D$4:$D$2298))),0),MATCH(Calculations!$B$4,'Plan Details'!$F$3:$Q$3,0))),"")</f>
        <v/>
      </c>
      <c r="X53" s="2" t="str" cm="1">
        <f t="array" ref="X53">IFERROR($M53*IF($E53="","",INDEX('Plan Details'!$F$4:$Q$2298,MATCH(1,(Calculations!X$9='Plan Details'!$B$4:$B$2298)*($G53='Plan Details'!$E$4:$E$2298)*(ISNUMBER(SEARCH($B$3,'Plan Details'!$D$4:$D$2298))),0),MATCH(Calculations!$B$4,'Plan Details'!$F$3:$Q$3,0))),"")</f>
        <v/>
      </c>
      <c r="Y53" s="2" t="str" cm="1">
        <f t="array" ref="Y53">IFERROR($M53*IF($E53="","",INDEX('Plan Details'!$F$4:$Q$2298,MATCH(1,(Calculations!Y$9='Plan Details'!$B$4:$B$2298)*($G53='Plan Details'!$E$4:$E$2298)*(ISNUMBER(SEARCH($B$3,'Plan Details'!$D$4:$D$2298))),0),MATCH(Calculations!$B$4,'Plan Details'!$F$3:$Q$3,0))),"")</f>
        <v/>
      </c>
      <c r="Z53" s="2" t="str" cm="1">
        <f t="array" ref="Z53">IFERROR($M53*IF($E53="","",INDEX('Plan Details'!$F$4:$Q$2298,MATCH(1,(Calculations!Z$9='Plan Details'!$B$4:$B$2298)*($G53='Plan Details'!$E$4:$E$2298)*(ISNUMBER(SEARCH($B$3,'Plan Details'!$D$4:$D$2298))),0),MATCH(Calculations!$B$4,'Plan Details'!$F$3:$Q$3,0))),"")</f>
        <v/>
      </c>
      <c r="AA53" s="2" t="str" cm="1">
        <f t="array" ref="AA53">IFERROR($M53*IF($E53="","",INDEX('Plan Details'!$F$4:$Q$2298,MATCH(1,(Calculations!AA$9='Plan Details'!$B$4:$B$2298)*($G53='Plan Details'!$E$4:$E$2298)*(ISNUMBER(SEARCH($B$3,'Plan Details'!$D$4:$D$2298))),0),MATCH(Calculations!$B$4,'Plan Details'!$F$3:$Q$3,0))),"")</f>
        <v/>
      </c>
      <c r="AB53" s="2" t="str" cm="1">
        <f t="array" ref="AB53">IFERROR($M53*IF($E53="","",INDEX('Plan Details'!$F$4:$Q$2298,MATCH(1,(Calculations!AB$9='Plan Details'!$B$4:$B$2298)*($G53='Plan Details'!$E$4:$E$2298)*(ISNUMBER(SEARCH($B$3,'Plan Details'!$D$4:$D$2298))),0),MATCH(Calculations!$B$4,'Plan Details'!$F$3:$Q$3,0))),"")</f>
        <v/>
      </c>
      <c r="AD53" s="2" t="str">
        <f t="shared" si="6"/>
        <v/>
      </c>
      <c r="AE53" s="2" t="str">
        <f t="shared" si="7"/>
        <v/>
      </c>
      <c r="AF53" s="2" t="str">
        <f t="shared" si="8"/>
        <v/>
      </c>
      <c r="AG53" s="2" t="str">
        <f t="shared" si="9"/>
        <v/>
      </c>
      <c r="AH53" s="2" t="str">
        <f t="shared" si="10"/>
        <v/>
      </c>
      <c r="AI53" s="2" t="str">
        <f t="shared" si="11"/>
        <v/>
      </c>
      <c r="AJ53" s="2" t="str">
        <f t="shared" si="12"/>
        <v/>
      </c>
      <c r="AK53" s="2" t="str">
        <f t="shared" si="13"/>
        <v/>
      </c>
      <c r="AL53" s="2" t="str">
        <f t="shared" si="14"/>
        <v/>
      </c>
      <c r="AM53" s="2" t="str">
        <f t="shared" si="15"/>
        <v/>
      </c>
      <c r="AN53" s="2" t="str">
        <f t="shared" si="16"/>
        <v/>
      </c>
      <c r="AO53" s="2" t="str">
        <f t="shared" si="17"/>
        <v/>
      </c>
      <c r="AP53" s="2" t="str">
        <f t="shared" si="18"/>
        <v/>
      </c>
      <c r="AQ53" s="2" t="str">
        <f t="shared" si="19"/>
        <v/>
      </c>
    </row>
    <row r="54" spans="1:43" x14ac:dyDescent="0.2">
      <c r="A54" s="2" t="str">
        <f>IF('3 - SHOP Premium Calculator'!F70="","",'3 - SHOP Premium Calculator'!F70)</f>
        <v/>
      </c>
      <c r="B54" s="2" t="str">
        <f>IF(A54="","",A54&amp;COUNTIFS($D$10:D54,"Employee"))</f>
        <v/>
      </c>
      <c r="C54" s="2" t="str">
        <f>IF(A54="","",'3 - SHOP Premium Calculator'!F70&amp;" - "&amp;'3 - SHOP Premium Calculator'!H70)</f>
        <v/>
      </c>
      <c r="D54" s="2" t="str">
        <f>IF('3 - SHOP Premium Calculator'!H70="","",'3 - SHOP Premium Calculator'!H70)</f>
        <v/>
      </c>
      <c r="E54" s="37" t="str">
        <f>IF('3 - SHOP Premium Calculator'!I70="","",'3 - SHOP Premium Calculator'!I70)</f>
        <v/>
      </c>
      <c r="F54" s="2" t="str">
        <f t="shared" si="0"/>
        <v/>
      </c>
      <c r="G54" s="2" t="str">
        <f t="shared" si="1"/>
        <v/>
      </c>
      <c r="H54" s="2" t="str">
        <f t="shared" si="2"/>
        <v/>
      </c>
      <c r="I54" s="2" t="str">
        <f t="shared" si="3"/>
        <v/>
      </c>
      <c r="J54" s="2" t="str">
        <f t="shared" si="4"/>
        <v/>
      </c>
      <c r="K54" s="2" t="str">
        <f>IF(A54="","",IF(AND(D54="Dependent",F54&lt;25),F54+(COUNTIFS($A$10:A54,A54)/500),0))</f>
        <v/>
      </c>
      <c r="L54" s="2" t="str" cm="1">
        <f t="array" ref="L54">IFERROR(IF(A54="","",IF(AND(D54="Dependent",OR(IFERROR(K54=LARGE(IF($B$10:$B$309=B54,$K$10:$K$309),1),FALSE),IFERROR(K54=LARGE(IF($B$10:$B$309=B54,$K$10:$K$309),2),FALSE),IFERROR(K54=LARGE(IF($B$10:$B$309=B54,$K$10:$K$309),3),FALSE)),F54&lt;26),1,0)),0)</f>
        <v/>
      </c>
      <c r="M54" s="2" t="str">
        <f t="shared" si="5"/>
        <v/>
      </c>
      <c r="O54" s="2" t="str" cm="1">
        <f t="array" ref="O54">IFERROR($M54*IF($E54="","",INDEX('Plan Details'!$F$4:$Q$2298,MATCH(1,(Calculations!O$9='Plan Details'!$B$4:$B$2298)*($G54='Plan Details'!$E$4:$E$2298)*(ISNUMBER(SEARCH($B$3,'Plan Details'!$D$4:$D$2298))),0),MATCH(Calculations!$B$4,'Plan Details'!$F$3:$Q$3,0))),"")</f>
        <v/>
      </c>
      <c r="P54" s="2" t="str" cm="1">
        <f t="array" ref="P54">IFERROR($M54*IF($E54="","",INDEX('Plan Details'!$F$4:$Q$2298,MATCH(1,(Calculations!P$9='Plan Details'!$B$4:$B$2298)*($G54='Plan Details'!$E$4:$E$2298)*(ISNUMBER(SEARCH($B$3,'Plan Details'!$D$4:$D$2298))),0),MATCH(Calculations!$B$4,'Plan Details'!$F$3:$Q$3,0))),"")</f>
        <v/>
      </c>
      <c r="Q54" s="2" t="str" cm="1">
        <f t="array" ref="Q54">IFERROR($M54*IF($E54="","",INDEX('Plan Details'!$F$4:$Q$2298,MATCH(1,(Calculations!Q$9='Plan Details'!$B$4:$B$2298)*($G54='Plan Details'!$E$4:$E$2298)*(ISNUMBER(SEARCH($B$3,'Plan Details'!$D$4:$D$2298))),0),MATCH(Calculations!$B$4,'Plan Details'!$F$3:$Q$3,0))),"")</f>
        <v/>
      </c>
      <c r="R54" s="2" t="str" cm="1">
        <f t="array" ref="R54">IFERROR($M54*IF($E54="","",INDEX('Plan Details'!$F$4:$Q$2298,MATCH(1,(Calculations!R$9='Plan Details'!$B$4:$B$2298)*($G54='Plan Details'!$E$4:$E$2298)*(ISNUMBER(SEARCH($B$3,'Plan Details'!$D$4:$D$2298))),0),MATCH(Calculations!$B$4,'Plan Details'!$F$3:$Q$3,0))),"")</f>
        <v/>
      </c>
      <c r="S54" s="2" t="str" cm="1">
        <f t="array" ref="S54">IFERROR($M54*IF($E54="","",INDEX('Plan Details'!$F$4:$Q$2298,MATCH(1,(Calculations!S$9='Plan Details'!$B$4:$B$2298)*($G54='Plan Details'!$E$4:$E$2298)*(ISNUMBER(SEARCH($B$3,'Plan Details'!$D$4:$D$2298))),0),MATCH(Calculations!$B$4,'Plan Details'!$F$3:$Q$3,0))),"")</f>
        <v/>
      </c>
      <c r="T54" s="2" t="str" cm="1">
        <f t="array" ref="T54">IFERROR($M54*IF($E54="","",INDEX('Plan Details'!$F$4:$Q$2298,MATCH(1,(Calculations!T$9='Plan Details'!$B$4:$B$2298)*($G54='Plan Details'!$E$4:$E$2298)*(ISNUMBER(SEARCH($B$3,'Plan Details'!$D$4:$D$2298))),0),MATCH(Calculations!$B$4,'Plan Details'!$F$3:$Q$3,0))),"")</f>
        <v/>
      </c>
      <c r="U54" s="2" t="str" cm="1">
        <f t="array" ref="U54">IFERROR($M54*IF($E54="","",INDEX('Plan Details'!$F$4:$Q$2298,MATCH(1,(Calculations!U$9='Plan Details'!$B$4:$B$2298)*($G54='Plan Details'!$E$4:$E$2298)*(ISNUMBER(SEARCH($B$3,'Plan Details'!$D$4:$D$2298))),0),MATCH(Calculations!$B$4,'Plan Details'!$F$3:$Q$3,0))),"")</f>
        <v/>
      </c>
      <c r="V54" s="2" t="str" cm="1">
        <f t="array" ref="V54">IFERROR($M54*IF($E54="","",INDEX('Plan Details'!$F$4:$Q$2298,MATCH(1,(Calculations!V$9='Plan Details'!$B$4:$B$2298)*($G54='Plan Details'!$E$4:$E$2298)*(ISNUMBER(SEARCH($B$3,'Plan Details'!$D$4:$D$2298))),0),MATCH(Calculations!$B$4,'Plan Details'!$F$3:$Q$3,0))),"")</f>
        <v/>
      </c>
      <c r="W54" s="2" t="str" cm="1">
        <f t="array" ref="W54">IFERROR($M54*IF($E54="","",INDEX('Plan Details'!$F$4:$Q$2298,MATCH(1,(Calculations!W$9='Plan Details'!$B$4:$B$2298)*($G54='Plan Details'!$E$4:$E$2298)*(ISNUMBER(SEARCH($B$3,'Plan Details'!$D$4:$D$2298))),0),MATCH(Calculations!$B$4,'Plan Details'!$F$3:$Q$3,0))),"")</f>
        <v/>
      </c>
      <c r="X54" s="2" t="str" cm="1">
        <f t="array" ref="X54">IFERROR($M54*IF($E54="","",INDEX('Plan Details'!$F$4:$Q$2298,MATCH(1,(Calculations!X$9='Plan Details'!$B$4:$B$2298)*($G54='Plan Details'!$E$4:$E$2298)*(ISNUMBER(SEARCH($B$3,'Plan Details'!$D$4:$D$2298))),0),MATCH(Calculations!$B$4,'Plan Details'!$F$3:$Q$3,0))),"")</f>
        <v/>
      </c>
      <c r="Y54" s="2" t="str" cm="1">
        <f t="array" ref="Y54">IFERROR($M54*IF($E54="","",INDEX('Plan Details'!$F$4:$Q$2298,MATCH(1,(Calculations!Y$9='Plan Details'!$B$4:$B$2298)*($G54='Plan Details'!$E$4:$E$2298)*(ISNUMBER(SEARCH($B$3,'Plan Details'!$D$4:$D$2298))),0),MATCH(Calculations!$B$4,'Plan Details'!$F$3:$Q$3,0))),"")</f>
        <v/>
      </c>
      <c r="Z54" s="2" t="str" cm="1">
        <f t="array" ref="Z54">IFERROR($M54*IF($E54="","",INDEX('Plan Details'!$F$4:$Q$2298,MATCH(1,(Calculations!Z$9='Plan Details'!$B$4:$B$2298)*($G54='Plan Details'!$E$4:$E$2298)*(ISNUMBER(SEARCH($B$3,'Plan Details'!$D$4:$D$2298))),0),MATCH(Calculations!$B$4,'Plan Details'!$F$3:$Q$3,0))),"")</f>
        <v/>
      </c>
      <c r="AA54" s="2" t="str" cm="1">
        <f t="array" ref="AA54">IFERROR($M54*IF($E54="","",INDEX('Plan Details'!$F$4:$Q$2298,MATCH(1,(Calculations!AA$9='Plan Details'!$B$4:$B$2298)*($G54='Plan Details'!$E$4:$E$2298)*(ISNUMBER(SEARCH($B$3,'Plan Details'!$D$4:$D$2298))),0),MATCH(Calculations!$B$4,'Plan Details'!$F$3:$Q$3,0))),"")</f>
        <v/>
      </c>
      <c r="AB54" s="2" t="str" cm="1">
        <f t="array" ref="AB54">IFERROR($M54*IF($E54="","",INDEX('Plan Details'!$F$4:$Q$2298,MATCH(1,(Calculations!AB$9='Plan Details'!$B$4:$B$2298)*($G54='Plan Details'!$E$4:$E$2298)*(ISNUMBER(SEARCH($B$3,'Plan Details'!$D$4:$D$2298))),0),MATCH(Calculations!$B$4,'Plan Details'!$F$3:$Q$3,0))),"")</f>
        <v/>
      </c>
      <c r="AD54" s="2" t="str">
        <f t="shared" si="6"/>
        <v/>
      </c>
      <c r="AE54" s="2" t="str">
        <f t="shared" si="7"/>
        <v/>
      </c>
      <c r="AF54" s="2" t="str">
        <f t="shared" si="8"/>
        <v/>
      </c>
      <c r="AG54" s="2" t="str">
        <f t="shared" si="9"/>
        <v/>
      </c>
      <c r="AH54" s="2" t="str">
        <f t="shared" si="10"/>
        <v/>
      </c>
      <c r="AI54" s="2" t="str">
        <f t="shared" si="11"/>
        <v/>
      </c>
      <c r="AJ54" s="2" t="str">
        <f t="shared" si="12"/>
        <v/>
      </c>
      <c r="AK54" s="2" t="str">
        <f t="shared" si="13"/>
        <v/>
      </c>
      <c r="AL54" s="2" t="str">
        <f t="shared" si="14"/>
        <v/>
      </c>
      <c r="AM54" s="2" t="str">
        <f t="shared" si="15"/>
        <v/>
      </c>
      <c r="AN54" s="2" t="str">
        <f t="shared" si="16"/>
        <v/>
      </c>
      <c r="AO54" s="2" t="str">
        <f t="shared" si="17"/>
        <v/>
      </c>
      <c r="AP54" s="2" t="str">
        <f t="shared" si="18"/>
        <v/>
      </c>
      <c r="AQ54" s="2" t="str">
        <f t="shared" si="19"/>
        <v/>
      </c>
    </row>
    <row r="55" spans="1:43" x14ac:dyDescent="0.2">
      <c r="A55" s="2" t="str">
        <f>IF('3 - SHOP Premium Calculator'!F71="","",'3 - SHOP Premium Calculator'!F71)</f>
        <v/>
      </c>
      <c r="B55" s="2" t="str">
        <f>IF(A55="","",A55&amp;COUNTIFS($D$10:D55,"Employee"))</f>
        <v/>
      </c>
      <c r="C55" s="2" t="str">
        <f>IF(A55="","",'3 - SHOP Premium Calculator'!F71&amp;" - "&amp;'3 - SHOP Premium Calculator'!H71)</f>
        <v/>
      </c>
      <c r="D55" s="2" t="str">
        <f>IF('3 - SHOP Premium Calculator'!H71="","",'3 - SHOP Premium Calculator'!H71)</f>
        <v/>
      </c>
      <c r="E55" s="37" t="str">
        <f>IF('3 - SHOP Premium Calculator'!I71="","",'3 - SHOP Premium Calculator'!I71)</f>
        <v/>
      </c>
      <c r="F55" s="2" t="str">
        <f t="shared" si="0"/>
        <v/>
      </c>
      <c r="G55" s="2" t="str">
        <f t="shared" si="1"/>
        <v/>
      </c>
      <c r="H55" s="2" t="str">
        <f t="shared" si="2"/>
        <v/>
      </c>
      <c r="I55" s="2" t="str">
        <f t="shared" si="3"/>
        <v/>
      </c>
      <c r="J55" s="2" t="str">
        <f t="shared" si="4"/>
        <v/>
      </c>
      <c r="K55" s="2" t="str">
        <f>IF(A55="","",IF(AND(D55="Dependent",F55&lt;25),F55+(COUNTIFS($A$10:A55,A55)/500),0))</f>
        <v/>
      </c>
      <c r="L55" s="2" t="str" cm="1">
        <f t="array" ref="L55">IFERROR(IF(A55="","",IF(AND(D55="Dependent",OR(IFERROR(K55=LARGE(IF($B$10:$B$309=B55,$K$10:$K$309),1),FALSE),IFERROR(K55=LARGE(IF($B$10:$B$309=B55,$K$10:$K$309),2),FALSE),IFERROR(K55=LARGE(IF($B$10:$B$309=B55,$K$10:$K$309),3),FALSE)),F55&lt;26),1,0)),0)</f>
        <v/>
      </c>
      <c r="M55" s="2" t="str">
        <f t="shared" si="5"/>
        <v/>
      </c>
      <c r="O55" s="2" t="str" cm="1">
        <f t="array" ref="O55">IFERROR($M55*IF($E55="","",INDEX('Plan Details'!$F$4:$Q$2298,MATCH(1,(Calculations!O$9='Plan Details'!$B$4:$B$2298)*($G55='Plan Details'!$E$4:$E$2298)*(ISNUMBER(SEARCH($B$3,'Plan Details'!$D$4:$D$2298))),0),MATCH(Calculations!$B$4,'Plan Details'!$F$3:$Q$3,0))),"")</f>
        <v/>
      </c>
      <c r="P55" s="2" t="str" cm="1">
        <f t="array" ref="P55">IFERROR($M55*IF($E55="","",INDEX('Plan Details'!$F$4:$Q$2298,MATCH(1,(Calculations!P$9='Plan Details'!$B$4:$B$2298)*($G55='Plan Details'!$E$4:$E$2298)*(ISNUMBER(SEARCH($B$3,'Plan Details'!$D$4:$D$2298))),0),MATCH(Calculations!$B$4,'Plan Details'!$F$3:$Q$3,0))),"")</f>
        <v/>
      </c>
      <c r="Q55" s="2" t="str" cm="1">
        <f t="array" ref="Q55">IFERROR($M55*IF($E55="","",INDEX('Plan Details'!$F$4:$Q$2298,MATCH(1,(Calculations!Q$9='Plan Details'!$B$4:$B$2298)*($G55='Plan Details'!$E$4:$E$2298)*(ISNUMBER(SEARCH($B$3,'Plan Details'!$D$4:$D$2298))),0),MATCH(Calculations!$B$4,'Plan Details'!$F$3:$Q$3,0))),"")</f>
        <v/>
      </c>
      <c r="R55" s="2" t="str" cm="1">
        <f t="array" ref="R55">IFERROR($M55*IF($E55="","",INDEX('Plan Details'!$F$4:$Q$2298,MATCH(1,(Calculations!R$9='Plan Details'!$B$4:$B$2298)*($G55='Plan Details'!$E$4:$E$2298)*(ISNUMBER(SEARCH($B$3,'Plan Details'!$D$4:$D$2298))),0),MATCH(Calculations!$B$4,'Plan Details'!$F$3:$Q$3,0))),"")</f>
        <v/>
      </c>
      <c r="S55" s="2" t="str" cm="1">
        <f t="array" ref="S55">IFERROR($M55*IF($E55="","",INDEX('Plan Details'!$F$4:$Q$2298,MATCH(1,(Calculations!S$9='Plan Details'!$B$4:$B$2298)*($G55='Plan Details'!$E$4:$E$2298)*(ISNUMBER(SEARCH($B$3,'Plan Details'!$D$4:$D$2298))),0),MATCH(Calculations!$B$4,'Plan Details'!$F$3:$Q$3,0))),"")</f>
        <v/>
      </c>
      <c r="T55" s="2" t="str" cm="1">
        <f t="array" ref="T55">IFERROR($M55*IF($E55="","",INDEX('Plan Details'!$F$4:$Q$2298,MATCH(1,(Calculations!T$9='Plan Details'!$B$4:$B$2298)*($G55='Plan Details'!$E$4:$E$2298)*(ISNUMBER(SEARCH($B$3,'Plan Details'!$D$4:$D$2298))),0),MATCH(Calculations!$B$4,'Plan Details'!$F$3:$Q$3,0))),"")</f>
        <v/>
      </c>
      <c r="U55" s="2" t="str" cm="1">
        <f t="array" ref="U55">IFERROR($M55*IF($E55="","",INDEX('Plan Details'!$F$4:$Q$2298,MATCH(1,(Calculations!U$9='Plan Details'!$B$4:$B$2298)*($G55='Plan Details'!$E$4:$E$2298)*(ISNUMBER(SEARCH($B$3,'Plan Details'!$D$4:$D$2298))),0),MATCH(Calculations!$B$4,'Plan Details'!$F$3:$Q$3,0))),"")</f>
        <v/>
      </c>
      <c r="V55" s="2" t="str" cm="1">
        <f t="array" ref="V55">IFERROR($M55*IF($E55="","",INDEX('Plan Details'!$F$4:$Q$2298,MATCH(1,(Calculations!V$9='Plan Details'!$B$4:$B$2298)*($G55='Plan Details'!$E$4:$E$2298)*(ISNUMBER(SEARCH($B$3,'Plan Details'!$D$4:$D$2298))),0),MATCH(Calculations!$B$4,'Plan Details'!$F$3:$Q$3,0))),"")</f>
        <v/>
      </c>
      <c r="W55" s="2" t="str" cm="1">
        <f t="array" ref="W55">IFERROR($M55*IF($E55="","",INDEX('Plan Details'!$F$4:$Q$2298,MATCH(1,(Calculations!W$9='Plan Details'!$B$4:$B$2298)*($G55='Plan Details'!$E$4:$E$2298)*(ISNUMBER(SEARCH($B$3,'Plan Details'!$D$4:$D$2298))),0),MATCH(Calculations!$B$4,'Plan Details'!$F$3:$Q$3,0))),"")</f>
        <v/>
      </c>
      <c r="X55" s="2" t="str" cm="1">
        <f t="array" ref="X55">IFERROR($M55*IF($E55="","",INDEX('Plan Details'!$F$4:$Q$2298,MATCH(1,(Calculations!X$9='Plan Details'!$B$4:$B$2298)*($G55='Plan Details'!$E$4:$E$2298)*(ISNUMBER(SEARCH($B$3,'Plan Details'!$D$4:$D$2298))),0),MATCH(Calculations!$B$4,'Plan Details'!$F$3:$Q$3,0))),"")</f>
        <v/>
      </c>
      <c r="Y55" s="2" t="str" cm="1">
        <f t="array" ref="Y55">IFERROR($M55*IF($E55="","",INDEX('Plan Details'!$F$4:$Q$2298,MATCH(1,(Calculations!Y$9='Plan Details'!$B$4:$B$2298)*($G55='Plan Details'!$E$4:$E$2298)*(ISNUMBER(SEARCH($B$3,'Plan Details'!$D$4:$D$2298))),0),MATCH(Calculations!$B$4,'Plan Details'!$F$3:$Q$3,0))),"")</f>
        <v/>
      </c>
      <c r="Z55" s="2" t="str" cm="1">
        <f t="array" ref="Z55">IFERROR($M55*IF($E55="","",INDEX('Plan Details'!$F$4:$Q$2298,MATCH(1,(Calculations!Z$9='Plan Details'!$B$4:$B$2298)*($G55='Plan Details'!$E$4:$E$2298)*(ISNUMBER(SEARCH($B$3,'Plan Details'!$D$4:$D$2298))),0),MATCH(Calculations!$B$4,'Plan Details'!$F$3:$Q$3,0))),"")</f>
        <v/>
      </c>
      <c r="AA55" s="2" t="str" cm="1">
        <f t="array" ref="AA55">IFERROR($M55*IF($E55="","",INDEX('Plan Details'!$F$4:$Q$2298,MATCH(1,(Calculations!AA$9='Plan Details'!$B$4:$B$2298)*($G55='Plan Details'!$E$4:$E$2298)*(ISNUMBER(SEARCH($B$3,'Plan Details'!$D$4:$D$2298))),0),MATCH(Calculations!$B$4,'Plan Details'!$F$3:$Q$3,0))),"")</f>
        <v/>
      </c>
      <c r="AB55" s="2" t="str" cm="1">
        <f t="array" ref="AB55">IFERROR($M55*IF($E55="","",INDEX('Plan Details'!$F$4:$Q$2298,MATCH(1,(Calculations!AB$9='Plan Details'!$B$4:$B$2298)*($G55='Plan Details'!$E$4:$E$2298)*(ISNUMBER(SEARCH($B$3,'Plan Details'!$D$4:$D$2298))),0),MATCH(Calculations!$B$4,'Plan Details'!$F$3:$Q$3,0))),"")</f>
        <v/>
      </c>
      <c r="AD55" s="2" t="str">
        <f t="shared" si="6"/>
        <v/>
      </c>
      <c r="AE55" s="2" t="str">
        <f t="shared" si="7"/>
        <v/>
      </c>
      <c r="AF55" s="2" t="str">
        <f t="shared" si="8"/>
        <v/>
      </c>
      <c r="AG55" s="2" t="str">
        <f t="shared" si="9"/>
        <v/>
      </c>
      <c r="AH55" s="2" t="str">
        <f t="shared" si="10"/>
        <v/>
      </c>
      <c r="AI55" s="2" t="str">
        <f t="shared" si="11"/>
        <v/>
      </c>
      <c r="AJ55" s="2" t="str">
        <f t="shared" si="12"/>
        <v/>
      </c>
      <c r="AK55" s="2" t="str">
        <f t="shared" si="13"/>
        <v/>
      </c>
      <c r="AL55" s="2" t="str">
        <f t="shared" si="14"/>
        <v/>
      </c>
      <c r="AM55" s="2" t="str">
        <f t="shared" si="15"/>
        <v/>
      </c>
      <c r="AN55" s="2" t="str">
        <f t="shared" si="16"/>
        <v/>
      </c>
      <c r="AO55" s="2" t="str">
        <f t="shared" si="17"/>
        <v/>
      </c>
      <c r="AP55" s="2" t="str">
        <f t="shared" si="18"/>
        <v/>
      </c>
      <c r="AQ55" s="2" t="str">
        <f t="shared" si="19"/>
        <v/>
      </c>
    </row>
    <row r="56" spans="1:43" x14ac:dyDescent="0.2">
      <c r="A56" s="2" t="str">
        <f>IF('3 - SHOP Premium Calculator'!F72="","",'3 - SHOP Premium Calculator'!F72)</f>
        <v/>
      </c>
      <c r="B56" s="2" t="str">
        <f>IF(A56="","",A56&amp;COUNTIFS($D$10:D56,"Employee"))</f>
        <v/>
      </c>
      <c r="C56" s="2" t="str">
        <f>IF(A56="","",'3 - SHOP Premium Calculator'!F72&amp;" - "&amp;'3 - SHOP Premium Calculator'!H72)</f>
        <v/>
      </c>
      <c r="D56" s="2" t="str">
        <f>IF('3 - SHOP Premium Calculator'!H72="","",'3 - SHOP Premium Calculator'!H72)</f>
        <v/>
      </c>
      <c r="E56" s="37" t="str">
        <f>IF('3 - SHOP Premium Calculator'!I72="","",'3 - SHOP Premium Calculator'!I72)</f>
        <v/>
      </c>
      <c r="F56" s="2" t="str">
        <f t="shared" si="0"/>
        <v/>
      </c>
      <c r="G56" s="2" t="str">
        <f t="shared" si="1"/>
        <v/>
      </c>
      <c r="H56" s="2" t="str">
        <f t="shared" si="2"/>
        <v/>
      </c>
      <c r="I56" s="2" t="str">
        <f t="shared" si="3"/>
        <v/>
      </c>
      <c r="J56" s="2" t="str">
        <f t="shared" si="4"/>
        <v/>
      </c>
      <c r="K56" s="2" t="str">
        <f>IF(A56="","",IF(AND(D56="Dependent",F56&lt;25),F56+(COUNTIFS($A$10:A56,A56)/500),0))</f>
        <v/>
      </c>
      <c r="L56" s="2" t="str" cm="1">
        <f t="array" ref="L56">IFERROR(IF(A56="","",IF(AND(D56="Dependent",OR(IFERROR(K56=LARGE(IF($B$10:$B$309=B56,$K$10:$K$309),1),FALSE),IFERROR(K56=LARGE(IF($B$10:$B$309=B56,$K$10:$K$309),2),FALSE),IFERROR(K56=LARGE(IF($B$10:$B$309=B56,$K$10:$K$309),3),FALSE)),F56&lt;26),1,0)),0)</f>
        <v/>
      </c>
      <c r="M56" s="2" t="str">
        <f t="shared" si="5"/>
        <v/>
      </c>
      <c r="O56" s="2" t="str" cm="1">
        <f t="array" ref="O56">IFERROR($M56*IF($E56="","",INDEX('Plan Details'!$F$4:$Q$2298,MATCH(1,(Calculations!O$9='Plan Details'!$B$4:$B$2298)*($G56='Plan Details'!$E$4:$E$2298)*(ISNUMBER(SEARCH($B$3,'Plan Details'!$D$4:$D$2298))),0),MATCH(Calculations!$B$4,'Plan Details'!$F$3:$Q$3,0))),"")</f>
        <v/>
      </c>
      <c r="P56" s="2" t="str" cm="1">
        <f t="array" ref="P56">IFERROR($M56*IF($E56="","",INDEX('Plan Details'!$F$4:$Q$2298,MATCH(1,(Calculations!P$9='Plan Details'!$B$4:$B$2298)*($G56='Plan Details'!$E$4:$E$2298)*(ISNUMBER(SEARCH($B$3,'Plan Details'!$D$4:$D$2298))),0),MATCH(Calculations!$B$4,'Plan Details'!$F$3:$Q$3,0))),"")</f>
        <v/>
      </c>
      <c r="Q56" s="2" t="str" cm="1">
        <f t="array" ref="Q56">IFERROR($M56*IF($E56="","",INDEX('Plan Details'!$F$4:$Q$2298,MATCH(1,(Calculations!Q$9='Plan Details'!$B$4:$B$2298)*($G56='Plan Details'!$E$4:$E$2298)*(ISNUMBER(SEARCH($B$3,'Plan Details'!$D$4:$D$2298))),0),MATCH(Calculations!$B$4,'Plan Details'!$F$3:$Q$3,0))),"")</f>
        <v/>
      </c>
      <c r="R56" s="2" t="str" cm="1">
        <f t="array" ref="R56">IFERROR($M56*IF($E56="","",INDEX('Plan Details'!$F$4:$Q$2298,MATCH(1,(Calculations!R$9='Plan Details'!$B$4:$B$2298)*($G56='Plan Details'!$E$4:$E$2298)*(ISNUMBER(SEARCH($B$3,'Plan Details'!$D$4:$D$2298))),0),MATCH(Calculations!$B$4,'Plan Details'!$F$3:$Q$3,0))),"")</f>
        <v/>
      </c>
      <c r="S56" s="2" t="str" cm="1">
        <f t="array" ref="S56">IFERROR($M56*IF($E56="","",INDEX('Plan Details'!$F$4:$Q$2298,MATCH(1,(Calculations!S$9='Plan Details'!$B$4:$B$2298)*($G56='Plan Details'!$E$4:$E$2298)*(ISNUMBER(SEARCH($B$3,'Plan Details'!$D$4:$D$2298))),0),MATCH(Calculations!$B$4,'Plan Details'!$F$3:$Q$3,0))),"")</f>
        <v/>
      </c>
      <c r="T56" s="2" t="str" cm="1">
        <f t="array" ref="T56">IFERROR($M56*IF($E56="","",INDEX('Plan Details'!$F$4:$Q$2298,MATCH(1,(Calculations!T$9='Plan Details'!$B$4:$B$2298)*($G56='Plan Details'!$E$4:$E$2298)*(ISNUMBER(SEARCH($B$3,'Plan Details'!$D$4:$D$2298))),0),MATCH(Calculations!$B$4,'Plan Details'!$F$3:$Q$3,0))),"")</f>
        <v/>
      </c>
      <c r="U56" s="2" t="str" cm="1">
        <f t="array" ref="U56">IFERROR($M56*IF($E56="","",INDEX('Plan Details'!$F$4:$Q$2298,MATCH(1,(Calculations!U$9='Plan Details'!$B$4:$B$2298)*($G56='Plan Details'!$E$4:$E$2298)*(ISNUMBER(SEARCH($B$3,'Plan Details'!$D$4:$D$2298))),0),MATCH(Calculations!$B$4,'Plan Details'!$F$3:$Q$3,0))),"")</f>
        <v/>
      </c>
      <c r="V56" s="2" t="str" cm="1">
        <f t="array" ref="V56">IFERROR($M56*IF($E56="","",INDEX('Plan Details'!$F$4:$Q$2298,MATCH(1,(Calculations!V$9='Plan Details'!$B$4:$B$2298)*($G56='Plan Details'!$E$4:$E$2298)*(ISNUMBER(SEARCH($B$3,'Plan Details'!$D$4:$D$2298))),0),MATCH(Calculations!$B$4,'Plan Details'!$F$3:$Q$3,0))),"")</f>
        <v/>
      </c>
      <c r="W56" s="2" t="str" cm="1">
        <f t="array" ref="W56">IFERROR($M56*IF($E56="","",INDEX('Plan Details'!$F$4:$Q$2298,MATCH(1,(Calculations!W$9='Plan Details'!$B$4:$B$2298)*($G56='Plan Details'!$E$4:$E$2298)*(ISNUMBER(SEARCH($B$3,'Plan Details'!$D$4:$D$2298))),0),MATCH(Calculations!$B$4,'Plan Details'!$F$3:$Q$3,0))),"")</f>
        <v/>
      </c>
      <c r="X56" s="2" t="str" cm="1">
        <f t="array" ref="X56">IFERROR($M56*IF($E56="","",INDEX('Plan Details'!$F$4:$Q$2298,MATCH(1,(Calculations!X$9='Plan Details'!$B$4:$B$2298)*($G56='Plan Details'!$E$4:$E$2298)*(ISNUMBER(SEARCH($B$3,'Plan Details'!$D$4:$D$2298))),0),MATCH(Calculations!$B$4,'Plan Details'!$F$3:$Q$3,0))),"")</f>
        <v/>
      </c>
      <c r="Y56" s="2" t="str" cm="1">
        <f t="array" ref="Y56">IFERROR($M56*IF($E56="","",INDEX('Plan Details'!$F$4:$Q$2298,MATCH(1,(Calculations!Y$9='Plan Details'!$B$4:$B$2298)*($G56='Plan Details'!$E$4:$E$2298)*(ISNUMBER(SEARCH($B$3,'Plan Details'!$D$4:$D$2298))),0),MATCH(Calculations!$B$4,'Plan Details'!$F$3:$Q$3,0))),"")</f>
        <v/>
      </c>
      <c r="Z56" s="2" t="str" cm="1">
        <f t="array" ref="Z56">IFERROR($M56*IF($E56="","",INDEX('Plan Details'!$F$4:$Q$2298,MATCH(1,(Calculations!Z$9='Plan Details'!$B$4:$B$2298)*($G56='Plan Details'!$E$4:$E$2298)*(ISNUMBER(SEARCH($B$3,'Plan Details'!$D$4:$D$2298))),0),MATCH(Calculations!$B$4,'Plan Details'!$F$3:$Q$3,0))),"")</f>
        <v/>
      </c>
      <c r="AA56" s="2" t="str" cm="1">
        <f t="array" ref="AA56">IFERROR($M56*IF($E56="","",INDEX('Plan Details'!$F$4:$Q$2298,MATCH(1,(Calculations!AA$9='Plan Details'!$B$4:$B$2298)*($G56='Plan Details'!$E$4:$E$2298)*(ISNUMBER(SEARCH($B$3,'Plan Details'!$D$4:$D$2298))),0),MATCH(Calculations!$B$4,'Plan Details'!$F$3:$Q$3,0))),"")</f>
        <v/>
      </c>
      <c r="AB56" s="2" t="str" cm="1">
        <f t="array" ref="AB56">IFERROR($M56*IF($E56="","",INDEX('Plan Details'!$F$4:$Q$2298,MATCH(1,(Calculations!AB$9='Plan Details'!$B$4:$B$2298)*($G56='Plan Details'!$E$4:$E$2298)*(ISNUMBER(SEARCH($B$3,'Plan Details'!$D$4:$D$2298))),0),MATCH(Calculations!$B$4,'Plan Details'!$F$3:$Q$3,0))),"")</f>
        <v/>
      </c>
      <c r="AD56" s="2" t="str">
        <f t="shared" si="6"/>
        <v/>
      </c>
      <c r="AE56" s="2" t="str">
        <f t="shared" si="7"/>
        <v/>
      </c>
      <c r="AF56" s="2" t="str">
        <f t="shared" si="8"/>
        <v/>
      </c>
      <c r="AG56" s="2" t="str">
        <f t="shared" si="9"/>
        <v/>
      </c>
      <c r="AH56" s="2" t="str">
        <f t="shared" si="10"/>
        <v/>
      </c>
      <c r="AI56" s="2" t="str">
        <f t="shared" si="11"/>
        <v/>
      </c>
      <c r="AJ56" s="2" t="str">
        <f t="shared" si="12"/>
        <v/>
      </c>
      <c r="AK56" s="2" t="str">
        <f t="shared" si="13"/>
        <v/>
      </c>
      <c r="AL56" s="2" t="str">
        <f t="shared" si="14"/>
        <v/>
      </c>
      <c r="AM56" s="2" t="str">
        <f t="shared" si="15"/>
        <v/>
      </c>
      <c r="AN56" s="2" t="str">
        <f t="shared" si="16"/>
        <v/>
      </c>
      <c r="AO56" s="2" t="str">
        <f t="shared" si="17"/>
        <v/>
      </c>
      <c r="AP56" s="2" t="str">
        <f t="shared" si="18"/>
        <v/>
      </c>
      <c r="AQ56" s="2" t="str">
        <f t="shared" si="19"/>
        <v/>
      </c>
    </row>
    <row r="57" spans="1:43" x14ac:dyDescent="0.2">
      <c r="A57" s="2" t="str">
        <f>IF('3 - SHOP Premium Calculator'!F73="","",'3 - SHOP Premium Calculator'!F73)</f>
        <v/>
      </c>
      <c r="B57" s="2" t="str">
        <f>IF(A57="","",A57&amp;COUNTIFS($D$10:D57,"Employee"))</f>
        <v/>
      </c>
      <c r="C57" s="2" t="str">
        <f>IF(A57="","",'3 - SHOP Premium Calculator'!F73&amp;" - "&amp;'3 - SHOP Premium Calculator'!H73)</f>
        <v/>
      </c>
      <c r="D57" s="2" t="str">
        <f>IF('3 - SHOP Premium Calculator'!H73="","",'3 - SHOP Premium Calculator'!H73)</f>
        <v/>
      </c>
      <c r="E57" s="37" t="str">
        <f>IF('3 - SHOP Premium Calculator'!I73="","",'3 - SHOP Premium Calculator'!I73)</f>
        <v/>
      </c>
      <c r="F57" s="2" t="str">
        <f t="shared" si="0"/>
        <v/>
      </c>
      <c r="G57" s="2" t="str">
        <f t="shared" si="1"/>
        <v/>
      </c>
      <c r="H57" s="2" t="str">
        <f t="shared" si="2"/>
        <v/>
      </c>
      <c r="I57" s="2" t="str">
        <f t="shared" si="3"/>
        <v/>
      </c>
      <c r="J57" s="2" t="str">
        <f t="shared" si="4"/>
        <v/>
      </c>
      <c r="K57" s="2" t="str">
        <f>IF(A57="","",IF(AND(D57="Dependent",F57&lt;25),F57+(COUNTIFS($A$10:A57,A57)/500),0))</f>
        <v/>
      </c>
      <c r="L57" s="2" t="str" cm="1">
        <f t="array" ref="L57">IFERROR(IF(A57="","",IF(AND(D57="Dependent",OR(IFERROR(K57=LARGE(IF($B$10:$B$309=B57,$K$10:$K$309),1),FALSE),IFERROR(K57=LARGE(IF($B$10:$B$309=B57,$K$10:$K$309),2),FALSE),IFERROR(K57=LARGE(IF($B$10:$B$309=B57,$K$10:$K$309),3),FALSE)),F57&lt;26),1,0)),0)</f>
        <v/>
      </c>
      <c r="M57" s="2" t="str">
        <f t="shared" si="5"/>
        <v/>
      </c>
      <c r="O57" s="2" t="str" cm="1">
        <f t="array" ref="O57">IFERROR($M57*IF($E57="","",INDEX('Plan Details'!$F$4:$Q$2298,MATCH(1,(Calculations!O$9='Plan Details'!$B$4:$B$2298)*($G57='Plan Details'!$E$4:$E$2298)*(ISNUMBER(SEARCH($B$3,'Plan Details'!$D$4:$D$2298))),0),MATCH(Calculations!$B$4,'Plan Details'!$F$3:$Q$3,0))),"")</f>
        <v/>
      </c>
      <c r="P57" s="2" t="str" cm="1">
        <f t="array" ref="P57">IFERROR($M57*IF($E57="","",INDEX('Plan Details'!$F$4:$Q$2298,MATCH(1,(Calculations!P$9='Plan Details'!$B$4:$B$2298)*($G57='Plan Details'!$E$4:$E$2298)*(ISNUMBER(SEARCH($B$3,'Plan Details'!$D$4:$D$2298))),0),MATCH(Calculations!$B$4,'Plan Details'!$F$3:$Q$3,0))),"")</f>
        <v/>
      </c>
      <c r="Q57" s="2" t="str" cm="1">
        <f t="array" ref="Q57">IFERROR($M57*IF($E57="","",INDEX('Plan Details'!$F$4:$Q$2298,MATCH(1,(Calculations!Q$9='Plan Details'!$B$4:$B$2298)*($G57='Plan Details'!$E$4:$E$2298)*(ISNUMBER(SEARCH($B$3,'Plan Details'!$D$4:$D$2298))),0),MATCH(Calculations!$B$4,'Plan Details'!$F$3:$Q$3,0))),"")</f>
        <v/>
      </c>
      <c r="R57" s="2" t="str" cm="1">
        <f t="array" ref="R57">IFERROR($M57*IF($E57="","",INDEX('Plan Details'!$F$4:$Q$2298,MATCH(1,(Calculations!R$9='Plan Details'!$B$4:$B$2298)*($G57='Plan Details'!$E$4:$E$2298)*(ISNUMBER(SEARCH($B$3,'Plan Details'!$D$4:$D$2298))),0),MATCH(Calculations!$B$4,'Plan Details'!$F$3:$Q$3,0))),"")</f>
        <v/>
      </c>
      <c r="S57" s="2" t="str" cm="1">
        <f t="array" ref="S57">IFERROR($M57*IF($E57="","",INDEX('Plan Details'!$F$4:$Q$2298,MATCH(1,(Calculations!S$9='Plan Details'!$B$4:$B$2298)*($G57='Plan Details'!$E$4:$E$2298)*(ISNUMBER(SEARCH($B$3,'Plan Details'!$D$4:$D$2298))),0),MATCH(Calculations!$B$4,'Plan Details'!$F$3:$Q$3,0))),"")</f>
        <v/>
      </c>
      <c r="T57" s="2" t="str" cm="1">
        <f t="array" ref="T57">IFERROR($M57*IF($E57="","",INDEX('Plan Details'!$F$4:$Q$2298,MATCH(1,(Calculations!T$9='Plan Details'!$B$4:$B$2298)*($G57='Plan Details'!$E$4:$E$2298)*(ISNUMBER(SEARCH($B$3,'Plan Details'!$D$4:$D$2298))),0),MATCH(Calculations!$B$4,'Plan Details'!$F$3:$Q$3,0))),"")</f>
        <v/>
      </c>
      <c r="U57" s="2" t="str" cm="1">
        <f t="array" ref="U57">IFERROR($M57*IF($E57="","",INDEX('Plan Details'!$F$4:$Q$2298,MATCH(1,(Calculations!U$9='Plan Details'!$B$4:$B$2298)*($G57='Plan Details'!$E$4:$E$2298)*(ISNUMBER(SEARCH($B$3,'Plan Details'!$D$4:$D$2298))),0),MATCH(Calculations!$B$4,'Plan Details'!$F$3:$Q$3,0))),"")</f>
        <v/>
      </c>
      <c r="V57" s="2" t="str" cm="1">
        <f t="array" ref="V57">IFERROR($M57*IF($E57="","",INDEX('Plan Details'!$F$4:$Q$2298,MATCH(1,(Calculations!V$9='Plan Details'!$B$4:$B$2298)*($G57='Plan Details'!$E$4:$E$2298)*(ISNUMBER(SEARCH($B$3,'Plan Details'!$D$4:$D$2298))),0),MATCH(Calculations!$B$4,'Plan Details'!$F$3:$Q$3,0))),"")</f>
        <v/>
      </c>
      <c r="W57" s="2" t="str" cm="1">
        <f t="array" ref="W57">IFERROR($M57*IF($E57="","",INDEX('Plan Details'!$F$4:$Q$2298,MATCH(1,(Calculations!W$9='Plan Details'!$B$4:$B$2298)*($G57='Plan Details'!$E$4:$E$2298)*(ISNUMBER(SEARCH($B$3,'Plan Details'!$D$4:$D$2298))),0),MATCH(Calculations!$B$4,'Plan Details'!$F$3:$Q$3,0))),"")</f>
        <v/>
      </c>
      <c r="X57" s="2" t="str" cm="1">
        <f t="array" ref="X57">IFERROR($M57*IF($E57="","",INDEX('Plan Details'!$F$4:$Q$2298,MATCH(1,(Calculations!X$9='Plan Details'!$B$4:$B$2298)*($G57='Plan Details'!$E$4:$E$2298)*(ISNUMBER(SEARCH($B$3,'Plan Details'!$D$4:$D$2298))),0),MATCH(Calculations!$B$4,'Plan Details'!$F$3:$Q$3,0))),"")</f>
        <v/>
      </c>
      <c r="Y57" s="2" t="str" cm="1">
        <f t="array" ref="Y57">IFERROR($M57*IF($E57="","",INDEX('Plan Details'!$F$4:$Q$2298,MATCH(1,(Calculations!Y$9='Plan Details'!$B$4:$B$2298)*($G57='Plan Details'!$E$4:$E$2298)*(ISNUMBER(SEARCH($B$3,'Plan Details'!$D$4:$D$2298))),0),MATCH(Calculations!$B$4,'Plan Details'!$F$3:$Q$3,0))),"")</f>
        <v/>
      </c>
      <c r="Z57" s="2" t="str" cm="1">
        <f t="array" ref="Z57">IFERROR($M57*IF($E57="","",INDEX('Plan Details'!$F$4:$Q$2298,MATCH(1,(Calculations!Z$9='Plan Details'!$B$4:$B$2298)*($G57='Plan Details'!$E$4:$E$2298)*(ISNUMBER(SEARCH($B$3,'Plan Details'!$D$4:$D$2298))),0),MATCH(Calculations!$B$4,'Plan Details'!$F$3:$Q$3,0))),"")</f>
        <v/>
      </c>
      <c r="AA57" s="2" t="str" cm="1">
        <f t="array" ref="AA57">IFERROR($M57*IF($E57="","",INDEX('Plan Details'!$F$4:$Q$2298,MATCH(1,(Calculations!AA$9='Plan Details'!$B$4:$B$2298)*($G57='Plan Details'!$E$4:$E$2298)*(ISNUMBER(SEARCH($B$3,'Plan Details'!$D$4:$D$2298))),0),MATCH(Calculations!$B$4,'Plan Details'!$F$3:$Q$3,0))),"")</f>
        <v/>
      </c>
      <c r="AB57" s="2" t="str" cm="1">
        <f t="array" ref="AB57">IFERROR($M57*IF($E57="","",INDEX('Plan Details'!$F$4:$Q$2298,MATCH(1,(Calculations!AB$9='Plan Details'!$B$4:$B$2298)*($G57='Plan Details'!$E$4:$E$2298)*(ISNUMBER(SEARCH($B$3,'Plan Details'!$D$4:$D$2298))),0),MATCH(Calculations!$B$4,'Plan Details'!$F$3:$Q$3,0))),"")</f>
        <v/>
      </c>
      <c r="AD57" s="2" t="str">
        <f t="shared" si="6"/>
        <v/>
      </c>
      <c r="AE57" s="2" t="str">
        <f t="shared" si="7"/>
        <v/>
      </c>
      <c r="AF57" s="2" t="str">
        <f t="shared" si="8"/>
        <v/>
      </c>
      <c r="AG57" s="2" t="str">
        <f t="shared" si="9"/>
        <v/>
      </c>
      <c r="AH57" s="2" t="str">
        <f t="shared" si="10"/>
        <v/>
      </c>
      <c r="AI57" s="2" t="str">
        <f t="shared" si="11"/>
        <v/>
      </c>
      <c r="AJ57" s="2" t="str">
        <f t="shared" si="12"/>
        <v/>
      </c>
      <c r="AK57" s="2" t="str">
        <f t="shared" si="13"/>
        <v/>
      </c>
      <c r="AL57" s="2" t="str">
        <f t="shared" si="14"/>
        <v/>
      </c>
      <c r="AM57" s="2" t="str">
        <f t="shared" si="15"/>
        <v/>
      </c>
      <c r="AN57" s="2" t="str">
        <f t="shared" si="16"/>
        <v/>
      </c>
      <c r="AO57" s="2" t="str">
        <f t="shared" si="17"/>
        <v/>
      </c>
      <c r="AP57" s="2" t="str">
        <f t="shared" si="18"/>
        <v/>
      </c>
      <c r="AQ57" s="2" t="str">
        <f t="shared" si="19"/>
        <v/>
      </c>
    </row>
    <row r="58" spans="1:43" x14ac:dyDescent="0.2">
      <c r="A58" s="2" t="str">
        <f>IF('3 - SHOP Premium Calculator'!F74="","",'3 - SHOP Premium Calculator'!F74)</f>
        <v/>
      </c>
      <c r="B58" s="2" t="str">
        <f>IF(A58="","",A58&amp;COUNTIFS($D$10:D58,"Employee"))</f>
        <v/>
      </c>
      <c r="C58" s="2" t="str">
        <f>IF(A58="","",'3 - SHOP Premium Calculator'!F74&amp;" - "&amp;'3 - SHOP Premium Calculator'!H74)</f>
        <v/>
      </c>
      <c r="D58" s="2" t="str">
        <f>IF('3 - SHOP Premium Calculator'!H74="","",'3 - SHOP Premium Calculator'!H74)</f>
        <v/>
      </c>
      <c r="E58" s="37" t="str">
        <f>IF('3 - SHOP Premium Calculator'!I74="","",'3 - SHOP Premium Calculator'!I74)</f>
        <v/>
      </c>
      <c r="F58" s="2" t="str">
        <f t="shared" si="0"/>
        <v/>
      </c>
      <c r="G58" s="2" t="str">
        <f t="shared" si="1"/>
        <v/>
      </c>
      <c r="H58" s="2" t="str">
        <f t="shared" si="2"/>
        <v/>
      </c>
      <c r="I58" s="2" t="str">
        <f t="shared" si="3"/>
        <v/>
      </c>
      <c r="J58" s="2" t="str">
        <f t="shared" si="4"/>
        <v/>
      </c>
      <c r="K58" s="2" t="str">
        <f>IF(A58="","",IF(AND(D58="Dependent",F58&lt;25),F58+(COUNTIFS($A$10:A58,A58)/500),0))</f>
        <v/>
      </c>
      <c r="L58" s="2" t="str" cm="1">
        <f t="array" ref="L58">IFERROR(IF(A58="","",IF(AND(D58="Dependent",OR(IFERROR(K58=LARGE(IF($B$10:$B$309=B58,$K$10:$K$309),1),FALSE),IFERROR(K58=LARGE(IF($B$10:$B$309=B58,$K$10:$K$309),2),FALSE),IFERROR(K58=LARGE(IF($B$10:$B$309=B58,$K$10:$K$309),3),FALSE)),F58&lt;26),1,0)),0)</f>
        <v/>
      </c>
      <c r="M58" s="2" t="str">
        <f t="shared" si="5"/>
        <v/>
      </c>
      <c r="O58" s="2" t="str" cm="1">
        <f t="array" ref="O58">IFERROR($M58*IF($E58="","",INDEX('Plan Details'!$F$4:$Q$2298,MATCH(1,(Calculations!O$9='Plan Details'!$B$4:$B$2298)*($G58='Plan Details'!$E$4:$E$2298)*(ISNUMBER(SEARCH($B$3,'Plan Details'!$D$4:$D$2298))),0),MATCH(Calculations!$B$4,'Plan Details'!$F$3:$Q$3,0))),"")</f>
        <v/>
      </c>
      <c r="P58" s="2" t="str" cm="1">
        <f t="array" ref="P58">IFERROR($M58*IF($E58="","",INDEX('Plan Details'!$F$4:$Q$2298,MATCH(1,(Calculations!P$9='Plan Details'!$B$4:$B$2298)*($G58='Plan Details'!$E$4:$E$2298)*(ISNUMBER(SEARCH($B$3,'Plan Details'!$D$4:$D$2298))),0),MATCH(Calculations!$B$4,'Plan Details'!$F$3:$Q$3,0))),"")</f>
        <v/>
      </c>
      <c r="Q58" s="2" t="str" cm="1">
        <f t="array" ref="Q58">IFERROR($M58*IF($E58="","",INDEX('Plan Details'!$F$4:$Q$2298,MATCH(1,(Calculations!Q$9='Plan Details'!$B$4:$B$2298)*($G58='Plan Details'!$E$4:$E$2298)*(ISNUMBER(SEARCH($B$3,'Plan Details'!$D$4:$D$2298))),0),MATCH(Calculations!$B$4,'Plan Details'!$F$3:$Q$3,0))),"")</f>
        <v/>
      </c>
      <c r="R58" s="2" t="str" cm="1">
        <f t="array" ref="R58">IFERROR($M58*IF($E58="","",INDEX('Plan Details'!$F$4:$Q$2298,MATCH(1,(Calculations!R$9='Plan Details'!$B$4:$B$2298)*($G58='Plan Details'!$E$4:$E$2298)*(ISNUMBER(SEARCH($B$3,'Plan Details'!$D$4:$D$2298))),0),MATCH(Calculations!$B$4,'Plan Details'!$F$3:$Q$3,0))),"")</f>
        <v/>
      </c>
      <c r="S58" s="2" t="str" cm="1">
        <f t="array" ref="S58">IFERROR($M58*IF($E58="","",INDEX('Plan Details'!$F$4:$Q$2298,MATCH(1,(Calculations!S$9='Plan Details'!$B$4:$B$2298)*($G58='Plan Details'!$E$4:$E$2298)*(ISNUMBER(SEARCH($B$3,'Plan Details'!$D$4:$D$2298))),0),MATCH(Calculations!$B$4,'Plan Details'!$F$3:$Q$3,0))),"")</f>
        <v/>
      </c>
      <c r="T58" s="2" t="str" cm="1">
        <f t="array" ref="T58">IFERROR($M58*IF($E58="","",INDEX('Plan Details'!$F$4:$Q$2298,MATCH(1,(Calculations!T$9='Plan Details'!$B$4:$B$2298)*($G58='Plan Details'!$E$4:$E$2298)*(ISNUMBER(SEARCH($B$3,'Plan Details'!$D$4:$D$2298))),0),MATCH(Calculations!$B$4,'Plan Details'!$F$3:$Q$3,0))),"")</f>
        <v/>
      </c>
      <c r="U58" s="2" t="str" cm="1">
        <f t="array" ref="U58">IFERROR($M58*IF($E58="","",INDEX('Plan Details'!$F$4:$Q$2298,MATCH(1,(Calculations!U$9='Plan Details'!$B$4:$B$2298)*($G58='Plan Details'!$E$4:$E$2298)*(ISNUMBER(SEARCH($B$3,'Plan Details'!$D$4:$D$2298))),0),MATCH(Calculations!$B$4,'Plan Details'!$F$3:$Q$3,0))),"")</f>
        <v/>
      </c>
      <c r="V58" s="2" t="str" cm="1">
        <f t="array" ref="V58">IFERROR($M58*IF($E58="","",INDEX('Plan Details'!$F$4:$Q$2298,MATCH(1,(Calculations!V$9='Plan Details'!$B$4:$B$2298)*($G58='Plan Details'!$E$4:$E$2298)*(ISNUMBER(SEARCH($B$3,'Plan Details'!$D$4:$D$2298))),0),MATCH(Calculations!$B$4,'Plan Details'!$F$3:$Q$3,0))),"")</f>
        <v/>
      </c>
      <c r="W58" s="2" t="str" cm="1">
        <f t="array" ref="W58">IFERROR($M58*IF($E58="","",INDEX('Plan Details'!$F$4:$Q$2298,MATCH(1,(Calculations!W$9='Plan Details'!$B$4:$B$2298)*($G58='Plan Details'!$E$4:$E$2298)*(ISNUMBER(SEARCH($B$3,'Plan Details'!$D$4:$D$2298))),0),MATCH(Calculations!$B$4,'Plan Details'!$F$3:$Q$3,0))),"")</f>
        <v/>
      </c>
      <c r="X58" s="2" t="str" cm="1">
        <f t="array" ref="X58">IFERROR($M58*IF($E58="","",INDEX('Plan Details'!$F$4:$Q$2298,MATCH(1,(Calculations!X$9='Plan Details'!$B$4:$B$2298)*($G58='Plan Details'!$E$4:$E$2298)*(ISNUMBER(SEARCH($B$3,'Plan Details'!$D$4:$D$2298))),0),MATCH(Calculations!$B$4,'Plan Details'!$F$3:$Q$3,0))),"")</f>
        <v/>
      </c>
      <c r="Y58" s="2" t="str" cm="1">
        <f t="array" ref="Y58">IFERROR($M58*IF($E58="","",INDEX('Plan Details'!$F$4:$Q$2298,MATCH(1,(Calculations!Y$9='Plan Details'!$B$4:$B$2298)*($G58='Plan Details'!$E$4:$E$2298)*(ISNUMBER(SEARCH($B$3,'Plan Details'!$D$4:$D$2298))),0),MATCH(Calculations!$B$4,'Plan Details'!$F$3:$Q$3,0))),"")</f>
        <v/>
      </c>
      <c r="Z58" s="2" t="str" cm="1">
        <f t="array" ref="Z58">IFERROR($M58*IF($E58="","",INDEX('Plan Details'!$F$4:$Q$2298,MATCH(1,(Calculations!Z$9='Plan Details'!$B$4:$B$2298)*($G58='Plan Details'!$E$4:$E$2298)*(ISNUMBER(SEARCH($B$3,'Plan Details'!$D$4:$D$2298))),0),MATCH(Calculations!$B$4,'Plan Details'!$F$3:$Q$3,0))),"")</f>
        <v/>
      </c>
      <c r="AA58" s="2" t="str" cm="1">
        <f t="array" ref="AA58">IFERROR($M58*IF($E58="","",INDEX('Plan Details'!$F$4:$Q$2298,MATCH(1,(Calculations!AA$9='Plan Details'!$B$4:$B$2298)*($G58='Plan Details'!$E$4:$E$2298)*(ISNUMBER(SEARCH($B$3,'Plan Details'!$D$4:$D$2298))),0),MATCH(Calculations!$B$4,'Plan Details'!$F$3:$Q$3,0))),"")</f>
        <v/>
      </c>
      <c r="AB58" s="2" t="str" cm="1">
        <f t="array" ref="AB58">IFERROR($M58*IF($E58="","",INDEX('Plan Details'!$F$4:$Q$2298,MATCH(1,(Calculations!AB$9='Plan Details'!$B$4:$B$2298)*($G58='Plan Details'!$E$4:$E$2298)*(ISNUMBER(SEARCH($B$3,'Plan Details'!$D$4:$D$2298))),0),MATCH(Calculations!$B$4,'Plan Details'!$F$3:$Q$3,0))),"")</f>
        <v/>
      </c>
      <c r="AD58" s="2" t="str">
        <f t="shared" si="6"/>
        <v/>
      </c>
      <c r="AE58" s="2" t="str">
        <f t="shared" si="7"/>
        <v/>
      </c>
      <c r="AF58" s="2" t="str">
        <f t="shared" si="8"/>
        <v/>
      </c>
      <c r="AG58" s="2" t="str">
        <f t="shared" si="9"/>
        <v/>
      </c>
      <c r="AH58" s="2" t="str">
        <f t="shared" si="10"/>
        <v/>
      </c>
      <c r="AI58" s="2" t="str">
        <f t="shared" si="11"/>
        <v/>
      </c>
      <c r="AJ58" s="2" t="str">
        <f t="shared" si="12"/>
        <v/>
      </c>
      <c r="AK58" s="2" t="str">
        <f t="shared" si="13"/>
        <v/>
      </c>
      <c r="AL58" s="2" t="str">
        <f t="shared" si="14"/>
        <v/>
      </c>
      <c r="AM58" s="2" t="str">
        <f t="shared" si="15"/>
        <v/>
      </c>
      <c r="AN58" s="2" t="str">
        <f t="shared" si="16"/>
        <v/>
      </c>
      <c r="AO58" s="2" t="str">
        <f t="shared" si="17"/>
        <v/>
      </c>
      <c r="AP58" s="2" t="str">
        <f t="shared" si="18"/>
        <v/>
      </c>
      <c r="AQ58" s="2" t="str">
        <f t="shared" si="19"/>
        <v/>
      </c>
    </row>
    <row r="59" spans="1:43" x14ac:dyDescent="0.2">
      <c r="A59" s="2" t="str">
        <f>IF('3 - SHOP Premium Calculator'!F75="","",'3 - SHOP Premium Calculator'!F75)</f>
        <v/>
      </c>
      <c r="B59" s="2" t="str">
        <f>IF(A59="","",A59&amp;COUNTIFS($D$10:D59,"Employee"))</f>
        <v/>
      </c>
      <c r="C59" s="2" t="str">
        <f>IF(A59="","",'3 - SHOP Premium Calculator'!F75&amp;" - "&amp;'3 - SHOP Premium Calculator'!H75)</f>
        <v/>
      </c>
      <c r="D59" s="2" t="str">
        <f>IF('3 - SHOP Premium Calculator'!H75="","",'3 - SHOP Premium Calculator'!H75)</f>
        <v/>
      </c>
      <c r="E59" s="37" t="str">
        <f>IF('3 - SHOP Premium Calculator'!I75="","",'3 - SHOP Premium Calculator'!I75)</f>
        <v/>
      </c>
      <c r="F59" s="2" t="str">
        <f t="shared" si="0"/>
        <v/>
      </c>
      <c r="G59" s="2" t="str">
        <f t="shared" si="1"/>
        <v/>
      </c>
      <c r="H59" s="2" t="str">
        <f t="shared" si="2"/>
        <v/>
      </c>
      <c r="I59" s="2" t="str">
        <f t="shared" si="3"/>
        <v/>
      </c>
      <c r="J59" s="2" t="str">
        <f t="shared" si="4"/>
        <v/>
      </c>
      <c r="K59" s="2" t="str">
        <f>IF(A59="","",IF(AND(D59="Dependent",F59&lt;25),F59+(COUNTIFS($A$10:A59,A59)/500),0))</f>
        <v/>
      </c>
      <c r="L59" s="2" t="str" cm="1">
        <f t="array" ref="L59">IFERROR(IF(A59="","",IF(AND(D59="Dependent",OR(IFERROR(K59=LARGE(IF($B$10:$B$309=B59,$K$10:$K$309),1),FALSE),IFERROR(K59=LARGE(IF($B$10:$B$309=B59,$K$10:$K$309),2),FALSE),IFERROR(K59=LARGE(IF($B$10:$B$309=B59,$K$10:$K$309),3),FALSE)),F59&lt;26),1,0)),0)</f>
        <v/>
      </c>
      <c r="M59" s="2" t="str">
        <f t="shared" si="5"/>
        <v/>
      </c>
      <c r="O59" s="2" t="str" cm="1">
        <f t="array" ref="O59">IFERROR($M59*IF($E59="","",INDEX('Plan Details'!$F$4:$Q$2298,MATCH(1,(Calculations!O$9='Plan Details'!$B$4:$B$2298)*($G59='Plan Details'!$E$4:$E$2298)*(ISNUMBER(SEARCH($B$3,'Plan Details'!$D$4:$D$2298))),0),MATCH(Calculations!$B$4,'Plan Details'!$F$3:$Q$3,0))),"")</f>
        <v/>
      </c>
      <c r="P59" s="2" t="str" cm="1">
        <f t="array" ref="P59">IFERROR($M59*IF($E59="","",INDEX('Plan Details'!$F$4:$Q$2298,MATCH(1,(Calculations!P$9='Plan Details'!$B$4:$B$2298)*($G59='Plan Details'!$E$4:$E$2298)*(ISNUMBER(SEARCH($B$3,'Plan Details'!$D$4:$D$2298))),0),MATCH(Calculations!$B$4,'Plan Details'!$F$3:$Q$3,0))),"")</f>
        <v/>
      </c>
      <c r="Q59" s="2" t="str" cm="1">
        <f t="array" ref="Q59">IFERROR($M59*IF($E59="","",INDEX('Plan Details'!$F$4:$Q$2298,MATCH(1,(Calculations!Q$9='Plan Details'!$B$4:$B$2298)*($G59='Plan Details'!$E$4:$E$2298)*(ISNUMBER(SEARCH($B$3,'Plan Details'!$D$4:$D$2298))),0),MATCH(Calculations!$B$4,'Plan Details'!$F$3:$Q$3,0))),"")</f>
        <v/>
      </c>
      <c r="R59" s="2" t="str" cm="1">
        <f t="array" ref="R59">IFERROR($M59*IF($E59="","",INDEX('Plan Details'!$F$4:$Q$2298,MATCH(1,(Calculations!R$9='Plan Details'!$B$4:$B$2298)*($G59='Plan Details'!$E$4:$E$2298)*(ISNUMBER(SEARCH($B$3,'Plan Details'!$D$4:$D$2298))),0),MATCH(Calculations!$B$4,'Plan Details'!$F$3:$Q$3,0))),"")</f>
        <v/>
      </c>
      <c r="S59" s="2" t="str" cm="1">
        <f t="array" ref="S59">IFERROR($M59*IF($E59="","",INDEX('Plan Details'!$F$4:$Q$2298,MATCH(1,(Calculations!S$9='Plan Details'!$B$4:$B$2298)*($G59='Plan Details'!$E$4:$E$2298)*(ISNUMBER(SEARCH($B$3,'Plan Details'!$D$4:$D$2298))),0),MATCH(Calculations!$B$4,'Plan Details'!$F$3:$Q$3,0))),"")</f>
        <v/>
      </c>
      <c r="T59" s="2" t="str" cm="1">
        <f t="array" ref="T59">IFERROR($M59*IF($E59="","",INDEX('Plan Details'!$F$4:$Q$2298,MATCH(1,(Calculations!T$9='Plan Details'!$B$4:$B$2298)*($G59='Plan Details'!$E$4:$E$2298)*(ISNUMBER(SEARCH($B$3,'Plan Details'!$D$4:$D$2298))),0),MATCH(Calculations!$B$4,'Plan Details'!$F$3:$Q$3,0))),"")</f>
        <v/>
      </c>
      <c r="U59" s="2" t="str" cm="1">
        <f t="array" ref="U59">IFERROR($M59*IF($E59="","",INDEX('Plan Details'!$F$4:$Q$2298,MATCH(1,(Calculations!U$9='Plan Details'!$B$4:$B$2298)*($G59='Plan Details'!$E$4:$E$2298)*(ISNUMBER(SEARCH($B$3,'Plan Details'!$D$4:$D$2298))),0),MATCH(Calculations!$B$4,'Plan Details'!$F$3:$Q$3,0))),"")</f>
        <v/>
      </c>
      <c r="V59" s="2" t="str" cm="1">
        <f t="array" ref="V59">IFERROR($M59*IF($E59="","",INDEX('Plan Details'!$F$4:$Q$2298,MATCH(1,(Calculations!V$9='Plan Details'!$B$4:$B$2298)*($G59='Plan Details'!$E$4:$E$2298)*(ISNUMBER(SEARCH($B$3,'Plan Details'!$D$4:$D$2298))),0),MATCH(Calculations!$B$4,'Plan Details'!$F$3:$Q$3,0))),"")</f>
        <v/>
      </c>
      <c r="W59" s="2" t="str" cm="1">
        <f t="array" ref="W59">IFERROR($M59*IF($E59="","",INDEX('Plan Details'!$F$4:$Q$2298,MATCH(1,(Calculations!W$9='Plan Details'!$B$4:$B$2298)*($G59='Plan Details'!$E$4:$E$2298)*(ISNUMBER(SEARCH($B$3,'Plan Details'!$D$4:$D$2298))),0),MATCH(Calculations!$B$4,'Plan Details'!$F$3:$Q$3,0))),"")</f>
        <v/>
      </c>
      <c r="X59" s="2" t="str" cm="1">
        <f t="array" ref="X59">IFERROR($M59*IF($E59="","",INDEX('Plan Details'!$F$4:$Q$2298,MATCH(1,(Calculations!X$9='Plan Details'!$B$4:$B$2298)*($G59='Plan Details'!$E$4:$E$2298)*(ISNUMBER(SEARCH($B$3,'Plan Details'!$D$4:$D$2298))),0),MATCH(Calculations!$B$4,'Plan Details'!$F$3:$Q$3,0))),"")</f>
        <v/>
      </c>
      <c r="Y59" s="2" t="str" cm="1">
        <f t="array" ref="Y59">IFERROR($M59*IF($E59="","",INDEX('Plan Details'!$F$4:$Q$2298,MATCH(1,(Calculations!Y$9='Plan Details'!$B$4:$B$2298)*($G59='Plan Details'!$E$4:$E$2298)*(ISNUMBER(SEARCH($B$3,'Plan Details'!$D$4:$D$2298))),0),MATCH(Calculations!$B$4,'Plan Details'!$F$3:$Q$3,0))),"")</f>
        <v/>
      </c>
      <c r="Z59" s="2" t="str" cm="1">
        <f t="array" ref="Z59">IFERROR($M59*IF($E59="","",INDEX('Plan Details'!$F$4:$Q$2298,MATCH(1,(Calculations!Z$9='Plan Details'!$B$4:$B$2298)*($G59='Plan Details'!$E$4:$E$2298)*(ISNUMBER(SEARCH($B$3,'Plan Details'!$D$4:$D$2298))),0),MATCH(Calculations!$B$4,'Plan Details'!$F$3:$Q$3,0))),"")</f>
        <v/>
      </c>
      <c r="AA59" s="2" t="str" cm="1">
        <f t="array" ref="AA59">IFERROR($M59*IF($E59="","",INDEX('Plan Details'!$F$4:$Q$2298,MATCH(1,(Calculations!AA$9='Plan Details'!$B$4:$B$2298)*($G59='Plan Details'!$E$4:$E$2298)*(ISNUMBER(SEARCH($B$3,'Plan Details'!$D$4:$D$2298))),0),MATCH(Calculations!$B$4,'Plan Details'!$F$3:$Q$3,0))),"")</f>
        <v/>
      </c>
      <c r="AB59" s="2" t="str" cm="1">
        <f t="array" ref="AB59">IFERROR($M59*IF($E59="","",INDEX('Plan Details'!$F$4:$Q$2298,MATCH(1,(Calculations!AB$9='Plan Details'!$B$4:$B$2298)*($G59='Plan Details'!$E$4:$E$2298)*(ISNUMBER(SEARCH($B$3,'Plan Details'!$D$4:$D$2298))),0),MATCH(Calculations!$B$4,'Plan Details'!$F$3:$Q$3,0))),"")</f>
        <v/>
      </c>
      <c r="AD59" s="2" t="str">
        <f t="shared" si="6"/>
        <v/>
      </c>
      <c r="AE59" s="2" t="str">
        <f t="shared" si="7"/>
        <v/>
      </c>
      <c r="AF59" s="2" t="str">
        <f t="shared" si="8"/>
        <v/>
      </c>
      <c r="AG59" s="2" t="str">
        <f t="shared" si="9"/>
        <v/>
      </c>
      <c r="AH59" s="2" t="str">
        <f t="shared" si="10"/>
        <v/>
      </c>
      <c r="AI59" s="2" t="str">
        <f t="shared" si="11"/>
        <v/>
      </c>
      <c r="AJ59" s="2" t="str">
        <f t="shared" si="12"/>
        <v/>
      </c>
      <c r="AK59" s="2" t="str">
        <f t="shared" si="13"/>
        <v/>
      </c>
      <c r="AL59" s="2" t="str">
        <f t="shared" si="14"/>
        <v/>
      </c>
      <c r="AM59" s="2" t="str">
        <f t="shared" si="15"/>
        <v/>
      </c>
      <c r="AN59" s="2" t="str">
        <f t="shared" si="16"/>
        <v/>
      </c>
      <c r="AO59" s="2" t="str">
        <f t="shared" si="17"/>
        <v/>
      </c>
      <c r="AP59" s="2" t="str">
        <f t="shared" si="18"/>
        <v/>
      </c>
      <c r="AQ59" s="2" t="str">
        <f t="shared" si="19"/>
        <v/>
      </c>
    </row>
    <row r="60" spans="1:43" x14ac:dyDescent="0.2">
      <c r="A60" s="2" t="str">
        <f>IF('3 - SHOP Premium Calculator'!F76="","",'3 - SHOP Premium Calculator'!F76)</f>
        <v/>
      </c>
      <c r="B60" s="2" t="str">
        <f>IF(A60="","",A60&amp;COUNTIFS($D$10:D60,"Employee"))</f>
        <v/>
      </c>
      <c r="C60" s="2" t="str">
        <f>IF(A60="","",'3 - SHOP Premium Calculator'!F76&amp;" - "&amp;'3 - SHOP Premium Calculator'!H76)</f>
        <v/>
      </c>
      <c r="D60" s="2" t="str">
        <f>IF('3 - SHOP Premium Calculator'!H76="","",'3 - SHOP Premium Calculator'!H76)</f>
        <v/>
      </c>
      <c r="E60" s="37" t="str">
        <f>IF('3 - SHOP Premium Calculator'!I76="","",'3 - SHOP Premium Calculator'!I76)</f>
        <v/>
      </c>
      <c r="F60" s="2" t="str">
        <f t="shared" si="0"/>
        <v/>
      </c>
      <c r="G60" s="2" t="str">
        <f t="shared" si="1"/>
        <v/>
      </c>
      <c r="H60" s="2" t="str">
        <f t="shared" si="2"/>
        <v/>
      </c>
      <c r="I60" s="2" t="str">
        <f t="shared" si="3"/>
        <v/>
      </c>
      <c r="J60" s="2" t="str">
        <f t="shared" si="4"/>
        <v/>
      </c>
      <c r="K60" s="2" t="str">
        <f>IF(A60="","",IF(AND(D60="Dependent",F60&lt;25),F60+(COUNTIFS($A$10:A60,A60)/500),0))</f>
        <v/>
      </c>
      <c r="L60" s="2" t="str" cm="1">
        <f t="array" ref="L60">IFERROR(IF(A60="","",IF(AND(D60="Dependent",OR(IFERROR(K60=LARGE(IF($B$10:$B$309=B60,$K$10:$K$309),1),FALSE),IFERROR(K60=LARGE(IF($B$10:$B$309=B60,$K$10:$K$309),2),FALSE),IFERROR(K60=LARGE(IF($B$10:$B$309=B60,$K$10:$K$309),3),FALSE)),F60&lt;26),1,0)),0)</f>
        <v/>
      </c>
      <c r="M60" s="2" t="str">
        <f t="shared" si="5"/>
        <v/>
      </c>
      <c r="O60" s="2" t="str" cm="1">
        <f t="array" ref="O60">IFERROR($M60*IF($E60="","",INDEX('Plan Details'!$F$4:$Q$2298,MATCH(1,(Calculations!O$9='Plan Details'!$B$4:$B$2298)*($G60='Plan Details'!$E$4:$E$2298)*(ISNUMBER(SEARCH($B$3,'Plan Details'!$D$4:$D$2298))),0),MATCH(Calculations!$B$4,'Plan Details'!$F$3:$Q$3,0))),"")</f>
        <v/>
      </c>
      <c r="P60" s="2" t="str" cm="1">
        <f t="array" ref="P60">IFERROR($M60*IF($E60="","",INDEX('Plan Details'!$F$4:$Q$2298,MATCH(1,(Calculations!P$9='Plan Details'!$B$4:$B$2298)*($G60='Plan Details'!$E$4:$E$2298)*(ISNUMBER(SEARCH($B$3,'Plan Details'!$D$4:$D$2298))),0),MATCH(Calculations!$B$4,'Plan Details'!$F$3:$Q$3,0))),"")</f>
        <v/>
      </c>
      <c r="Q60" s="2" t="str" cm="1">
        <f t="array" ref="Q60">IFERROR($M60*IF($E60="","",INDEX('Plan Details'!$F$4:$Q$2298,MATCH(1,(Calculations!Q$9='Plan Details'!$B$4:$B$2298)*($G60='Plan Details'!$E$4:$E$2298)*(ISNUMBER(SEARCH($B$3,'Plan Details'!$D$4:$D$2298))),0),MATCH(Calculations!$B$4,'Plan Details'!$F$3:$Q$3,0))),"")</f>
        <v/>
      </c>
      <c r="R60" s="2" t="str" cm="1">
        <f t="array" ref="R60">IFERROR($M60*IF($E60="","",INDEX('Plan Details'!$F$4:$Q$2298,MATCH(1,(Calculations!R$9='Plan Details'!$B$4:$B$2298)*($G60='Plan Details'!$E$4:$E$2298)*(ISNUMBER(SEARCH($B$3,'Plan Details'!$D$4:$D$2298))),0),MATCH(Calculations!$B$4,'Plan Details'!$F$3:$Q$3,0))),"")</f>
        <v/>
      </c>
      <c r="S60" s="2" t="str" cm="1">
        <f t="array" ref="S60">IFERROR($M60*IF($E60="","",INDEX('Plan Details'!$F$4:$Q$2298,MATCH(1,(Calculations!S$9='Plan Details'!$B$4:$B$2298)*($G60='Plan Details'!$E$4:$E$2298)*(ISNUMBER(SEARCH($B$3,'Plan Details'!$D$4:$D$2298))),0),MATCH(Calculations!$B$4,'Plan Details'!$F$3:$Q$3,0))),"")</f>
        <v/>
      </c>
      <c r="T60" s="2" t="str" cm="1">
        <f t="array" ref="T60">IFERROR($M60*IF($E60="","",INDEX('Plan Details'!$F$4:$Q$2298,MATCH(1,(Calculations!T$9='Plan Details'!$B$4:$B$2298)*($G60='Plan Details'!$E$4:$E$2298)*(ISNUMBER(SEARCH($B$3,'Plan Details'!$D$4:$D$2298))),0),MATCH(Calculations!$B$4,'Plan Details'!$F$3:$Q$3,0))),"")</f>
        <v/>
      </c>
      <c r="U60" s="2" t="str" cm="1">
        <f t="array" ref="U60">IFERROR($M60*IF($E60="","",INDEX('Plan Details'!$F$4:$Q$2298,MATCH(1,(Calculations!U$9='Plan Details'!$B$4:$B$2298)*($G60='Plan Details'!$E$4:$E$2298)*(ISNUMBER(SEARCH($B$3,'Plan Details'!$D$4:$D$2298))),0),MATCH(Calculations!$B$4,'Plan Details'!$F$3:$Q$3,0))),"")</f>
        <v/>
      </c>
      <c r="V60" s="2" t="str" cm="1">
        <f t="array" ref="V60">IFERROR($M60*IF($E60="","",INDEX('Plan Details'!$F$4:$Q$2298,MATCH(1,(Calculations!V$9='Plan Details'!$B$4:$B$2298)*($G60='Plan Details'!$E$4:$E$2298)*(ISNUMBER(SEARCH($B$3,'Plan Details'!$D$4:$D$2298))),0),MATCH(Calculations!$B$4,'Plan Details'!$F$3:$Q$3,0))),"")</f>
        <v/>
      </c>
      <c r="W60" s="2" t="str" cm="1">
        <f t="array" ref="W60">IFERROR($M60*IF($E60="","",INDEX('Plan Details'!$F$4:$Q$2298,MATCH(1,(Calculations!W$9='Plan Details'!$B$4:$B$2298)*($G60='Plan Details'!$E$4:$E$2298)*(ISNUMBER(SEARCH($B$3,'Plan Details'!$D$4:$D$2298))),0),MATCH(Calculations!$B$4,'Plan Details'!$F$3:$Q$3,0))),"")</f>
        <v/>
      </c>
      <c r="X60" s="2" t="str" cm="1">
        <f t="array" ref="X60">IFERROR($M60*IF($E60="","",INDEX('Plan Details'!$F$4:$Q$2298,MATCH(1,(Calculations!X$9='Plan Details'!$B$4:$B$2298)*($G60='Plan Details'!$E$4:$E$2298)*(ISNUMBER(SEARCH($B$3,'Plan Details'!$D$4:$D$2298))),0),MATCH(Calculations!$B$4,'Plan Details'!$F$3:$Q$3,0))),"")</f>
        <v/>
      </c>
      <c r="Y60" s="2" t="str" cm="1">
        <f t="array" ref="Y60">IFERROR($M60*IF($E60="","",INDEX('Plan Details'!$F$4:$Q$2298,MATCH(1,(Calculations!Y$9='Plan Details'!$B$4:$B$2298)*($G60='Plan Details'!$E$4:$E$2298)*(ISNUMBER(SEARCH($B$3,'Plan Details'!$D$4:$D$2298))),0),MATCH(Calculations!$B$4,'Plan Details'!$F$3:$Q$3,0))),"")</f>
        <v/>
      </c>
      <c r="Z60" s="2" t="str" cm="1">
        <f t="array" ref="Z60">IFERROR($M60*IF($E60="","",INDEX('Plan Details'!$F$4:$Q$2298,MATCH(1,(Calculations!Z$9='Plan Details'!$B$4:$B$2298)*($G60='Plan Details'!$E$4:$E$2298)*(ISNUMBER(SEARCH($B$3,'Plan Details'!$D$4:$D$2298))),0),MATCH(Calculations!$B$4,'Plan Details'!$F$3:$Q$3,0))),"")</f>
        <v/>
      </c>
      <c r="AA60" s="2" t="str" cm="1">
        <f t="array" ref="AA60">IFERROR($M60*IF($E60="","",INDEX('Plan Details'!$F$4:$Q$2298,MATCH(1,(Calculations!AA$9='Plan Details'!$B$4:$B$2298)*($G60='Plan Details'!$E$4:$E$2298)*(ISNUMBER(SEARCH($B$3,'Plan Details'!$D$4:$D$2298))),0),MATCH(Calculations!$B$4,'Plan Details'!$F$3:$Q$3,0))),"")</f>
        <v/>
      </c>
      <c r="AB60" s="2" t="str" cm="1">
        <f t="array" ref="AB60">IFERROR($M60*IF($E60="","",INDEX('Plan Details'!$F$4:$Q$2298,MATCH(1,(Calculations!AB$9='Plan Details'!$B$4:$B$2298)*($G60='Plan Details'!$E$4:$E$2298)*(ISNUMBER(SEARCH($B$3,'Plan Details'!$D$4:$D$2298))),0),MATCH(Calculations!$B$4,'Plan Details'!$F$3:$Q$3,0))),"")</f>
        <v/>
      </c>
      <c r="AD60" s="2" t="str">
        <f t="shared" si="6"/>
        <v/>
      </c>
      <c r="AE60" s="2" t="str">
        <f t="shared" si="7"/>
        <v/>
      </c>
      <c r="AF60" s="2" t="str">
        <f t="shared" si="8"/>
        <v/>
      </c>
      <c r="AG60" s="2" t="str">
        <f t="shared" si="9"/>
        <v/>
      </c>
      <c r="AH60" s="2" t="str">
        <f t="shared" si="10"/>
        <v/>
      </c>
      <c r="AI60" s="2" t="str">
        <f t="shared" si="11"/>
        <v/>
      </c>
      <c r="AJ60" s="2" t="str">
        <f t="shared" si="12"/>
        <v/>
      </c>
      <c r="AK60" s="2" t="str">
        <f t="shared" si="13"/>
        <v/>
      </c>
      <c r="AL60" s="2" t="str">
        <f t="shared" si="14"/>
        <v/>
      </c>
      <c r="AM60" s="2" t="str">
        <f t="shared" si="15"/>
        <v/>
      </c>
      <c r="AN60" s="2" t="str">
        <f t="shared" si="16"/>
        <v/>
      </c>
      <c r="AO60" s="2" t="str">
        <f t="shared" si="17"/>
        <v/>
      </c>
      <c r="AP60" s="2" t="str">
        <f t="shared" si="18"/>
        <v/>
      </c>
      <c r="AQ60" s="2" t="str">
        <f t="shared" si="19"/>
        <v/>
      </c>
    </row>
    <row r="61" spans="1:43" x14ac:dyDescent="0.2">
      <c r="A61" s="2" t="str">
        <f>IF('3 - SHOP Premium Calculator'!F77="","",'3 - SHOP Premium Calculator'!F77)</f>
        <v/>
      </c>
      <c r="B61" s="2" t="str">
        <f>IF(A61="","",A61&amp;COUNTIFS($D$10:D61,"Employee"))</f>
        <v/>
      </c>
      <c r="C61" s="2" t="str">
        <f>IF(A61="","",'3 - SHOP Premium Calculator'!F77&amp;" - "&amp;'3 - SHOP Premium Calculator'!H77)</f>
        <v/>
      </c>
      <c r="D61" s="2" t="str">
        <f>IF('3 - SHOP Premium Calculator'!H77="","",'3 - SHOP Premium Calculator'!H77)</f>
        <v/>
      </c>
      <c r="E61" s="37" t="str">
        <f>IF('3 - SHOP Premium Calculator'!I77="","",'3 - SHOP Premium Calculator'!I77)</f>
        <v/>
      </c>
      <c r="F61" s="2" t="str">
        <f t="shared" si="0"/>
        <v/>
      </c>
      <c r="G61" s="2" t="str">
        <f t="shared" si="1"/>
        <v/>
      </c>
      <c r="H61" s="2" t="str">
        <f t="shared" si="2"/>
        <v/>
      </c>
      <c r="I61" s="2" t="str">
        <f t="shared" si="3"/>
        <v/>
      </c>
      <c r="J61" s="2" t="str">
        <f t="shared" si="4"/>
        <v/>
      </c>
      <c r="K61" s="2" t="str">
        <f>IF(A61="","",IF(AND(D61="Dependent",F61&lt;25),F61+(COUNTIFS($A$10:A61,A61)/500),0))</f>
        <v/>
      </c>
      <c r="L61" s="2" t="str" cm="1">
        <f t="array" ref="L61">IFERROR(IF(A61="","",IF(AND(D61="Dependent",OR(IFERROR(K61=LARGE(IF($B$10:$B$309=B61,$K$10:$K$309),1),FALSE),IFERROR(K61=LARGE(IF($B$10:$B$309=B61,$K$10:$K$309),2),FALSE),IFERROR(K61=LARGE(IF($B$10:$B$309=B61,$K$10:$K$309),3),FALSE)),F61&lt;26),1,0)),0)</f>
        <v/>
      </c>
      <c r="M61" s="2" t="str">
        <f t="shared" si="5"/>
        <v/>
      </c>
      <c r="O61" s="2" t="str" cm="1">
        <f t="array" ref="O61">IFERROR($M61*IF($E61="","",INDEX('Plan Details'!$F$4:$Q$2298,MATCH(1,(Calculations!O$9='Plan Details'!$B$4:$B$2298)*($G61='Plan Details'!$E$4:$E$2298)*(ISNUMBER(SEARCH($B$3,'Plan Details'!$D$4:$D$2298))),0),MATCH(Calculations!$B$4,'Plan Details'!$F$3:$Q$3,0))),"")</f>
        <v/>
      </c>
      <c r="P61" s="2" t="str" cm="1">
        <f t="array" ref="P61">IFERROR($M61*IF($E61="","",INDEX('Plan Details'!$F$4:$Q$2298,MATCH(1,(Calculations!P$9='Plan Details'!$B$4:$B$2298)*($G61='Plan Details'!$E$4:$E$2298)*(ISNUMBER(SEARCH($B$3,'Plan Details'!$D$4:$D$2298))),0),MATCH(Calculations!$B$4,'Plan Details'!$F$3:$Q$3,0))),"")</f>
        <v/>
      </c>
      <c r="Q61" s="2" t="str" cm="1">
        <f t="array" ref="Q61">IFERROR($M61*IF($E61="","",INDEX('Plan Details'!$F$4:$Q$2298,MATCH(1,(Calculations!Q$9='Plan Details'!$B$4:$B$2298)*($G61='Plan Details'!$E$4:$E$2298)*(ISNUMBER(SEARCH($B$3,'Plan Details'!$D$4:$D$2298))),0),MATCH(Calculations!$B$4,'Plan Details'!$F$3:$Q$3,0))),"")</f>
        <v/>
      </c>
      <c r="R61" s="2" t="str" cm="1">
        <f t="array" ref="R61">IFERROR($M61*IF($E61="","",INDEX('Plan Details'!$F$4:$Q$2298,MATCH(1,(Calculations!R$9='Plan Details'!$B$4:$B$2298)*($G61='Plan Details'!$E$4:$E$2298)*(ISNUMBER(SEARCH($B$3,'Plan Details'!$D$4:$D$2298))),0),MATCH(Calculations!$B$4,'Plan Details'!$F$3:$Q$3,0))),"")</f>
        <v/>
      </c>
      <c r="S61" s="2" t="str" cm="1">
        <f t="array" ref="S61">IFERROR($M61*IF($E61="","",INDEX('Plan Details'!$F$4:$Q$2298,MATCH(1,(Calculations!S$9='Plan Details'!$B$4:$B$2298)*($G61='Plan Details'!$E$4:$E$2298)*(ISNUMBER(SEARCH($B$3,'Plan Details'!$D$4:$D$2298))),0),MATCH(Calculations!$B$4,'Plan Details'!$F$3:$Q$3,0))),"")</f>
        <v/>
      </c>
      <c r="T61" s="2" t="str" cm="1">
        <f t="array" ref="T61">IFERROR($M61*IF($E61="","",INDEX('Plan Details'!$F$4:$Q$2298,MATCH(1,(Calculations!T$9='Plan Details'!$B$4:$B$2298)*($G61='Plan Details'!$E$4:$E$2298)*(ISNUMBER(SEARCH($B$3,'Plan Details'!$D$4:$D$2298))),0),MATCH(Calculations!$B$4,'Plan Details'!$F$3:$Q$3,0))),"")</f>
        <v/>
      </c>
      <c r="U61" s="2" t="str" cm="1">
        <f t="array" ref="U61">IFERROR($M61*IF($E61="","",INDEX('Plan Details'!$F$4:$Q$2298,MATCH(1,(Calculations!U$9='Plan Details'!$B$4:$B$2298)*($G61='Plan Details'!$E$4:$E$2298)*(ISNUMBER(SEARCH($B$3,'Plan Details'!$D$4:$D$2298))),0),MATCH(Calculations!$B$4,'Plan Details'!$F$3:$Q$3,0))),"")</f>
        <v/>
      </c>
      <c r="V61" s="2" t="str" cm="1">
        <f t="array" ref="V61">IFERROR($M61*IF($E61="","",INDEX('Plan Details'!$F$4:$Q$2298,MATCH(1,(Calculations!V$9='Plan Details'!$B$4:$B$2298)*($G61='Plan Details'!$E$4:$E$2298)*(ISNUMBER(SEARCH($B$3,'Plan Details'!$D$4:$D$2298))),0),MATCH(Calculations!$B$4,'Plan Details'!$F$3:$Q$3,0))),"")</f>
        <v/>
      </c>
      <c r="W61" s="2" t="str" cm="1">
        <f t="array" ref="W61">IFERROR($M61*IF($E61="","",INDEX('Plan Details'!$F$4:$Q$2298,MATCH(1,(Calculations!W$9='Plan Details'!$B$4:$B$2298)*($G61='Plan Details'!$E$4:$E$2298)*(ISNUMBER(SEARCH($B$3,'Plan Details'!$D$4:$D$2298))),0),MATCH(Calculations!$B$4,'Plan Details'!$F$3:$Q$3,0))),"")</f>
        <v/>
      </c>
      <c r="X61" s="2" t="str" cm="1">
        <f t="array" ref="X61">IFERROR($M61*IF($E61="","",INDEX('Plan Details'!$F$4:$Q$2298,MATCH(1,(Calculations!X$9='Plan Details'!$B$4:$B$2298)*($G61='Plan Details'!$E$4:$E$2298)*(ISNUMBER(SEARCH($B$3,'Plan Details'!$D$4:$D$2298))),0),MATCH(Calculations!$B$4,'Plan Details'!$F$3:$Q$3,0))),"")</f>
        <v/>
      </c>
      <c r="Y61" s="2" t="str" cm="1">
        <f t="array" ref="Y61">IFERROR($M61*IF($E61="","",INDEX('Plan Details'!$F$4:$Q$2298,MATCH(1,(Calculations!Y$9='Plan Details'!$B$4:$B$2298)*($G61='Plan Details'!$E$4:$E$2298)*(ISNUMBER(SEARCH($B$3,'Plan Details'!$D$4:$D$2298))),0),MATCH(Calculations!$B$4,'Plan Details'!$F$3:$Q$3,0))),"")</f>
        <v/>
      </c>
      <c r="Z61" s="2" t="str" cm="1">
        <f t="array" ref="Z61">IFERROR($M61*IF($E61="","",INDEX('Plan Details'!$F$4:$Q$2298,MATCH(1,(Calculations!Z$9='Plan Details'!$B$4:$B$2298)*($G61='Plan Details'!$E$4:$E$2298)*(ISNUMBER(SEARCH($B$3,'Plan Details'!$D$4:$D$2298))),0),MATCH(Calculations!$B$4,'Plan Details'!$F$3:$Q$3,0))),"")</f>
        <v/>
      </c>
      <c r="AA61" s="2" t="str" cm="1">
        <f t="array" ref="AA61">IFERROR($M61*IF($E61="","",INDEX('Plan Details'!$F$4:$Q$2298,MATCH(1,(Calculations!AA$9='Plan Details'!$B$4:$B$2298)*($G61='Plan Details'!$E$4:$E$2298)*(ISNUMBER(SEARCH($B$3,'Plan Details'!$D$4:$D$2298))),0),MATCH(Calculations!$B$4,'Plan Details'!$F$3:$Q$3,0))),"")</f>
        <v/>
      </c>
      <c r="AB61" s="2" t="str" cm="1">
        <f t="array" ref="AB61">IFERROR($M61*IF($E61="","",INDEX('Plan Details'!$F$4:$Q$2298,MATCH(1,(Calculations!AB$9='Plan Details'!$B$4:$B$2298)*($G61='Plan Details'!$E$4:$E$2298)*(ISNUMBER(SEARCH($B$3,'Plan Details'!$D$4:$D$2298))),0),MATCH(Calculations!$B$4,'Plan Details'!$F$3:$Q$3,0))),"")</f>
        <v/>
      </c>
      <c r="AD61" s="2" t="str">
        <f t="shared" si="6"/>
        <v/>
      </c>
      <c r="AE61" s="2" t="str">
        <f t="shared" si="7"/>
        <v/>
      </c>
      <c r="AF61" s="2" t="str">
        <f t="shared" si="8"/>
        <v/>
      </c>
      <c r="AG61" s="2" t="str">
        <f t="shared" si="9"/>
        <v/>
      </c>
      <c r="AH61" s="2" t="str">
        <f t="shared" si="10"/>
        <v/>
      </c>
      <c r="AI61" s="2" t="str">
        <f t="shared" si="11"/>
        <v/>
      </c>
      <c r="AJ61" s="2" t="str">
        <f t="shared" si="12"/>
        <v/>
      </c>
      <c r="AK61" s="2" t="str">
        <f t="shared" si="13"/>
        <v/>
      </c>
      <c r="AL61" s="2" t="str">
        <f t="shared" si="14"/>
        <v/>
      </c>
      <c r="AM61" s="2" t="str">
        <f t="shared" si="15"/>
        <v/>
      </c>
      <c r="AN61" s="2" t="str">
        <f t="shared" si="16"/>
        <v/>
      </c>
      <c r="AO61" s="2" t="str">
        <f t="shared" si="17"/>
        <v/>
      </c>
      <c r="AP61" s="2" t="str">
        <f t="shared" si="18"/>
        <v/>
      </c>
      <c r="AQ61" s="2" t="str">
        <f t="shared" si="19"/>
        <v/>
      </c>
    </row>
    <row r="62" spans="1:43" x14ac:dyDescent="0.2">
      <c r="A62" s="2" t="str">
        <f>IF('3 - SHOP Premium Calculator'!F78="","",'3 - SHOP Premium Calculator'!F78)</f>
        <v/>
      </c>
      <c r="B62" s="2" t="str">
        <f>IF(A62="","",A62&amp;COUNTIFS($D$10:D62,"Employee"))</f>
        <v/>
      </c>
      <c r="C62" s="2" t="str">
        <f>IF(A62="","",'3 - SHOP Premium Calculator'!F78&amp;" - "&amp;'3 - SHOP Premium Calculator'!H78)</f>
        <v/>
      </c>
      <c r="D62" s="2" t="str">
        <f>IF('3 - SHOP Premium Calculator'!H78="","",'3 - SHOP Premium Calculator'!H78)</f>
        <v/>
      </c>
      <c r="E62" s="37" t="str">
        <f>IF('3 - SHOP Premium Calculator'!I78="","",'3 - SHOP Premium Calculator'!I78)</f>
        <v/>
      </c>
      <c r="F62" s="2" t="str">
        <f t="shared" si="0"/>
        <v/>
      </c>
      <c r="G62" s="2" t="str">
        <f t="shared" si="1"/>
        <v/>
      </c>
      <c r="H62" s="2" t="str">
        <f t="shared" si="2"/>
        <v/>
      </c>
      <c r="I62" s="2" t="str">
        <f t="shared" si="3"/>
        <v/>
      </c>
      <c r="J62" s="2" t="str">
        <f t="shared" si="4"/>
        <v/>
      </c>
      <c r="K62" s="2" t="str">
        <f>IF(A62="","",IF(AND(D62="Dependent",F62&lt;25),F62+(COUNTIFS($A$10:A62,A62)/500),0))</f>
        <v/>
      </c>
      <c r="L62" s="2" t="str" cm="1">
        <f t="array" ref="L62">IFERROR(IF(A62="","",IF(AND(D62="Dependent",OR(IFERROR(K62=LARGE(IF($B$10:$B$309=B62,$K$10:$K$309),1),FALSE),IFERROR(K62=LARGE(IF($B$10:$B$309=B62,$K$10:$K$309),2),FALSE),IFERROR(K62=LARGE(IF($B$10:$B$309=B62,$K$10:$K$309),3),FALSE)),F62&lt;26),1,0)),0)</f>
        <v/>
      </c>
      <c r="M62" s="2" t="str">
        <f t="shared" si="5"/>
        <v/>
      </c>
      <c r="O62" s="2" t="str" cm="1">
        <f t="array" ref="O62">IFERROR($M62*IF($E62="","",INDEX('Plan Details'!$F$4:$Q$2298,MATCH(1,(Calculations!O$9='Plan Details'!$B$4:$B$2298)*($G62='Plan Details'!$E$4:$E$2298)*(ISNUMBER(SEARCH($B$3,'Plan Details'!$D$4:$D$2298))),0),MATCH(Calculations!$B$4,'Plan Details'!$F$3:$Q$3,0))),"")</f>
        <v/>
      </c>
      <c r="P62" s="2" t="str" cm="1">
        <f t="array" ref="P62">IFERROR($M62*IF($E62="","",INDEX('Plan Details'!$F$4:$Q$2298,MATCH(1,(Calculations!P$9='Plan Details'!$B$4:$B$2298)*($G62='Plan Details'!$E$4:$E$2298)*(ISNUMBER(SEARCH($B$3,'Plan Details'!$D$4:$D$2298))),0),MATCH(Calculations!$B$4,'Plan Details'!$F$3:$Q$3,0))),"")</f>
        <v/>
      </c>
      <c r="Q62" s="2" t="str" cm="1">
        <f t="array" ref="Q62">IFERROR($M62*IF($E62="","",INDEX('Plan Details'!$F$4:$Q$2298,MATCH(1,(Calculations!Q$9='Plan Details'!$B$4:$B$2298)*($G62='Plan Details'!$E$4:$E$2298)*(ISNUMBER(SEARCH($B$3,'Plan Details'!$D$4:$D$2298))),0),MATCH(Calculations!$B$4,'Plan Details'!$F$3:$Q$3,0))),"")</f>
        <v/>
      </c>
      <c r="R62" s="2" t="str" cm="1">
        <f t="array" ref="R62">IFERROR($M62*IF($E62="","",INDEX('Plan Details'!$F$4:$Q$2298,MATCH(1,(Calculations!R$9='Plan Details'!$B$4:$B$2298)*($G62='Plan Details'!$E$4:$E$2298)*(ISNUMBER(SEARCH($B$3,'Plan Details'!$D$4:$D$2298))),0),MATCH(Calculations!$B$4,'Plan Details'!$F$3:$Q$3,0))),"")</f>
        <v/>
      </c>
      <c r="S62" s="2" t="str" cm="1">
        <f t="array" ref="S62">IFERROR($M62*IF($E62="","",INDEX('Plan Details'!$F$4:$Q$2298,MATCH(1,(Calculations!S$9='Plan Details'!$B$4:$B$2298)*($G62='Plan Details'!$E$4:$E$2298)*(ISNUMBER(SEARCH($B$3,'Plan Details'!$D$4:$D$2298))),0),MATCH(Calculations!$B$4,'Plan Details'!$F$3:$Q$3,0))),"")</f>
        <v/>
      </c>
      <c r="T62" s="2" t="str" cm="1">
        <f t="array" ref="T62">IFERROR($M62*IF($E62="","",INDEX('Plan Details'!$F$4:$Q$2298,MATCH(1,(Calculations!T$9='Plan Details'!$B$4:$B$2298)*($G62='Plan Details'!$E$4:$E$2298)*(ISNUMBER(SEARCH($B$3,'Plan Details'!$D$4:$D$2298))),0),MATCH(Calculations!$B$4,'Plan Details'!$F$3:$Q$3,0))),"")</f>
        <v/>
      </c>
      <c r="U62" s="2" t="str" cm="1">
        <f t="array" ref="U62">IFERROR($M62*IF($E62="","",INDEX('Plan Details'!$F$4:$Q$2298,MATCH(1,(Calculations!U$9='Plan Details'!$B$4:$B$2298)*($G62='Plan Details'!$E$4:$E$2298)*(ISNUMBER(SEARCH($B$3,'Plan Details'!$D$4:$D$2298))),0),MATCH(Calculations!$B$4,'Plan Details'!$F$3:$Q$3,0))),"")</f>
        <v/>
      </c>
      <c r="V62" s="2" t="str" cm="1">
        <f t="array" ref="V62">IFERROR($M62*IF($E62="","",INDEX('Plan Details'!$F$4:$Q$2298,MATCH(1,(Calculations!V$9='Plan Details'!$B$4:$B$2298)*($G62='Plan Details'!$E$4:$E$2298)*(ISNUMBER(SEARCH($B$3,'Plan Details'!$D$4:$D$2298))),0),MATCH(Calculations!$B$4,'Plan Details'!$F$3:$Q$3,0))),"")</f>
        <v/>
      </c>
      <c r="W62" s="2" t="str" cm="1">
        <f t="array" ref="W62">IFERROR($M62*IF($E62="","",INDEX('Plan Details'!$F$4:$Q$2298,MATCH(1,(Calculations!W$9='Plan Details'!$B$4:$B$2298)*($G62='Plan Details'!$E$4:$E$2298)*(ISNUMBER(SEARCH($B$3,'Plan Details'!$D$4:$D$2298))),0),MATCH(Calculations!$B$4,'Plan Details'!$F$3:$Q$3,0))),"")</f>
        <v/>
      </c>
      <c r="X62" s="2" t="str" cm="1">
        <f t="array" ref="X62">IFERROR($M62*IF($E62="","",INDEX('Plan Details'!$F$4:$Q$2298,MATCH(1,(Calculations!X$9='Plan Details'!$B$4:$B$2298)*($G62='Plan Details'!$E$4:$E$2298)*(ISNUMBER(SEARCH($B$3,'Plan Details'!$D$4:$D$2298))),0),MATCH(Calculations!$B$4,'Plan Details'!$F$3:$Q$3,0))),"")</f>
        <v/>
      </c>
      <c r="Y62" s="2" t="str" cm="1">
        <f t="array" ref="Y62">IFERROR($M62*IF($E62="","",INDEX('Plan Details'!$F$4:$Q$2298,MATCH(1,(Calculations!Y$9='Plan Details'!$B$4:$B$2298)*($G62='Plan Details'!$E$4:$E$2298)*(ISNUMBER(SEARCH($B$3,'Plan Details'!$D$4:$D$2298))),0),MATCH(Calculations!$B$4,'Plan Details'!$F$3:$Q$3,0))),"")</f>
        <v/>
      </c>
      <c r="Z62" s="2" t="str" cm="1">
        <f t="array" ref="Z62">IFERROR($M62*IF($E62="","",INDEX('Plan Details'!$F$4:$Q$2298,MATCH(1,(Calculations!Z$9='Plan Details'!$B$4:$B$2298)*($G62='Plan Details'!$E$4:$E$2298)*(ISNUMBER(SEARCH($B$3,'Plan Details'!$D$4:$D$2298))),0),MATCH(Calculations!$B$4,'Plan Details'!$F$3:$Q$3,0))),"")</f>
        <v/>
      </c>
      <c r="AA62" s="2" t="str" cm="1">
        <f t="array" ref="AA62">IFERROR($M62*IF($E62="","",INDEX('Plan Details'!$F$4:$Q$2298,MATCH(1,(Calculations!AA$9='Plan Details'!$B$4:$B$2298)*($G62='Plan Details'!$E$4:$E$2298)*(ISNUMBER(SEARCH($B$3,'Plan Details'!$D$4:$D$2298))),0),MATCH(Calculations!$B$4,'Plan Details'!$F$3:$Q$3,0))),"")</f>
        <v/>
      </c>
      <c r="AB62" s="2" t="str" cm="1">
        <f t="array" ref="AB62">IFERROR($M62*IF($E62="","",INDEX('Plan Details'!$F$4:$Q$2298,MATCH(1,(Calculations!AB$9='Plan Details'!$B$4:$B$2298)*($G62='Plan Details'!$E$4:$E$2298)*(ISNUMBER(SEARCH($B$3,'Plan Details'!$D$4:$D$2298))),0),MATCH(Calculations!$B$4,'Plan Details'!$F$3:$Q$3,0))),"")</f>
        <v/>
      </c>
      <c r="AD62" s="2" t="str">
        <f t="shared" si="6"/>
        <v/>
      </c>
      <c r="AE62" s="2" t="str">
        <f t="shared" si="7"/>
        <v/>
      </c>
      <c r="AF62" s="2" t="str">
        <f t="shared" si="8"/>
        <v/>
      </c>
      <c r="AG62" s="2" t="str">
        <f t="shared" si="9"/>
        <v/>
      </c>
      <c r="AH62" s="2" t="str">
        <f t="shared" si="10"/>
        <v/>
      </c>
      <c r="AI62" s="2" t="str">
        <f t="shared" si="11"/>
        <v/>
      </c>
      <c r="AJ62" s="2" t="str">
        <f t="shared" si="12"/>
        <v/>
      </c>
      <c r="AK62" s="2" t="str">
        <f t="shared" si="13"/>
        <v/>
      </c>
      <c r="AL62" s="2" t="str">
        <f t="shared" si="14"/>
        <v/>
      </c>
      <c r="AM62" s="2" t="str">
        <f t="shared" si="15"/>
        <v/>
      </c>
      <c r="AN62" s="2" t="str">
        <f t="shared" si="16"/>
        <v/>
      </c>
      <c r="AO62" s="2" t="str">
        <f t="shared" si="17"/>
        <v/>
      </c>
      <c r="AP62" s="2" t="str">
        <f t="shared" si="18"/>
        <v/>
      </c>
      <c r="AQ62" s="2" t="str">
        <f t="shared" si="19"/>
        <v/>
      </c>
    </row>
    <row r="63" spans="1:43" x14ac:dyDescent="0.2">
      <c r="A63" s="2" t="str">
        <f>IF('3 - SHOP Premium Calculator'!F79="","",'3 - SHOP Premium Calculator'!F79)</f>
        <v/>
      </c>
      <c r="B63" s="2" t="str">
        <f>IF(A63="","",A63&amp;COUNTIFS($D$10:D63,"Employee"))</f>
        <v/>
      </c>
      <c r="C63" s="2" t="str">
        <f>IF(A63="","",'3 - SHOP Premium Calculator'!F79&amp;" - "&amp;'3 - SHOP Premium Calculator'!H79)</f>
        <v/>
      </c>
      <c r="D63" s="2" t="str">
        <f>IF('3 - SHOP Premium Calculator'!H79="","",'3 - SHOP Premium Calculator'!H79)</f>
        <v/>
      </c>
      <c r="E63" s="37" t="str">
        <f>IF('3 - SHOP Premium Calculator'!I79="","",'3 - SHOP Premium Calculator'!I79)</f>
        <v/>
      </c>
      <c r="F63" s="2" t="str">
        <f t="shared" si="0"/>
        <v/>
      </c>
      <c r="G63" s="2" t="str">
        <f t="shared" si="1"/>
        <v/>
      </c>
      <c r="H63" s="2" t="str">
        <f t="shared" si="2"/>
        <v/>
      </c>
      <c r="I63" s="2" t="str">
        <f t="shared" si="3"/>
        <v/>
      </c>
      <c r="J63" s="2" t="str">
        <f t="shared" si="4"/>
        <v/>
      </c>
      <c r="K63" s="2" t="str">
        <f>IF(A63="","",IF(AND(D63="Dependent",F63&lt;25),F63+(COUNTIFS($A$10:A63,A63)/500),0))</f>
        <v/>
      </c>
      <c r="L63" s="2" t="str" cm="1">
        <f t="array" ref="L63">IFERROR(IF(A63="","",IF(AND(D63="Dependent",OR(IFERROR(K63=LARGE(IF($B$10:$B$309=B63,$K$10:$K$309),1),FALSE),IFERROR(K63=LARGE(IF($B$10:$B$309=B63,$K$10:$K$309),2),FALSE),IFERROR(K63=LARGE(IF($B$10:$B$309=B63,$K$10:$K$309),3),FALSE)),F63&lt;26),1,0)),0)</f>
        <v/>
      </c>
      <c r="M63" s="2" t="str">
        <f t="shared" si="5"/>
        <v/>
      </c>
      <c r="O63" s="2" t="str" cm="1">
        <f t="array" ref="O63">IFERROR($M63*IF($E63="","",INDEX('Plan Details'!$F$4:$Q$2298,MATCH(1,(Calculations!O$9='Plan Details'!$B$4:$B$2298)*($G63='Plan Details'!$E$4:$E$2298)*(ISNUMBER(SEARCH($B$3,'Plan Details'!$D$4:$D$2298))),0),MATCH(Calculations!$B$4,'Plan Details'!$F$3:$Q$3,0))),"")</f>
        <v/>
      </c>
      <c r="P63" s="2" t="str" cm="1">
        <f t="array" ref="P63">IFERROR($M63*IF($E63="","",INDEX('Plan Details'!$F$4:$Q$2298,MATCH(1,(Calculations!P$9='Plan Details'!$B$4:$B$2298)*($G63='Plan Details'!$E$4:$E$2298)*(ISNUMBER(SEARCH($B$3,'Plan Details'!$D$4:$D$2298))),0),MATCH(Calculations!$B$4,'Plan Details'!$F$3:$Q$3,0))),"")</f>
        <v/>
      </c>
      <c r="Q63" s="2" t="str" cm="1">
        <f t="array" ref="Q63">IFERROR($M63*IF($E63="","",INDEX('Plan Details'!$F$4:$Q$2298,MATCH(1,(Calculations!Q$9='Plan Details'!$B$4:$B$2298)*($G63='Plan Details'!$E$4:$E$2298)*(ISNUMBER(SEARCH($B$3,'Plan Details'!$D$4:$D$2298))),0),MATCH(Calculations!$B$4,'Plan Details'!$F$3:$Q$3,0))),"")</f>
        <v/>
      </c>
      <c r="R63" s="2" t="str" cm="1">
        <f t="array" ref="R63">IFERROR($M63*IF($E63="","",INDEX('Plan Details'!$F$4:$Q$2298,MATCH(1,(Calculations!R$9='Plan Details'!$B$4:$B$2298)*($G63='Plan Details'!$E$4:$E$2298)*(ISNUMBER(SEARCH($B$3,'Plan Details'!$D$4:$D$2298))),0),MATCH(Calculations!$B$4,'Plan Details'!$F$3:$Q$3,0))),"")</f>
        <v/>
      </c>
      <c r="S63" s="2" t="str" cm="1">
        <f t="array" ref="S63">IFERROR($M63*IF($E63="","",INDEX('Plan Details'!$F$4:$Q$2298,MATCH(1,(Calculations!S$9='Plan Details'!$B$4:$B$2298)*($G63='Plan Details'!$E$4:$E$2298)*(ISNUMBER(SEARCH($B$3,'Plan Details'!$D$4:$D$2298))),0),MATCH(Calculations!$B$4,'Plan Details'!$F$3:$Q$3,0))),"")</f>
        <v/>
      </c>
      <c r="T63" s="2" t="str" cm="1">
        <f t="array" ref="T63">IFERROR($M63*IF($E63="","",INDEX('Plan Details'!$F$4:$Q$2298,MATCH(1,(Calculations!T$9='Plan Details'!$B$4:$B$2298)*($G63='Plan Details'!$E$4:$E$2298)*(ISNUMBER(SEARCH($B$3,'Plan Details'!$D$4:$D$2298))),0),MATCH(Calculations!$B$4,'Plan Details'!$F$3:$Q$3,0))),"")</f>
        <v/>
      </c>
      <c r="U63" s="2" t="str" cm="1">
        <f t="array" ref="U63">IFERROR($M63*IF($E63="","",INDEX('Plan Details'!$F$4:$Q$2298,MATCH(1,(Calculations!U$9='Plan Details'!$B$4:$B$2298)*($G63='Plan Details'!$E$4:$E$2298)*(ISNUMBER(SEARCH($B$3,'Plan Details'!$D$4:$D$2298))),0),MATCH(Calculations!$B$4,'Plan Details'!$F$3:$Q$3,0))),"")</f>
        <v/>
      </c>
      <c r="V63" s="2" t="str" cm="1">
        <f t="array" ref="V63">IFERROR($M63*IF($E63="","",INDEX('Plan Details'!$F$4:$Q$2298,MATCH(1,(Calculations!V$9='Plan Details'!$B$4:$B$2298)*($G63='Plan Details'!$E$4:$E$2298)*(ISNUMBER(SEARCH($B$3,'Plan Details'!$D$4:$D$2298))),0),MATCH(Calculations!$B$4,'Plan Details'!$F$3:$Q$3,0))),"")</f>
        <v/>
      </c>
      <c r="W63" s="2" t="str" cm="1">
        <f t="array" ref="W63">IFERROR($M63*IF($E63="","",INDEX('Plan Details'!$F$4:$Q$2298,MATCH(1,(Calculations!W$9='Plan Details'!$B$4:$B$2298)*($G63='Plan Details'!$E$4:$E$2298)*(ISNUMBER(SEARCH($B$3,'Plan Details'!$D$4:$D$2298))),0),MATCH(Calculations!$B$4,'Plan Details'!$F$3:$Q$3,0))),"")</f>
        <v/>
      </c>
      <c r="X63" s="2" t="str" cm="1">
        <f t="array" ref="X63">IFERROR($M63*IF($E63="","",INDEX('Plan Details'!$F$4:$Q$2298,MATCH(1,(Calculations!X$9='Plan Details'!$B$4:$B$2298)*($G63='Plan Details'!$E$4:$E$2298)*(ISNUMBER(SEARCH($B$3,'Plan Details'!$D$4:$D$2298))),0),MATCH(Calculations!$B$4,'Plan Details'!$F$3:$Q$3,0))),"")</f>
        <v/>
      </c>
      <c r="Y63" s="2" t="str" cm="1">
        <f t="array" ref="Y63">IFERROR($M63*IF($E63="","",INDEX('Plan Details'!$F$4:$Q$2298,MATCH(1,(Calculations!Y$9='Plan Details'!$B$4:$B$2298)*($G63='Plan Details'!$E$4:$E$2298)*(ISNUMBER(SEARCH($B$3,'Plan Details'!$D$4:$D$2298))),0),MATCH(Calculations!$B$4,'Plan Details'!$F$3:$Q$3,0))),"")</f>
        <v/>
      </c>
      <c r="Z63" s="2" t="str" cm="1">
        <f t="array" ref="Z63">IFERROR($M63*IF($E63="","",INDEX('Plan Details'!$F$4:$Q$2298,MATCH(1,(Calculations!Z$9='Plan Details'!$B$4:$B$2298)*($G63='Plan Details'!$E$4:$E$2298)*(ISNUMBER(SEARCH($B$3,'Plan Details'!$D$4:$D$2298))),0),MATCH(Calculations!$B$4,'Plan Details'!$F$3:$Q$3,0))),"")</f>
        <v/>
      </c>
      <c r="AA63" s="2" t="str" cm="1">
        <f t="array" ref="AA63">IFERROR($M63*IF($E63="","",INDEX('Plan Details'!$F$4:$Q$2298,MATCH(1,(Calculations!AA$9='Plan Details'!$B$4:$B$2298)*($G63='Plan Details'!$E$4:$E$2298)*(ISNUMBER(SEARCH($B$3,'Plan Details'!$D$4:$D$2298))),0),MATCH(Calculations!$B$4,'Plan Details'!$F$3:$Q$3,0))),"")</f>
        <v/>
      </c>
      <c r="AB63" s="2" t="str" cm="1">
        <f t="array" ref="AB63">IFERROR($M63*IF($E63="","",INDEX('Plan Details'!$F$4:$Q$2298,MATCH(1,(Calculations!AB$9='Plan Details'!$B$4:$B$2298)*($G63='Plan Details'!$E$4:$E$2298)*(ISNUMBER(SEARCH($B$3,'Plan Details'!$D$4:$D$2298))),0),MATCH(Calculations!$B$4,'Plan Details'!$F$3:$Q$3,0))),"")</f>
        <v/>
      </c>
      <c r="AD63" s="2" t="str">
        <f t="shared" si="6"/>
        <v/>
      </c>
      <c r="AE63" s="2" t="str">
        <f t="shared" si="7"/>
        <v/>
      </c>
      <c r="AF63" s="2" t="str">
        <f t="shared" si="8"/>
        <v/>
      </c>
      <c r="AG63" s="2" t="str">
        <f t="shared" si="9"/>
        <v/>
      </c>
      <c r="AH63" s="2" t="str">
        <f t="shared" si="10"/>
        <v/>
      </c>
      <c r="AI63" s="2" t="str">
        <f t="shared" si="11"/>
        <v/>
      </c>
      <c r="AJ63" s="2" t="str">
        <f t="shared" si="12"/>
        <v/>
      </c>
      <c r="AK63" s="2" t="str">
        <f t="shared" si="13"/>
        <v/>
      </c>
      <c r="AL63" s="2" t="str">
        <f t="shared" si="14"/>
        <v/>
      </c>
      <c r="AM63" s="2" t="str">
        <f t="shared" si="15"/>
        <v/>
      </c>
      <c r="AN63" s="2" t="str">
        <f t="shared" si="16"/>
        <v/>
      </c>
      <c r="AO63" s="2" t="str">
        <f t="shared" si="17"/>
        <v/>
      </c>
      <c r="AP63" s="2" t="str">
        <f t="shared" si="18"/>
        <v/>
      </c>
      <c r="AQ63" s="2" t="str">
        <f t="shared" si="19"/>
        <v/>
      </c>
    </row>
    <row r="64" spans="1:43" x14ac:dyDescent="0.2">
      <c r="A64" s="2" t="str">
        <f>IF('3 - SHOP Premium Calculator'!F80="","",'3 - SHOP Premium Calculator'!F80)</f>
        <v/>
      </c>
      <c r="B64" s="2" t="str">
        <f>IF(A64="","",A64&amp;COUNTIFS($D$10:D64,"Employee"))</f>
        <v/>
      </c>
      <c r="C64" s="2" t="str">
        <f>IF(A64="","",'3 - SHOP Premium Calculator'!F80&amp;" - "&amp;'3 - SHOP Premium Calculator'!H80)</f>
        <v/>
      </c>
      <c r="D64" s="2" t="str">
        <f>IF('3 - SHOP Premium Calculator'!H80="","",'3 - SHOP Premium Calculator'!H80)</f>
        <v/>
      </c>
      <c r="E64" s="37" t="str">
        <f>IF('3 - SHOP Premium Calculator'!I80="","",'3 - SHOP Premium Calculator'!I80)</f>
        <v/>
      </c>
      <c r="F64" s="2" t="str">
        <f t="shared" si="0"/>
        <v/>
      </c>
      <c r="G64" s="2" t="str">
        <f t="shared" si="1"/>
        <v/>
      </c>
      <c r="H64" s="2" t="str">
        <f t="shared" si="2"/>
        <v/>
      </c>
      <c r="I64" s="2" t="str">
        <f t="shared" si="3"/>
        <v/>
      </c>
      <c r="J64" s="2" t="str">
        <f t="shared" si="4"/>
        <v/>
      </c>
      <c r="K64" s="2" t="str">
        <f>IF(A64="","",IF(AND(D64="Dependent",F64&lt;25),F64+(COUNTIFS($A$10:A64,A64)/500),0))</f>
        <v/>
      </c>
      <c r="L64" s="2" t="str" cm="1">
        <f t="array" ref="L64">IFERROR(IF(A64="","",IF(AND(D64="Dependent",OR(IFERROR(K64=LARGE(IF($B$10:$B$309=B64,$K$10:$K$309),1),FALSE),IFERROR(K64=LARGE(IF($B$10:$B$309=B64,$K$10:$K$309),2),FALSE),IFERROR(K64=LARGE(IF($B$10:$B$309=B64,$K$10:$K$309),3),FALSE)),F64&lt;26),1,0)),0)</f>
        <v/>
      </c>
      <c r="M64" s="2" t="str">
        <f t="shared" si="5"/>
        <v/>
      </c>
      <c r="O64" s="2" t="str" cm="1">
        <f t="array" ref="O64">IFERROR($M64*IF($E64="","",INDEX('Plan Details'!$F$4:$Q$2298,MATCH(1,(Calculations!O$9='Plan Details'!$B$4:$B$2298)*($G64='Plan Details'!$E$4:$E$2298)*(ISNUMBER(SEARCH($B$3,'Plan Details'!$D$4:$D$2298))),0),MATCH(Calculations!$B$4,'Plan Details'!$F$3:$Q$3,0))),"")</f>
        <v/>
      </c>
      <c r="P64" s="2" t="str" cm="1">
        <f t="array" ref="P64">IFERROR($M64*IF($E64="","",INDEX('Plan Details'!$F$4:$Q$2298,MATCH(1,(Calculations!P$9='Plan Details'!$B$4:$B$2298)*($G64='Plan Details'!$E$4:$E$2298)*(ISNUMBER(SEARCH($B$3,'Plan Details'!$D$4:$D$2298))),0),MATCH(Calculations!$B$4,'Plan Details'!$F$3:$Q$3,0))),"")</f>
        <v/>
      </c>
      <c r="Q64" s="2" t="str" cm="1">
        <f t="array" ref="Q64">IFERROR($M64*IF($E64="","",INDEX('Plan Details'!$F$4:$Q$2298,MATCH(1,(Calculations!Q$9='Plan Details'!$B$4:$B$2298)*($G64='Plan Details'!$E$4:$E$2298)*(ISNUMBER(SEARCH($B$3,'Plan Details'!$D$4:$D$2298))),0),MATCH(Calculations!$B$4,'Plan Details'!$F$3:$Q$3,0))),"")</f>
        <v/>
      </c>
      <c r="R64" s="2" t="str" cm="1">
        <f t="array" ref="R64">IFERROR($M64*IF($E64="","",INDEX('Plan Details'!$F$4:$Q$2298,MATCH(1,(Calculations!R$9='Plan Details'!$B$4:$B$2298)*($G64='Plan Details'!$E$4:$E$2298)*(ISNUMBER(SEARCH($B$3,'Plan Details'!$D$4:$D$2298))),0),MATCH(Calculations!$B$4,'Plan Details'!$F$3:$Q$3,0))),"")</f>
        <v/>
      </c>
      <c r="S64" s="2" t="str" cm="1">
        <f t="array" ref="S64">IFERROR($M64*IF($E64="","",INDEX('Plan Details'!$F$4:$Q$2298,MATCH(1,(Calculations!S$9='Plan Details'!$B$4:$B$2298)*($G64='Plan Details'!$E$4:$E$2298)*(ISNUMBER(SEARCH($B$3,'Plan Details'!$D$4:$D$2298))),0),MATCH(Calculations!$B$4,'Plan Details'!$F$3:$Q$3,0))),"")</f>
        <v/>
      </c>
      <c r="T64" s="2" t="str" cm="1">
        <f t="array" ref="T64">IFERROR($M64*IF($E64="","",INDEX('Plan Details'!$F$4:$Q$2298,MATCH(1,(Calculations!T$9='Plan Details'!$B$4:$B$2298)*($G64='Plan Details'!$E$4:$E$2298)*(ISNUMBER(SEARCH($B$3,'Plan Details'!$D$4:$D$2298))),0),MATCH(Calculations!$B$4,'Plan Details'!$F$3:$Q$3,0))),"")</f>
        <v/>
      </c>
      <c r="U64" s="2" t="str" cm="1">
        <f t="array" ref="U64">IFERROR($M64*IF($E64="","",INDEX('Plan Details'!$F$4:$Q$2298,MATCH(1,(Calculations!U$9='Plan Details'!$B$4:$B$2298)*($G64='Plan Details'!$E$4:$E$2298)*(ISNUMBER(SEARCH($B$3,'Plan Details'!$D$4:$D$2298))),0),MATCH(Calculations!$B$4,'Plan Details'!$F$3:$Q$3,0))),"")</f>
        <v/>
      </c>
      <c r="V64" s="2" t="str" cm="1">
        <f t="array" ref="V64">IFERROR($M64*IF($E64="","",INDEX('Plan Details'!$F$4:$Q$2298,MATCH(1,(Calculations!V$9='Plan Details'!$B$4:$B$2298)*($G64='Plan Details'!$E$4:$E$2298)*(ISNUMBER(SEARCH($B$3,'Plan Details'!$D$4:$D$2298))),0),MATCH(Calculations!$B$4,'Plan Details'!$F$3:$Q$3,0))),"")</f>
        <v/>
      </c>
      <c r="W64" s="2" t="str" cm="1">
        <f t="array" ref="W64">IFERROR($M64*IF($E64="","",INDEX('Plan Details'!$F$4:$Q$2298,MATCH(1,(Calculations!W$9='Plan Details'!$B$4:$B$2298)*($G64='Plan Details'!$E$4:$E$2298)*(ISNUMBER(SEARCH($B$3,'Plan Details'!$D$4:$D$2298))),0),MATCH(Calculations!$B$4,'Plan Details'!$F$3:$Q$3,0))),"")</f>
        <v/>
      </c>
      <c r="X64" s="2" t="str" cm="1">
        <f t="array" ref="X64">IFERROR($M64*IF($E64="","",INDEX('Plan Details'!$F$4:$Q$2298,MATCH(1,(Calculations!X$9='Plan Details'!$B$4:$B$2298)*($G64='Plan Details'!$E$4:$E$2298)*(ISNUMBER(SEARCH($B$3,'Plan Details'!$D$4:$D$2298))),0),MATCH(Calculations!$B$4,'Plan Details'!$F$3:$Q$3,0))),"")</f>
        <v/>
      </c>
      <c r="Y64" s="2" t="str" cm="1">
        <f t="array" ref="Y64">IFERROR($M64*IF($E64="","",INDEX('Plan Details'!$F$4:$Q$2298,MATCH(1,(Calculations!Y$9='Plan Details'!$B$4:$B$2298)*($G64='Plan Details'!$E$4:$E$2298)*(ISNUMBER(SEARCH($B$3,'Plan Details'!$D$4:$D$2298))),0),MATCH(Calculations!$B$4,'Plan Details'!$F$3:$Q$3,0))),"")</f>
        <v/>
      </c>
      <c r="Z64" s="2" t="str" cm="1">
        <f t="array" ref="Z64">IFERROR($M64*IF($E64="","",INDEX('Plan Details'!$F$4:$Q$2298,MATCH(1,(Calculations!Z$9='Plan Details'!$B$4:$B$2298)*($G64='Plan Details'!$E$4:$E$2298)*(ISNUMBER(SEARCH($B$3,'Plan Details'!$D$4:$D$2298))),0),MATCH(Calculations!$B$4,'Plan Details'!$F$3:$Q$3,0))),"")</f>
        <v/>
      </c>
      <c r="AA64" s="2" t="str" cm="1">
        <f t="array" ref="AA64">IFERROR($M64*IF($E64="","",INDEX('Plan Details'!$F$4:$Q$2298,MATCH(1,(Calculations!AA$9='Plan Details'!$B$4:$B$2298)*($G64='Plan Details'!$E$4:$E$2298)*(ISNUMBER(SEARCH($B$3,'Plan Details'!$D$4:$D$2298))),0),MATCH(Calculations!$B$4,'Plan Details'!$F$3:$Q$3,0))),"")</f>
        <v/>
      </c>
      <c r="AB64" s="2" t="str" cm="1">
        <f t="array" ref="AB64">IFERROR($M64*IF($E64="","",INDEX('Plan Details'!$F$4:$Q$2298,MATCH(1,(Calculations!AB$9='Plan Details'!$B$4:$B$2298)*($G64='Plan Details'!$E$4:$E$2298)*(ISNUMBER(SEARCH($B$3,'Plan Details'!$D$4:$D$2298))),0),MATCH(Calculations!$B$4,'Plan Details'!$F$3:$Q$3,0))),"")</f>
        <v/>
      </c>
      <c r="AD64" s="2" t="str">
        <f t="shared" si="6"/>
        <v/>
      </c>
      <c r="AE64" s="2" t="str">
        <f t="shared" si="7"/>
        <v/>
      </c>
      <c r="AF64" s="2" t="str">
        <f t="shared" si="8"/>
        <v/>
      </c>
      <c r="AG64" s="2" t="str">
        <f t="shared" si="9"/>
        <v/>
      </c>
      <c r="AH64" s="2" t="str">
        <f t="shared" si="10"/>
        <v/>
      </c>
      <c r="AI64" s="2" t="str">
        <f t="shared" si="11"/>
        <v/>
      </c>
      <c r="AJ64" s="2" t="str">
        <f t="shared" si="12"/>
        <v/>
      </c>
      <c r="AK64" s="2" t="str">
        <f t="shared" si="13"/>
        <v/>
      </c>
      <c r="AL64" s="2" t="str">
        <f t="shared" si="14"/>
        <v/>
      </c>
      <c r="AM64" s="2" t="str">
        <f t="shared" si="15"/>
        <v/>
      </c>
      <c r="AN64" s="2" t="str">
        <f t="shared" si="16"/>
        <v/>
      </c>
      <c r="AO64" s="2" t="str">
        <f t="shared" si="17"/>
        <v/>
      </c>
      <c r="AP64" s="2" t="str">
        <f t="shared" si="18"/>
        <v/>
      </c>
      <c r="AQ64" s="2" t="str">
        <f t="shared" si="19"/>
        <v/>
      </c>
    </row>
    <row r="65" spans="1:43" x14ac:dyDescent="0.2">
      <c r="A65" s="2" t="str">
        <f>IF('3 - SHOP Premium Calculator'!F81="","",'3 - SHOP Premium Calculator'!F81)</f>
        <v/>
      </c>
      <c r="B65" s="2" t="str">
        <f>IF(A65="","",A65&amp;COUNTIFS($D$10:D65,"Employee"))</f>
        <v/>
      </c>
      <c r="C65" s="2" t="str">
        <f>IF(A65="","",'3 - SHOP Premium Calculator'!F81&amp;" - "&amp;'3 - SHOP Premium Calculator'!H81)</f>
        <v/>
      </c>
      <c r="D65" s="2" t="str">
        <f>IF('3 - SHOP Premium Calculator'!H81="","",'3 - SHOP Premium Calculator'!H81)</f>
        <v/>
      </c>
      <c r="E65" s="37" t="str">
        <f>IF('3 - SHOP Premium Calculator'!I81="","",'3 - SHOP Premium Calculator'!I81)</f>
        <v/>
      </c>
      <c r="F65" s="2" t="str">
        <f t="shared" si="0"/>
        <v/>
      </c>
      <c r="G65" s="2" t="str">
        <f t="shared" si="1"/>
        <v/>
      </c>
      <c r="H65" s="2" t="str">
        <f t="shared" si="2"/>
        <v/>
      </c>
      <c r="I65" s="2" t="str">
        <f t="shared" si="3"/>
        <v/>
      </c>
      <c r="J65" s="2" t="str">
        <f t="shared" si="4"/>
        <v/>
      </c>
      <c r="K65" s="2" t="str">
        <f>IF(A65="","",IF(AND(D65="Dependent",F65&lt;25),F65+(COUNTIFS($A$10:A65,A65)/500),0))</f>
        <v/>
      </c>
      <c r="L65" s="2" t="str" cm="1">
        <f t="array" ref="L65">IFERROR(IF(A65="","",IF(AND(D65="Dependent",OR(IFERROR(K65=LARGE(IF($B$10:$B$309=B65,$K$10:$K$309),1),FALSE),IFERROR(K65=LARGE(IF($B$10:$B$309=B65,$K$10:$K$309),2),FALSE),IFERROR(K65=LARGE(IF($B$10:$B$309=B65,$K$10:$K$309),3),FALSE)),F65&lt;26),1,0)),0)</f>
        <v/>
      </c>
      <c r="M65" s="2" t="str">
        <f t="shared" si="5"/>
        <v/>
      </c>
      <c r="O65" s="2" t="str" cm="1">
        <f t="array" ref="O65">IFERROR($M65*IF($E65="","",INDEX('Plan Details'!$F$4:$Q$2298,MATCH(1,(Calculations!O$9='Plan Details'!$B$4:$B$2298)*($G65='Plan Details'!$E$4:$E$2298)*(ISNUMBER(SEARCH($B$3,'Plan Details'!$D$4:$D$2298))),0),MATCH(Calculations!$B$4,'Plan Details'!$F$3:$Q$3,0))),"")</f>
        <v/>
      </c>
      <c r="P65" s="2" t="str" cm="1">
        <f t="array" ref="P65">IFERROR($M65*IF($E65="","",INDEX('Plan Details'!$F$4:$Q$2298,MATCH(1,(Calculations!P$9='Plan Details'!$B$4:$B$2298)*($G65='Plan Details'!$E$4:$E$2298)*(ISNUMBER(SEARCH($B$3,'Plan Details'!$D$4:$D$2298))),0),MATCH(Calculations!$B$4,'Plan Details'!$F$3:$Q$3,0))),"")</f>
        <v/>
      </c>
      <c r="Q65" s="2" t="str" cm="1">
        <f t="array" ref="Q65">IFERROR($M65*IF($E65="","",INDEX('Plan Details'!$F$4:$Q$2298,MATCH(1,(Calculations!Q$9='Plan Details'!$B$4:$B$2298)*($G65='Plan Details'!$E$4:$E$2298)*(ISNUMBER(SEARCH($B$3,'Plan Details'!$D$4:$D$2298))),0),MATCH(Calculations!$B$4,'Plan Details'!$F$3:$Q$3,0))),"")</f>
        <v/>
      </c>
      <c r="R65" s="2" t="str" cm="1">
        <f t="array" ref="R65">IFERROR($M65*IF($E65="","",INDEX('Plan Details'!$F$4:$Q$2298,MATCH(1,(Calculations!R$9='Plan Details'!$B$4:$B$2298)*($G65='Plan Details'!$E$4:$E$2298)*(ISNUMBER(SEARCH($B$3,'Plan Details'!$D$4:$D$2298))),0),MATCH(Calculations!$B$4,'Plan Details'!$F$3:$Q$3,0))),"")</f>
        <v/>
      </c>
      <c r="S65" s="2" t="str" cm="1">
        <f t="array" ref="S65">IFERROR($M65*IF($E65="","",INDEX('Plan Details'!$F$4:$Q$2298,MATCH(1,(Calculations!S$9='Plan Details'!$B$4:$B$2298)*($G65='Plan Details'!$E$4:$E$2298)*(ISNUMBER(SEARCH($B$3,'Plan Details'!$D$4:$D$2298))),0),MATCH(Calculations!$B$4,'Plan Details'!$F$3:$Q$3,0))),"")</f>
        <v/>
      </c>
      <c r="T65" s="2" t="str" cm="1">
        <f t="array" ref="T65">IFERROR($M65*IF($E65="","",INDEX('Plan Details'!$F$4:$Q$2298,MATCH(1,(Calculations!T$9='Plan Details'!$B$4:$B$2298)*($G65='Plan Details'!$E$4:$E$2298)*(ISNUMBER(SEARCH($B$3,'Plan Details'!$D$4:$D$2298))),0),MATCH(Calculations!$B$4,'Plan Details'!$F$3:$Q$3,0))),"")</f>
        <v/>
      </c>
      <c r="U65" s="2" t="str" cm="1">
        <f t="array" ref="U65">IFERROR($M65*IF($E65="","",INDEX('Plan Details'!$F$4:$Q$2298,MATCH(1,(Calculations!U$9='Plan Details'!$B$4:$B$2298)*($G65='Plan Details'!$E$4:$E$2298)*(ISNUMBER(SEARCH($B$3,'Plan Details'!$D$4:$D$2298))),0),MATCH(Calculations!$B$4,'Plan Details'!$F$3:$Q$3,0))),"")</f>
        <v/>
      </c>
      <c r="V65" s="2" t="str" cm="1">
        <f t="array" ref="V65">IFERROR($M65*IF($E65="","",INDEX('Plan Details'!$F$4:$Q$2298,MATCH(1,(Calculations!V$9='Plan Details'!$B$4:$B$2298)*($G65='Plan Details'!$E$4:$E$2298)*(ISNUMBER(SEARCH($B$3,'Plan Details'!$D$4:$D$2298))),0),MATCH(Calculations!$B$4,'Plan Details'!$F$3:$Q$3,0))),"")</f>
        <v/>
      </c>
      <c r="W65" s="2" t="str" cm="1">
        <f t="array" ref="W65">IFERROR($M65*IF($E65="","",INDEX('Plan Details'!$F$4:$Q$2298,MATCH(1,(Calculations!W$9='Plan Details'!$B$4:$B$2298)*($G65='Plan Details'!$E$4:$E$2298)*(ISNUMBER(SEARCH($B$3,'Plan Details'!$D$4:$D$2298))),0),MATCH(Calculations!$B$4,'Plan Details'!$F$3:$Q$3,0))),"")</f>
        <v/>
      </c>
      <c r="X65" s="2" t="str" cm="1">
        <f t="array" ref="X65">IFERROR($M65*IF($E65="","",INDEX('Plan Details'!$F$4:$Q$2298,MATCH(1,(Calculations!X$9='Plan Details'!$B$4:$B$2298)*($G65='Plan Details'!$E$4:$E$2298)*(ISNUMBER(SEARCH($B$3,'Plan Details'!$D$4:$D$2298))),0),MATCH(Calculations!$B$4,'Plan Details'!$F$3:$Q$3,0))),"")</f>
        <v/>
      </c>
      <c r="Y65" s="2" t="str" cm="1">
        <f t="array" ref="Y65">IFERROR($M65*IF($E65="","",INDEX('Plan Details'!$F$4:$Q$2298,MATCH(1,(Calculations!Y$9='Plan Details'!$B$4:$B$2298)*($G65='Plan Details'!$E$4:$E$2298)*(ISNUMBER(SEARCH($B$3,'Plan Details'!$D$4:$D$2298))),0),MATCH(Calculations!$B$4,'Plan Details'!$F$3:$Q$3,0))),"")</f>
        <v/>
      </c>
      <c r="Z65" s="2" t="str" cm="1">
        <f t="array" ref="Z65">IFERROR($M65*IF($E65="","",INDEX('Plan Details'!$F$4:$Q$2298,MATCH(1,(Calculations!Z$9='Plan Details'!$B$4:$B$2298)*($G65='Plan Details'!$E$4:$E$2298)*(ISNUMBER(SEARCH($B$3,'Plan Details'!$D$4:$D$2298))),0),MATCH(Calculations!$B$4,'Plan Details'!$F$3:$Q$3,0))),"")</f>
        <v/>
      </c>
      <c r="AA65" s="2" t="str" cm="1">
        <f t="array" ref="AA65">IFERROR($M65*IF($E65="","",INDEX('Plan Details'!$F$4:$Q$2298,MATCH(1,(Calculations!AA$9='Plan Details'!$B$4:$B$2298)*($G65='Plan Details'!$E$4:$E$2298)*(ISNUMBER(SEARCH($B$3,'Plan Details'!$D$4:$D$2298))),0),MATCH(Calculations!$B$4,'Plan Details'!$F$3:$Q$3,0))),"")</f>
        <v/>
      </c>
      <c r="AB65" s="2" t="str" cm="1">
        <f t="array" ref="AB65">IFERROR($M65*IF($E65="","",INDEX('Plan Details'!$F$4:$Q$2298,MATCH(1,(Calculations!AB$9='Plan Details'!$B$4:$B$2298)*($G65='Plan Details'!$E$4:$E$2298)*(ISNUMBER(SEARCH($B$3,'Plan Details'!$D$4:$D$2298))),0),MATCH(Calculations!$B$4,'Plan Details'!$F$3:$Q$3,0))),"")</f>
        <v/>
      </c>
      <c r="AD65" s="2" t="str">
        <f t="shared" si="6"/>
        <v/>
      </c>
      <c r="AE65" s="2" t="str">
        <f t="shared" si="7"/>
        <v/>
      </c>
      <c r="AF65" s="2" t="str">
        <f t="shared" si="8"/>
        <v/>
      </c>
      <c r="AG65" s="2" t="str">
        <f t="shared" si="9"/>
        <v/>
      </c>
      <c r="AH65" s="2" t="str">
        <f t="shared" si="10"/>
        <v/>
      </c>
      <c r="AI65" s="2" t="str">
        <f t="shared" si="11"/>
        <v/>
      </c>
      <c r="AJ65" s="2" t="str">
        <f t="shared" si="12"/>
        <v/>
      </c>
      <c r="AK65" s="2" t="str">
        <f t="shared" si="13"/>
        <v/>
      </c>
      <c r="AL65" s="2" t="str">
        <f t="shared" si="14"/>
        <v/>
      </c>
      <c r="AM65" s="2" t="str">
        <f t="shared" si="15"/>
        <v/>
      </c>
      <c r="AN65" s="2" t="str">
        <f t="shared" si="16"/>
        <v/>
      </c>
      <c r="AO65" s="2" t="str">
        <f t="shared" si="17"/>
        <v/>
      </c>
      <c r="AP65" s="2" t="str">
        <f t="shared" si="18"/>
        <v/>
      </c>
      <c r="AQ65" s="2" t="str">
        <f t="shared" si="19"/>
        <v/>
      </c>
    </row>
    <row r="66" spans="1:43" x14ac:dyDescent="0.2">
      <c r="A66" s="2" t="str">
        <f>IF('3 - SHOP Premium Calculator'!F82="","",'3 - SHOP Premium Calculator'!F82)</f>
        <v/>
      </c>
      <c r="B66" s="2" t="str">
        <f>IF(A66="","",A66&amp;COUNTIFS($D$10:D66,"Employee"))</f>
        <v/>
      </c>
      <c r="C66" s="2" t="str">
        <f>IF(A66="","",'3 - SHOP Premium Calculator'!F82&amp;" - "&amp;'3 - SHOP Premium Calculator'!H82)</f>
        <v/>
      </c>
      <c r="D66" s="2" t="str">
        <f>IF('3 - SHOP Premium Calculator'!H82="","",'3 - SHOP Premium Calculator'!H82)</f>
        <v/>
      </c>
      <c r="E66" s="37" t="str">
        <f>IF('3 - SHOP Premium Calculator'!I82="","",'3 - SHOP Premium Calculator'!I82)</f>
        <v/>
      </c>
      <c r="F66" s="2" t="str">
        <f t="shared" si="0"/>
        <v/>
      </c>
      <c r="G66" s="2" t="str">
        <f t="shared" si="1"/>
        <v/>
      </c>
      <c r="H66" s="2" t="str">
        <f t="shared" si="2"/>
        <v/>
      </c>
      <c r="I66" s="2" t="str">
        <f t="shared" si="3"/>
        <v/>
      </c>
      <c r="J66" s="2" t="str">
        <f t="shared" si="4"/>
        <v/>
      </c>
      <c r="K66" s="2" t="str">
        <f>IF(A66="","",IF(AND(D66="Dependent",F66&lt;25),F66+(COUNTIFS($A$10:A66,A66)/500),0))</f>
        <v/>
      </c>
      <c r="L66" s="2" t="str" cm="1">
        <f t="array" ref="L66">IFERROR(IF(A66="","",IF(AND(D66="Dependent",OR(IFERROR(K66=LARGE(IF($B$10:$B$309=B66,$K$10:$K$309),1),FALSE),IFERROR(K66=LARGE(IF($B$10:$B$309=B66,$K$10:$K$309),2),FALSE),IFERROR(K66=LARGE(IF($B$10:$B$309=B66,$K$10:$K$309),3),FALSE)),F66&lt;26),1,0)),0)</f>
        <v/>
      </c>
      <c r="M66" s="2" t="str">
        <f t="shared" si="5"/>
        <v/>
      </c>
      <c r="O66" s="2" t="str" cm="1">
        <f t="array" ref="O66">IFERROR($M66*IF($E66="","",INDEX('Plan Details'!$F$4:$Q$2298,MATCH(1,(Calculations!O$9='Plan Details'!$B$4:$B$2298)*($G66='Plan Details'!$E$4:$E$2298)*(ISNUMBER(SEARCH($B$3,'Plan Details'!$D$4:$D$2298))),0),MATCH(Calculations!$B$4,'Plan Details'!$F$3:$Q$3,0))),"")</f>
        <v/>
      </c>
      <c r="P66" s="2" t="str" cm="1">
        <f t="array" ref="P66">IFERROR($M66*IF($E66="","",INDEX('Plan Details'!$F$4:$Q$2298,MATCH(1,(Calculations!P$9='Plan Details'!$B$4:$B$2298)*($G66='Plan Details'!$E$4:$E$2298)*(ISNUMBER(SEARCH($B$3,'Plan Details'!$D$4:$D$2298))),0),MATCH(Calculations!$B$4,'Plan Details'!$F$3:$Q$3,0))),"")</f>
        <v/>
      </c>
      <c r="Q66" s="2" t="str" cm="1">
        <f t="array" ref="Q66">IFERROR($M66*IF($E66="","",INDEX('Plan Details'!$F$4:$Q$2298,MATCH(1,(Calculations!Q$9='Plan Details'!$B$4:$B$2298)*($G66='Plan Details'!$E$4:$E$2298)*(ISNUMBER(SEARCH($B$3,'Plan Details'!$D$4:$D$2298))),0),MATCH(Calculations!$B$4,'Plan Details'!$F$3:$Q$3,0))),"")</f>
        <v/>
      </c>
      <c r="R66" s="2" t="str" cm="1">
        <f t="array" ref="R66">IFERROR($M66*IF($E66="","",INDEX('Plan Details'!$F$4:$Q$2298,MATCH(1,(Calculations!R$9='Plan Details'!$B$4:$B$2298)*($G66='Plan Details'!$E$4:$E$2298)*(ISNUMBER(SEARCH($B$3,'Plan Details'!$D$4:$D$2298))),0),MATCH(Calculations!$B$4,'Plan Details'!$F$3:$Q$3,0))),"")</f>
        <v/>
      </c>
      <c r="S66" s="2" t="str" cm="1">
        <f t="array" ref="S66">IFERROR($M66*IF($E66="","",INDEX('Plan Details'!$F$4:$Q$2298,MATCH(1,(Calculations!S$9='Plan Details'!$B$4:$B$2298)*($G66='Plan Details'!$E$4:$E$2298)*(ISNUMBER(SEARCH($B$3,'Plan Details'!$D$4:$D$2298))),0),MATCH(Calculations!$B$4,'Plan Details'!$F$3:$Q$3,0))),"")</f>
        <v/>
      </c>
      <c r="T66" s="2" t="str" cm="1">
        <f t="array" ref="T66">IFERROR($M66*IF($E66="","",INDEX('Plan Details'!$F$4:$Q$2298,MATCH(1,(Calculations!T$9='Plan Details'!$B$4:$B$2298)*($G66='Plan Details'!$E$4:$E$2298)*(ISNUMBER(SEARCH($B$3,'Plan Details'!$D$4:$D$2298))),0),MATCH(Calculations!$B$4,'Plan Details'!$F$3:$Q$3,0))),"")</f>
        <v/>
      </c>
      <c r="U66" s="2" t="str" cm="1">
        <f t="array" ref="U66">IFERROR($M66*IF($E66="","",INDEX('Plan Details'!$F$4:$Q$2298,MATCH(1,(Calculations!U$9='Plan Details'!$B$4:$B$2298)*($G66='Plan Details'!$E$4:$E$2298)*(ISNUMBER(SEARCH($B$3,'Plan Details'!$D$4:$D$2298))),0),MATCH(Calculations!$B$4,'Plan Details'!$F$3:$Q$3,0))),"")</f>
        <v/>
      </c>
      <c r="V66" s="2" t="str" cm="1">
        <f t="array" ref="V66">IFERROR($M66*IF($E66="","",INDEX('Plan Details'!$F$4:$Q$2298,MATCH(1,(Calculations!V$9='Plan Details'!$B$4:$B$2298)*($G66='Plan Details'!$E$4:$E$2298)*(ISNUMBER(SEARCH($B$3,'Plan Details'!$D$4:$D$2298))),0),MATCH(Calculations!$B$4,'Plan Details'!$F$3:$Q$3,0))),"")</f>
        <v/>
      </c>
      <c r="W66" s="2" t="str" cm="1">
        <f t="array" ref="W66">IFERROR($M66*IF($E66="","",INDEX('Plan Details'!$F$4:$Q$2298,MATCH(1,(Calculations!W$9='Plan Details'!$B$4:$B$2298)*($G66='Plan Details'!$E$4:$E$2298)*(ISNUMBER(SEARCH($B$3,'Plan Details'!$D$4:$D$2298))),0),MATCH(Calculations!$B$4,'Plan Details'!$F$3:$Q$3,0))),"")</f>
        <v/>
      </c>
      <c r="X66" s="2" t="str" cm="1">
        <f t="array" ref="X66">IFERROR($M66*IF($E66="","",INDEX('Plan Details'!$F$4:$Q$2298,MATCH(1,(Calculations!X$9='Plan Details'!$B$4:$B$2298)*($G66='Plan Details'!$E$4:$E$2298)*(ISNUMBER(SEARCH($B$3,'Plan Details'!$D$4:$D$2298))),0),MATCH(Calculations!$B$4,'Plan Details'!$F$3:$Q$3,0))),"")</f>
        <v/>
      </c>
      <c r="Y66" s="2" t="str" cm="1">
        <f t="array" ref="Y66">IFERROR($M66*IF($E66="","",INDEX('Plan Details'!$F$4:$Q$2298,MATCH(1,(Calculations!Y$9='Plan Details'!$B$4:$B$2298)*($G66='Plan Details'!$E$4:$E$2298)*(ISNUMBER(SEARCH($B$3,'Plan Details'!$D$4:$D$2298))),0),MATCH(Calculations!$B$4,'Plan Details'!$F$3:$Q$3,0))),"")</f>
        <v/>
      </c>
      <c r="Z66" s="2" t="str" cm="1">
        <f t="array" ref="Z66">IFERROR($M66*IF($E66="","",INDEX('Plan Details'!$F$4:$Q$2298,MATCH(1,(Calculations!Z$9='Plan Details'!$B$4:$B$2298)*($G66='Plan Details'!$E$4:$E$2298)*(ISNUMBER(SEARCH($B$3,'Plan Details'!$D$4:$D$2298))),0),MATCH(Calculations!$B$4,'Plan Details'!$F$3:$Q$3,0))),"")</f>
        <v/>
      </c>
      <c r="AA66" s="2" t="str" cm="1">
        <f t="array" ref="AA66">IFERROR($M66*IF($E66="","",INDEX('Plan Details'!$F$4:$Q$2298,MATCH(1,(Calculations!AA$9='Plan Details'!$B$4:$B$2298)*($G66='Plan Details'!$E$4:$E$2298)*(ISNUMBER(SEARCH($B$3,'Plan Details'!$D$4:$D$2298))),0),MATCH(Calculations!$B$4,'Plan Details'!$F$3:$Q$3,0))),"")</f>
        <v/>
      </c>
      <c r="AB66" s="2" t="str" cm="1">
        <f t="array" ref="AB66">IFERROR($M66*IF($E66="","",INDEX('Plan Details'!$F$4:$Q$2298,MATCH(1,(Calculations!AB$9='Plan Details'!$B$4:$B$2298)*($G66='Plan Details'!$E$4:$E$2298)*(ISNUMBER(SEARCH($B$3,'Plan Details'!$D$4:$D$2298))),0),MATCH(Calculations!$B$4,'Plan Details'!$F$3:$Q$3,0))),"")</f>
        <v/>
      </c>
      <c r="AD66" s="2" t="str">
        <f t="shared" si="6"/>
        <v/>
      </c>
      <c r="AE66" s="2" t="str">
        <f t="shared" si="7"/>
        <v/>
      </c>
      <c r="AF66" s="2" t="str">
        <f t="shared" si="8"/>
        <v/>
      </c>
      <c r="AG66" s="2" t="str">
        <f t="shared" si="9"/>
        <v/>
      </c>
      <c r="AH66" s="2" t="str">
        <f t="shared" si="10"/>
        <v/>
      </c>
      <c r="AI66" s="2" t="str">
        <f t="shared" si="11"/>
        <v/>
      </c>
      <c r="AJ66" s="2" t="str">
        <f t="shared" si="12"/>
        <v/>
      </c>
      <c r="AK66" s="2" t="str">
        <f t="shared" si="13"/>
        <v/>
      </c>
      <c r="AL66" s="2" t="str">
        <f t="shared" si="14"/>
        <v/>
      </c>
      <c r="AM66" s="2" t="str">
        <f t="shared" si="15"/>
        <v/>
      </c>
      <c r="AN66" s="2" t="str">
        <f t="shared" si="16"/>
        <v/>
      </c>
      <c r="AO66" s="2" t="str">
        <f t="shared" si="17"/>
        <v/>
      </c>
      <c r="AP66" s="2" t="str">
        <f t="shared" si="18"/>
        <v/>
      </c>
      <c r="AQ66" s="2" t="str">
        <f t="shared" si="19"/>
        <v/>
      </c>
    </row>
    <row r="67" spans="1:43" x14ac:dyDescent="0.2">
      <c r="A67" s="2" t="str">
        <f>IF('3 - SHOP Premium Calculator'!F83="","",'3 - SHOP Premium Calculator'!F83)</f>
        <v/>
      </c>
      <c r="B67" s="2" t="str">
        <f>IF(A67="","",A67&amp;COUNTIFS($D$10:D67,"Employee"))</f>
        <v/>
      </c>
      <c r="C67" s="2" t="str">
        <f>IF(A67="","",'3 - SHOP Premium Calculator'!F83&amp;" - "&amp;'3 - SHOP Premium Calculator'!H83)</f>
        <v/>
      </c>
      <c r="D67" s="2" t="str">
        <f>IF('3 - SHOP Premium Calculator'!H83="","",'3 - SHOP Premium Calculator'!H83)</f>
        <v/>
      </c>
      <c r="E67" s="37" t="str">
        <f>IF('3 - SHOP Premium Calculator'!I83="","",'3 - SHOP Premium Calculator'!I83)</f>
        <v/>
      </c>
      <c r="F67" s="2" t="str">
        <f t="shared" si="0"/>
        <v/>
      </c>
      <c r="G67" s="2" t="str">
        <f t="shared" si="1"/>
        <v/>
      </c>
      <c r="H67" s="2" t="str">
        <f t="shared" si="2"/>
        <v/>
      </c>
      <c r="I67" s="2" t="str">
        <f t="shared" si="3"/>
        <v/>
      </c>
      <c r="J67" s="2" t="str">
        <f t="shared" si="4"/>
        <v/>
      </c>
      <c r="K67" s="2" t="str">
        <f>IF(A67="","",IF(AND(D67="Dependent",F67&lt;25),F67+(COUNTIFS($A$10:A67,A67)/500),0))</f>
        <v/>
      </c>
      <c r="L67" s="2" t="str" cm="1">
        <f t="array" ref="L67">IFERROR(IF(A67="","",IF(AND(D67="Dependent",OR(IFERROR(K67=LARGE(IF($B$10:$B$309=B67,$K$10:$K$309),1),FALSE),IFERROR(K67=LARGE(IF($B$10:$B$309=B67,$K$10:$K$309),2),FALSE),IFERROR(K67=LARGE(IF($B$10:$B$309=B67,$K$10:$K$309),3),FALSE)),F67&lt;26),1,0)),0)</f>
        <v/>
      </c>
      <c r="M67" s="2" t="str">
        <f t="shared" si="5"/>
        <v/>
      </c>
      <c r="O67" s="2" t="str" cm="1">
        <f t="array" ref="O67">IFERROR($M67*IF($E67="","",INDEX('Plan Details'!$F$4:$Q$2298,MATCH(1,(Calculations!O$9='Plan Details'!$B$4:$B$2298)*($G67='Plan Details'!$E$4:$E$2298)*(ISNUMBER(SEARCH($B$3,'Plan Details'!$D$4:$D$2298))),0),MATCH(Calculations!$B$4,'Plan Details'!$F$3:$Q$3,0))),"")</f>
        <v/>
      </c>
      <c r="P67" s="2" t="str" cm="1">
        <f t="array" ref="P67">IFERROR($M67*IF($E67="","",INDEX('Plan Details'!$F$4:$Q$2298,MATCH(1,(Calculations!P$9='Plan Details'!$B$4:$B$2298)*($G67='Plan Details'!$E$4:$E$2298)*(ISNUMBER(SEARCH($B$3,'Plan Details'!$D$4:$D$2298))),0),MATCH(Calculations!$B$4,'Plan Details'!$F$3:$Q$3,0))),"")</f>
        <v/>
      </c>
      <c r="Q67" s="2" t="str" cm="1">
        <f t="array" ref="Q67">IFERROR($M67*IF($E67="","",INDEX('Plan Details'!$F$4:$Q$2298,MATCH(1,(Calculations!Q$9='Plan Details'!$B$4:$B$2298)*($G67='Plan Details'!$E$4:$E$2298)*(ISNUMBER(SEARCH($B$3,'Plan Details'!$D$4:$D$2298))),0),MATCH(Calculations!$B$4,'Plan Details'!$F$3:$Q$3,0))),"")</f>
        <v/>
      </c>
      <c r="R67" s="2" t="str" cm="1">
        <f t="array" ref="R67">IFERROR($M67*IF($E67="","",INDEX('Plan Details'!$F$4:$Q$2298,MATCH(1,(Calculations!R$9='Plan Details'!$B$4:$B$2298)*($G67='Plan Details'!$E$4:$E$2298)*(ISNUMBER(SEARCH($B$3,'Plan Details'!$D$4:$D$2298))),0),MATCH(Calculations!$B$4,'Plan Details'!$F$3:$Q$3,0))),"")</f>
        <v/>
      </c>
      <c r="S67" s="2" t="str" cm="1">
        <f t="array" ref="S67">IFERROR($M67*IF($E67="","",INDEX('Plan Details'!$F$4:$Q$2298,MATCH(1,(Calculations!S$9='Plan Details'!$B$4:$B$2298)*($G67='Plan Details'!$E$4:$E$2298)*(ISNUMBER(SEARCH($B$3,'Plan Details'!$D$4:$D$2298))),0),MATCH(Calculations!$B$4,'Plan Details'!$F$3:$Q$3,0))),"")</f>
        <v/>
      </c>
      <c r="T67" s="2" t="str" cm="1">
        <f t="array" ref="T67">IFERROR($M67*IF($E67="","",INDEX('Plan Details'!$F$4:$Q$2298,MATCH(1,(Calculations!T$9='Plan Details'!$B$4:$B$2298)*($G67='Plan Details'!$E$4:$E$2298)*(ISNUMBER(SEARCH($B$3,'Plan Details'!$D$4:$D$2298))),0),MATCH(Calculations!$B$4,'Plan Details'!$F$3:$Q$3,0))),"")</f>
        <v/>
      </c>
      <c r="U67" s="2" t="str" cm="1">
        <f t="array" ref="U67">IFERROR($M67*IF($E67="","",INDEX('Plan Details'!$F$4:$Q$2298,MATCH(1,(Calculations!U$9='Plan Details'!$B$4:$B$2298)*($G67='Plan Details'!$E$4:$E$2298)*(ISNUMBER(SEARCH($B$3,'Plan Details'!$D$4:$D$2298))),0),MATCH(Calculations!$B$4,'Plan Details'!$F$3:$Q$3,0))),"")</f>
        <v/>
      </c>
      <c r="V67" s="2" t="str" cm="1">
        <f t="array" ref="V67">IFERROR($M67*IF($E67="","",INDEX('Plan Details'!$F$4:$Q$2298,MATCH(1,(Calculations!V$9='Plan Details'!$B$4:$B$2298)*($G67='Plan Details'!$E$4:$E$2298)*(ISNUMBER(SEARCH($B$3,'Plan Details'!$D$4:$D$2298))),0),MATCH(Calculations!$B$4,'Plan Details'!$F$3:$Q$3,0))),"")</f>
        <v/>
      </c>
      <c r="W67" s="2" t="str" cm="1">
        <f t="array" ref="W67">IFERROR($M67*IF($E67="","",INDEX('Plan Details'!$F$4:$Q$2298,MATCH(1,(Calculations!W$9='Plan Details'!$B$4:$B$2298)*($G67='Plan Details'!$E$4:$E$2298)*(ISNUMBER(SEARCH($B$3,'Plan Details'!$D$4:$D$2298))),0),MATCH(Calculations!$B$4,'Plan Details'!$F$3:$Q$3,0))),"")</f>
        <v/>
      </c>
      <c r="X67" s="2" t="str" cm="1">
        <f t="array" ref="X67">IFERROR($M67*IF($E67="","",INDEX('Plan Details'!$F$4:$Q$2298,MATCH(1,(Calculations!X$9='Plan Details'!$B$4:$B$2298)*($G67='Plan Details'!$E$4:$E$2298)*(ISNUMBER(SEARCH($B$3,'Plan Details'!$D$4:$D$2298))),0),MATCH(Calculations!$B$4,'Plan Details'!$F$3:$Q$3,0))),"")</f>
        <v/>
      </c>
      <c r="Y67" s="2" t="str" cm="1">
        <f t="array" ref="Y67">IFERROR($M67*IF($E67="","",INDEX('Plan Details'!$F$4:$Q$2298,MATCH(1,(Calculations!Y$9='Plan Details'!$B$4:$B$2298)*($G67='Plan Details'!$E$4:$E$2298)*(ISNUMBER(SEARCH($B$3,'Plan Details'!$D$4:$D$2298))),0),MATCH(Calculations!$B$4,'Plan Details'!$F$3:$Q$3,0))),"")</f>
        <v/>
      </c>
      <c r="Z67" s="2" t="str" cm="1">
        <f t="array" ref="Z67">IFERROR($M67*IF($E67="","",INDEX('Plan Details'!$F$4:$Q$2298,MATCH(1,(Calculations!Z$9='Plan Details'!$B$4:$B$2298)*($G67='Plan Details'!$E$4:$E$2298)*(ISNUMBER(SEARCH($B$3,'Plan Details'!$D$4:$D$2298))),0),MATCH(Calculations!$B$4,'Plan Details'!$F$3:$Q$3,0))),"")</f>
        <v/>
      </c>
      <c r="AA67" s="2" t="str" cm="1">
        <f t="array" ref="AA67">IFERROR($M67*IF($E67="","",INDEX('Plan Details'!$F$4:$Q$2298,MATCH(1,(Calculations!AA$9='Plan Details'!$B$4:$B$2298)*($G67='Plan Details'!$E$4:$E$2298)*(ISNUMBER(SEARCH($B$3,'Plan Details'!$D$4:$D$2298))),0),MATCH(Calculations!$B$4,'Plan Details'!$F$3:$Q$3,0))),"")</f>
        <v/>
      </c>
      <c r="AB67" s="2" t="str" cm="1">
        <f t="array" ref="AB67">IFERROR($M67*IF($E67="","",INDEX('Plan Details'!$F$4:$Q$2298,MATCH(1,(Calculations!AB$9='Plan Details'!$B$4:$B$2298)*($G67='Plan Details'!$E$4:$E$2298)*(ISNUMBER(SEARCH($B$3,'Plan Details'!$D$4:$D$2298))),0),MATCH(Calculations!$B$4,'Plan Details'!$F$3:$Q$3,0))),"")</f>
        <v/>
      </c>
      <c r="AD67" s="2" t="str">
        <f t="shared" si="6"/>
        <v/>
      </c>
      <c r="AE67" s="2" t="str">
        <f t="shared" si="7"/>
        <v/>
      </c>
      <c r="AF67" s="2" t="str">
        <f t="shared" si="8"/>
        <v/>
      </c>
      <c r="AG67" s="2" t="str">
        <f t="shared" si="9"/>
        <v/>
      </c>
      <c r="AH67" s="2" t="str">
        <f t="shared" si="10"/>
        <v/>
      </c>
      <c r="AI67" s="2" t="str">
        <f t="shared" si="11"/>
        <v/>
      </c>
      <c r="AJ67" s="2" t="str">
        <f t="shared" si="12"/>
        <v/>
      </c>
      <c r="AK67" s="2" t="str">
        <f t="shared" si="13"/>
        <v/>
      </c>
      <c r="AL67" s="2" t="str">
        <f t="shared" si="14"/>
        <v/>
      </c>
      <c r="AM67" s="2" t="str">
        <f t="shared" si="15"/>
        <v/>
      </c>
      <c r="AN67" s="2" t="str">
        <f t="shared" si="16"/>
        <v/>
      </c>
      <c r="AO67" s="2" t="str">
        <f t="shared" si="17"/>
        <v/>
      </c>
      <c r="AP67" s="2" t="str">
        <f t="shared" si="18"/>
        <v/>
      </c>
      <c r="AQ67" s="2" t="str">
        <f t="shared" si="19"/>
        <v/>
      </c>
    </row>
    <row r="68" spans="1:43" x14ac:dyDescent="0.2">
      <c r="A68" s="2" t="str">
        <f>IF('3 - SHOP Premium Calculator'!F84="","",'3 - SHOP Premium Calculator'!F84)</f>
        <v/>
      </c>
      <c r="B68" s="2" t="str">
        <f>IF(A68="","",A68&amp;COUNTIFS($D$10:D68,"Employee"))</f>
        <v/>
      </c>
      <c r="C68" s="2" t="str">
        <f>IF(A68="","",'3 - SHOP Premium Calculator'!F84&amp;" - "&amp;'3 - SHOP Premium Calculator'!H84)</f>
        <v/>
      </c>
      <c r="D68" s="2" t="str">
        <f>IF('3 - SHOP Premium Calculator'!H84="","",'3 - SHOP Premium Calculator'!H84)</f>
        <v/>
      </c>
      <c r="E68" s="37" t="str">
        <f>IF('3 - SHOP Premium Calculator'!I84="","",'3 - SHOP Premium Calculator'!I84)</f>
        <v/>
      </c>
      <c r="F68" s="2" t="str">
        <f t="shared" si="0"/>
        <v/>
      </c>
      <c r="G68" s="2" t="str">
        <f t="shared" si="1"/>
        <v/>
      </c>
      <c r="H68" s="2" t="str">
        <f t="shared" si="2"/>
        <v/>
      </c>
      <c r="I68" s="2" t="str">
        <f t="shared" si="3"/>
        <v/>
      </c>
      <c r="J68" s="2" t="str">
        <f t="shared" si="4"/>
        <v/>
      </c>
      <c r="K68" s="2" t="str">
        <f>IF(A68="","",IF(AND(D68="Dependent",F68&lt;25),F68+(COUNTIFS($A$10:A68,A68)/500),0))</f>
        <v/>
      </c>
      <c r="L68" s="2" t="str" cm="1">
        <f t="array" ref="L68">IFERROR(IF(A68="","",IF(AND(D68="Dependent",OR(IFERROR(K68=LARGE(IF($B$10:$B$309=B68,$K$10:$K$309),1),FALSE),IFERROR(K68=LARGE(IF($B$10:$B$309=B68,$K$10:$K$309),2),FALSE),IFERROR(K68=LARGE(IF($B$10:$B$309=B68,$K$10:$K$309),3),FALSE)),F68&lt;26),1,0)),0)</f>
        <v/>
      </c>
      <c r="M68" s="2" t="str">
        <f t="shared" si="5"/>
        <v/>
      </c>
      <c r="O68" s="2" t="str" cm="1">
        <f t="array" ref="O68">IFERROR($M68*IF($E68="","",INDEX('Plan Details'!$F$4:$Q$2298,MATCH(1,(Calculations!O$9='Plan Details'!$B$4:$B$2298)*($G68='Plan Details'!$E$4:$E$2298)*(ISNUMBER(SEARCH($B$3,'Plan Details'!$D$4:$D$2298))),0),MATCH(Calculations!$B$4,'Plan Details'!$F$3:$Q$3,0))),"")</f>
        <v/>
      </c>
      <c r="P68" s="2" t="str" cm="1">
        <f t="array" ref="P68">IFERROR($M68*IF($E68="","",INDEX('Plan Details'!$F$4:$Q$2298,MATCH(1,(Calculations!P$9='Plan Details'!$B$4:$B$2298)*($G68='Plan Details'!$E$4:$E$2298)*(ISNUMBER(SEARCH($B$3,'Plan Details'!$D$4:$D$2298))),0),MATCH(Calculations!$B$4,'Plan Details'!$F$3:$Q$3,0))),"")</f>
        <v/>
      </c>
      <c r="Q68" s="2" t="str" cm="1">
        <f t="array" ref="Q68">IFERROR($M68*IF($E68="","",INDEX('Plan Details'!$F$4:$Q$2298,MATCH(1,(Calculations!Q$9='Plan Details'!$B$4:$B$2298)*($G68='Plan Details'!$E$4:$E$2298)*(ISNUMBER(SEARCH($B$3,'Plan Details'!$D$4:$D$2298))),0),MATCH(Calculations!$B$4,'Plan Details'!$F$3:$Q$3,0))),"")</f>
        <v/>
      </c>
      <c r="R68" s="2" t="str" cm="1">
        <f t="array" ref="R68">IFERROR($M68*IF($E68="","",INDEX('Plan Details'!$F$4:$Q$2298,MATCH(1,(Calculations!R$9='Plan Details'!$B$4:$B$2298)*($G68='Plan Details'!$E$4:$E$2298)*(ISNUMBER(SEARCH($B$3,'Plan Details'!$D$4:$D$2298))),0),MATCH(Calculations!$B$4,'Plan Details'!$F$3:$Q$3,0))),"")</f>
        <v/>
      </c>
      <c r="S68" s="2" t="str" cm="1">
        <f t="array" ref="S68">IFERROR($M68*IF($E68="","",INDEX('Plan Details'!$F$4:$Q$2298,MATCH(1,(Calculations!S$9='Plan Details'!$B$4:$B$2298)*($G68='Plan Details'!$E$4:$E$2298)*(ISNUMBER(SEARCH($B$3,'Plan Details'!$D$4:$D$2298))),0),MATCH(Calculations!$B$4,'Plan Details'!$F$3:$Q$3,0))),"")</f>
        <v/>
      </c>
      <c r="T68" s="2" t="str" cm="1">
        <f t="array" ref="T68">IFERROR($M68*IF($E68="","",INDEX('Plan Details'!$F$4:$Q$2298,MATCH(1,(Calculations!T$9='Plan Details'!$B$4:$B$2298)*($G68='Plan Details'!$E$4:$E$2298)*(ISNUMBER(SEARCH($B$3,'Plan Details'!$D$4:$D$2298))),0),MATCH(Calculations!$B$4,'Plan Details'!$F$3:$Q$3,0))),"")</f>
        <v/>
      </c>
      <c r="U68" s="2" t="str" cm="1">
        <f t="array" ref="U68">IFERROR($M68*IF($E68="","",INDEX('Plan Details'!$F$4:$Q$2298,MATCH(1,(Calculations!U$9='Plan Details'!$B$4:$B$2298)*($G68='Plan Details'!$E$4:$E$2298)*(ISNUMBER(SEARCH($B$3,'Plan Details'!$D$4:$D$2298))),0),MATCH(Calculations!$B$4,'Plan Details'!$F$3:$Q$3,0))),"")</f>
        <v/>
      </c>
      <c r="V68" s="2" t="str" cm="1">
        <f t="array" ref="V68">IFERROR($M68*IF($E68="","",INDEX('Plan Details'!$F$4:$Q$2298,MATCH(1,(Calculations!V$9='Plan Details'!$B$4:$B$2298)*($G68='Plan Details'!$E$4:$E$2298)*(ISNUMBER(SEARCH($B$3,'Plan Details'!$D$4:$D$2298))),0),MATCH(Calculations!$B$4,'Plan Details'!$F$3:$Q$3,0))),"")</f>
        <v/>
      </c>
      <c r="W68" s="2" t="str" cm="1">
        <f t="array" ref="W68">IFERROR($M68*IF($E68="","",INDEX('Plan Details'!$F$4:$Q$2298,MATCH(1,(Calculations!W$9='Plan Details'!$B$4:$B$2298)*($G68='Plan Details'!$E$4:$E$2298)*(ISNUMBER(SEARCH($B$3,'Plan Details'!$D$4:$D$2298))),0),MATCH(Calculations!$B$4,'Plan Details'!$F$3:$Q$3,0))),"")</f>
        <v/>
      </c>
      <c r="X68" s="2" t="str" cm="1">
        <f t="array" ref="X68">IFERROR($M68*IF($E68="","",INDEX('Plan Details'!$F$4:$Q$2298,MATCH(1,(Calculations!X$9='Plan Details'!$B$4:$B$2298)*($G68='Plan Details'!$E$4:$E$2298)*(ISNUMBER(SEARCH($B$3,'Plan Details'!$D$4:$D$2298))),0),MATCH(Calculations!$B$4,'Plan Details'!$F$3:$Q$3,0))),"")</f>
        <v/>
      </c>
      <c r="Y68" s="2" t="str" cm="1">
        <f t="array" ref="Y68">IFERROR($M68*IF($E68="","",INDEX('Plan Details'!$F$4:$Q$2298,MATCH(1,(Calculations!Y$9='Plan Details'!$B$4:$B$2298)*($G68='Plan Details'!$E$4:$E$2298)*(ISNUMBER(SEARCH($B$3,'Plan Details'!$D$4:$D$2298))),0),MATCH(Calculations!$B$4,'Plan Details'!$F$3:$Q$3,0))),"")</f>
        <v/>
      </c>
      <c r="Z68" s="2" t="str" cm="1">
        <f t="array" ref="Z68">IFERROR($M68*IF($E68="","",INDEX('Plan Details'!$F$4:$Q$2298,MATCH(1,(Calculations!Z$9='Plan Details'!$B$4:$B$2298)*($G68='Plan Details'!$E$4:$E$2298)*(ISNUMBER(SEARCH($B$3,'Plan Details'!$D$4:$D$2298))),0),MATCH(Calculations!$B$4,'Plan Details'!$F$3:$Q$3,0))),"")</f>
        <v/>
      </c>
      <c r="AA68" s="2" t="str" cm="1">
        <f t="array" ref="AA68">IFERROR($M68*IF($E68="","",INDEX('Plan Details'!$F$4:$Q$2298,MATCH(1,(Calculations!AA$9='Plan Details'!$B$4:$B$2298)*($G68='Plan Details'!$E$4:$E$2298)*(ISNUMBER(SEARCH($B$3,'Plan Details'!$D$4:$D$2298))),0),MATCH(Calculations!$B$4,'Plan Details'!$F$3:$Q$3,0))),"")</f>
        <v/>
      </c>
      <c r="AB68" s="2" t="str" cm="1">
        <f t="array" ref="AB68">IFERROR($M68*IF($E68="","",INDEX('Plan Details'!$F$4:$Q$2298,MATCH(1,(Calculations!AB$9='Plan Details'!$B$4:$B$2298)*($G68='Plan Details'!$E$4:$E$2298)*(ISNUMBER(SEARCH($B$3,'Plan Details'!$D$4:$D$2298))),0),MATCH(Calculations!$B$4,'Plan Details'!$F$3:$Q$3,0))),"")</f>
        <v/>
      </c>
      <c r="AD68" s="2" t="str">
        <f t="shared" si="6"/>
        <v/>
      </c>
      <c r="AE68" s="2" t="str">
        <f t="shared" si="7"/>
        <v/>
      </c>
      <c r="AF68" s="2" t="str">
        <f t="shared" si="8"/>
        <v/>
      </c>
      <c r="AG68" s="2" t="str">
        <f t="shared" si="9"/>
        <v/>
      </c>
      <c r="AH68" s="2" t="str">
        <f t="shared" si="10"/>
        <v/>
      </c>
      <c r="AI68" s="2" t="str">
        <f t="shared" si="11"/>
        <v/>
      </c>
      <c r="AJ68" s="2" t="str">
        <f t="shared" si="12"/>
        <v/>
      </c>
      <c r="AK68" s="2" t="str">
        <f t="shared" si="13"/>
        <v/>
      </c>
      <c r="AL68" s="2" t="str">
        <f t="shared" si="14"/>
        <v/>
      </c>
      <c r="AM68" s="2" t="str">
        <f t="shared" si="15"/>
        <v/>
      </c>
      <c r="AN68" s="2" t="str">
        <f t="shared" si="16"/>
        <v/>
      </c>
      <c r="AO68" s="2" t="str">
        <f t="shared" si="17"/>
        <v/>
      </c>
      <c r="AP68" s="2" t="str">
        <f t="shared" si="18"/>
        <v/>
      </c>
      <c r="AQ68" s="2" t="str">
        <f t="shared" si="19"/>
        <v/>
      </c>
    </row>
    <row r="69" spans="1:43" x14ac:dyDescent="0.2">
      <c r="A69" s="2" t="str">
        <f>IF('3 - SHOP Premium Calculator'!F85="","",'3 - SHOP Premium Calculator'!F85)</f>
        <v/>
      </c>
      <c r="B69" s="2" t="str">
        <f>IF(A69="","",A69&amp;COUNTIFS($D$10:D69,"Employee"))</f>
        <v/>
      </c>
      <c r="C69" s="2" t="str">
        <f>IF(A69="","",'3 - SHOP Premium Calculator'!F85&amp;" - "&amp;'3 - SHOP Premium Calculator'!H85)</f>
        <v/>
      </c>
      <c r="D69" s="2" t="str">
        <f>IF('3 - SHOP Premium Calculator'!H85="","",'3 - SHOP Premium Calculator'!H85)</f>
        <v/>
      </c>
      <c r="E69" s="37" t="str">
        <f>IF('3 - SHOP Premium Calculator'!I85="","",'3 - SHOP Premium Calculator'!I85)</f>
        <v/>
      </c>
      <c r="F69" s="2" t="str">
        <f t="shared" si="0"/>
        <v/>
      </c>
      <c r="G69" s="2" t="str">
        <f t="shared" si="1"/>
        <v/>
      </c>
      <c r="H69" s="2" t="str">
        <f t="shared" si="2"/>
        <v/>
      </c>
      <c r="I69" s="2" t="str">
        <f t="shared" si="3"/>
        <v/>
      </c>
      <c r="J69" s="2" t="str">
        <f t="shared" si="4"/>
        <v/>
      </c>
      <c r="K69" s="2" t="str">
        <f>IF(A69="","",IF(AND(D69="Dependent",F69&lt;25),F69+(COUNTIFS($A$10:A69,A69)/500),0))</f>
        <v/>
      </c>
      <c r="L69" s="2" t="str" cm="1">
        <f t="array" ref="L69">IFERROR(IF(A69="","",IF(AND(D69="Dependent",OR(IFERROR(K69=LARGE(IF($B$10:$B$309=B69,$K$10:$K$309),1),FALSE),IFERROR(K69=LARGE(IF($B$10:$B$309=B69,$K$10:$K$309),2),FALSE),IFERROR(K69=LARGE(IF($B$10:$B$309=B69,$K$10:$K$309),3),FALSE)),F69&lt;26),1,0)),0)</f>
        <v/>
      </c>
      <c r="M69" s="2" t="str">
        <f t="shared" si="5"/>
        <v/>
      </c>
      <c r="O69" s="2" t="str" cm="1">
        <f t="array" ref="O69">IFERROR($M69*IF($E69="","",INDEX('Plan Details'!$F$4:$Q$2298,MATCH(1,(Calculations!O$9='Plan Details'!$B$4:$B$2298)*($G69='Plan Details'!$E$4:$E$2298)*(ISNUMBER(SEARCH($B$3,'Plan Details'!$D$4:$D$2298))),0),MATCH(Calculations!$B$4,'Plan Details'!$F$3:$Q$3,0))),"")</f>
        <v/>
      </c>
      <c r="P69" s="2" t="str" cm="1">
        <f t="array" ref="P69">IFERROR($M69*IF($E69="","",INDEX('Plan Details'!$F$4:$Q$2298,MATCH(1,(Calculations!P$9='Plan Details'!$B$4:$B$2298)*($G69='Plan Details'!$E$4:$E$2298)*(ISNUMBER(SEARCH($B$3,'Plan Details'!$D$4:$D$2298))),0),MATCH(Calculations!$B$4,'Plan Details'!$F$3:$Q$3,0))),"")</f>
        <v/>
      </c>
      <c r="Q69" s="2" t="str" cm="1">
        <f t="array" ref="Q69">IFERROR($M69*IF($E69="","",INDEX('Plan Details'!$F$4:$Q$2298,MATCH(1,(Calculations!Q$9='Plan Details'!$B$4:$B$2298)*($G69='Plan Details'!$E$4:$E$2298)*(ISNUMBER(SEARCH($B$3,'Plan Details'!$D$4:$D$2298))),0),MATCH(Calculations!$B$4,'Plan Details'!$F$3:$Q$3,0))),"")</f>
        <v/>
      </c>
      <c r="R69" s="2" t="str" cm="1">
        <f t="array" ref="R69">IFERROR($M69*IF($E69="","",INDEX('Plan Details'!$F$4:$Q$2298,MATCH(1,(Calculations!R$9='Plan Details'!$B$4:$B$2298)*($G69='Plan Details'!$E$4:$E$2298)*(ISNUMBER(SEARCH($B$3,'Plan Details'!$D$4:$D$2298))),0),MATCH(Calculations!$B$4,'Plan Details'!$F$3:$Q$3,0))),"")</f>
        <v/>
      </c>
      <c r="S69" s="2" t="str" cm="1">
        <f t="array" ref="S69">IFERROR($M69*IF($E69="","",INDEX('Plan Details'!$F$4:$Q$2298,MATCH(1,(Calculations!S$9='Plan Details'!$B$4:$B$2298)*($G69='Plan Details'!$E$4:$E$2298)*(ISNUMBER(SEARCH($B$3,'Plan Details'!$D$4:$D$2298))),0),MATCH(Calculations!$B$4,'Plan Details'!$F$3:$Q$3,0))),"")</f>
        <v/>
      </c>
      <c r="T69" s="2" t="str" cm="1">
        <f t="array" ref="T69">IFERROR($M69*IF($E69="","",INDEX('Plan Details'!$F$4:$Q$2298,MATCH(1,(Calculations!T$9='Plan Details'!$B$4:$B$2298)*($G69='Plan Details'!$E$4:$E$2298)*(ISNUMBER(SEARCH($B$3,'Plan Details'!$D$4:$D$2298))),0),MATCH(Calculations!$B$4,'Plan Details'!$F$3:$Q$3,0))),"")</f>
        <v/>
      </c>
      <c r="U69" s="2" t="str" cm="1">
        <f t="array" ref="U69">IFERROR($M69*IF($E69="","",INDEX('Plan Details'!$F$4:$Q$2298,MATCH(1,(Calculations!U$9='Plan Details'!$B$4:$B$2298)*($G69='Plan Details'!$E$4:$E$2298)*(ISNUMBER(SEARCH($B$3,'Plan Details'!$D$4:$D$2298))),0),MATCH(Calculations!$B$4,'Plan Details'!$F$3:$Q$3,0))),"")</f>
        <v/>
      </c>
      <c r="V69" s="2" t="str" cm="1">
        <f t="array" ref="V69">IFERROR($M69*IF($E69="","",INDEX('Plan Details'!$F$4:$Q$2298,MATCH(1,(Calculations!V$9='Plan Details'!$B$4:$B$2298)*($G69='Plan Details'!$E$4:$E$2298)*(ISNUMBER(SEARCH($B$3,'Plan Details'!$D$4:$D$2298))),0),MATCH(Calculations!$B$4,'Plan Details'!$F$3:$Q$3,0))),"")</f>
        <v/>
      </c>
      <c r="W69" s="2" t="str" cm="1">
        <f t="array" ref="W69">IFERROR($M69*IF($E69="","",INDEX('Plan Details'!$F$4:$Q$2298,MATCH(1,(Calculations!W$9='Plan Details'!$B$4:$B$2298)*($G69='Plan Details'!$E$4:$E$2298)*(ISNUMBER(SEARCH($B$3,'Plan Details'!$D$4:$D$2298))),0),MATCH(Calculations!$B$4,'Plan Details'!$F$3:$Q$3,0))),"")</f>
        <v/>
      </c>
      <c r="X69" s="2" t="str" cm="1">
        <f t="array" ref="X69">IFERROR($M69*IF($E69="","",INDEX('Plan Details'!$F$4:$Q$2298,MATCH(1,(Calculations!X$9='Plan Details'!$B$4:$B$2298)*($G69='Plan Details'!$E$4:$E$2298)*(ISNUMBER(SEARCH($B$3,'Plan Details'!$D$4:$D$2298))),0),MATCH(Calculations!$B$4,'Plan Details'!$F$3:$Q$3,0))),"")</f>
        <v/>
      </c>
      <c r="Y69" s="2" t="str" cm="1">
        <f t="array" ref="Y69">IFERROR($M69*IF($E69="","",INDEX('Plan Details'!$F$4:$Q$2298,MATCH(1,(Calculations!Y$9='Plan Details'!$B$4:$B$2298)*($G69='Plan Details'!$E$4:$E$2298)*(ISNUMBER(SEARCH($B$3,'Plan Details'!$D$4:$D$2298))),0),MATCH(Calculations!$B$4,'Plan Details'!$F$3:$Q$3,0))),"")</f>
        <v/>
      </c>
      <c r="Z69" s="2" t="str" cm="1">
        <f t="array" ref="Z69">IFERROR($M69*IF($E69="","",INDEX('Plan Details'!$F$4:$Q$2298,MATCH(1,(Calculations!Z$9='Plan Details'!$B$4:$B$2298)*($G69='Plan Details'!$E$4:$E$2298)*(ISNUMBER(SEARCH($B$3,'Plan Details'!$D$4:$D$2298))),0),MATCH(Calculations!$B$4,'Plan Details'!$F$3:$Q$3,0))),"")</f>
        <v/>
      </c>
      <c r="AA69" s="2" t="str" cm="1">
        <f t="array" ref="AA69">IFERROR($M69*IF($E69="","",INDEX('Plan Details'!$F$4:$Q$2298,MATCH(1,(Calculations!AA$9='Plan Details'!$B$4:$B$2298)*($G69='Plan Details'!$E$4:$E$2298)*(ISNUMBER(SEARCH($B$3,'Plan Details'!$D$4:$D$2298))),0),MATCH(Calculations!$B$4,'Plan Details'!$F$3:$Q$3,0))),"")</f>
        <v/>
      </c>
      <c r="AB69" s="2" t="str" cm="1">
        <f t="array" ref="AB69">IFERROR($M69*IF($E69="","",INDEX('Plan Details'!$F$4:$Q$2298,MATCH(1,(Calculations!AB$9='Plan Details'!$B$4:$B$2298)*($G69='Plan Details'!$E$4:$E$2298)*(ISNUMBER(SEARCH($B$3,'Plan Details'!$D$4:$D$2298))),0),MATCH(Calculations!$B$4,'Plan Details'!$F$3:$Q$3,0))),"")</f>
        <v/>
      </c>
      <c r="AD69" s="2" t="str">
        <f t="shared" si="6"/>
        <v/>
      </c>
      <c r="AE69" s="2" t="str">
        <f t="shared" si="7"/>
        <v/>
      </c>
      <c r="AF69" s="2" t="str">
        <f t="shared" si="8"/>
        <v/>
      </c>
      <c r="AG69" s="2" t="str">
        <f t="shared" si="9"/>
        <v/>
      </c>
      <c r="AH69" s="2" t="str">
        <f t="shared" si="10"/>
        <v/>
      </c>
      <c r="AI69" s="2" t="str">
        <f t="shared" si="11"/>
        <v/>
      </c>
      <c r="AJ69" s="2" t="str">
        <f t="shared" si="12"/>
        <v/>
      </c>
      <c r="AK69" s="2" t="str">
        <f t="shared" si="13"/>
        <v/>
      </c>
      <c r="AL69" s="2" t="str">
        <f t="shared" si="14"/>
        <v/>
      </c>
      <c r="AM69" s="2" t="str">
        <f t="shared" si="15"/>
        <v/>
      </c>
      <c r="AN69" s="2" t="str">
        <f t="shared" si="16"/>
        <v/>
      </c>
      <c r="AO69" s="2" t="str">
        <f t="shared" si="17"/>
        <v/>
      </c>
      <c r="AP69" s="2" t="str">
        <f t="shared" si="18"/>
        <v/>
      </c>
      <c r="AQ69" s="2" t="str">
        <f t="shared" si="19"/>
        <v/>
      </c>
    </row>
    <row r="70" spans="1:43" x14ac:dyDescent="0.2">
      <c r="A70" s="2" t="str">
        <f>IF('3 - SHOP Premium Calculator'!F86="","",'3 - SHOP Premium Calculator'!F86)</f>
        <v/>
      </c>
      <c r="B70" s="2" t="str">
        <f>IF(A70="","",A70&amp;COUNTIFS($D$10:D70,"Employee"))</f>
        <v/>
      </c>
      <c r="C70" s="2" t="str">
        <f>IF(A70="","",'3 - SHOP Premium Calculator'!F86&amp;" - "&amp;'3 - SHOP Premium Calculator'!H86)</f>
        <v/>
      </c>
      <c r="D70" s="2" t="str">
        <f>IF('3 - SHOP Premium Calculator'!H86="","",'3 - SHOP Premium Calculator'!H86)</f>
        <v/>
      </c>
      <c r="E70" s="37" t="str">
        <f>IF('3 - SHOP Premium Calculator'!I86="","",'3 - SHOP Premium Calculator'!I86)</f>
        <v/>
      </c>
      <c r="F70" s="2" t="str">
        <f t="shared" si="0"/>
        <v/>
      </c>
      <c r="G70" s="2" t="str">
        <f t="shared" si="1"/>
        <v/>
      </c>
      <c r="H70" s="2" t="str">
        <f t="shared" si="2"/>
        <v/>
      </c>
      <c r="I70" s="2" t="str">
        <f t="shared" si="3"/>
        <v/>
      </c>
      <c r="J70" s="2" t="str">
        <f t="shared" si="4"/>
        <v/>
      </c>
      <c r="K70" s="2" t="str">
        <f>IF(A70="","",IF(AND(D70="Dependent",F70&lt;25),F70+(COUNTIFS($A$10:A70,A70)/500),0))</f>
        <v/>
      </c>
      <c r="L70" s="2" t="str" cm="1">
        <f t="array" ref="L70">IFERROR(IF(A70="","",IF(AND(D70="Dependent",OR(IFERROR(K70=LARGE(IF($B$10:$B$309=B70,$K$10:$K$309),1),FALSE),IFERROR(K70=LARGE(IF($B$10:$B$309=B70,$K$10:$K$309),2),FALSE),IFERROR(K70=LARGE(IF($B$10:$B$309=B70,$K$10:$K$309),3),FALSE)),F70&lt;26),1,0)),0)</f>
        <v/>
      </c>
      <c r="M70" s="2" t="str">
        <f t="shared" si="5"/>
        <v/>
      </c>
      <c r="O70" s="2" t="str" cm="1">
        <f t="array" ref="O70">IFERROR($M70*IF($E70="","",INDEX('Plan Details'!$F$4:$Q$2298,MATCH(1,(Calculations!O$9='Plan Details'!$B$4:$B$2298)*($G70='Plan Details'!$E$4:$E$2298)*(ISNUMBER(SEARCH($B$3,'Plan Details'!$D$4:$D$2298))),0),MATCH(Calculations!$B$4,'Plan Details'!$F$3:$Q$3,0))),"")</f>
        <v/>
      </c>
      <c r="P70" s="2" t="str" cm="1">
        <f t="array" ref="P70">IFERROR($M70*IF($E70="","",INDEX('Plan Details'!$F$4:$Q$2298,MATCH(1,(Calculations!P$9='Plan Details'!$B$4:$B$2298)*($G70='Plan Details'!$E$4:$E$2298)*(ISNUMBER(SEARCH($B$3,'Plan Details'!$D$4:$D$2298))),0),MATCH(Calculations!$B$4,'Plan Details'!$F$3:$Q$3,0))),"")</f>
        <v/>
      </c>
      <c r="Q70" s="2" t="str" cm="1">
        <f t="array" ref="Q70">IFERROR($M70*IF($E70="","",INDEX('Plan Details'!$F$4:$Q$2298,MATCH(1,(Calculations!Q$9='Plan Details'!$B$4:$B$2298)*($G70='Plan Details'!$E$4:$E$2298)*(ISNUMBER(SEARCH($B$3,'Plan Details'!$D$4:$D$2298))),0),MATCH(Calculations!$B$4,'Plan Details'!$F$3:$Q$3,0))),"")</f>
        <v/>
      </c>
      <c r="R70" s="2" t="str" cm="1">
        <f t="array" ref="R70">IFERROR($M70*IF($E70="","",INDEX('Plan Details'!$F$4:$Q$2298,MATCH(1,(Calculations!R$9='Plan Details'!$B$4:$B$2298)*($G70='Plan Details'!$E$4:$E$2298)*(ISNUMBER(SEARCH($B$3,'Plan Details'!$D$4:$D$2298))),0),MATCH(Calculations!$B$4,'Plan Details'!$F$3:$Q$3,0))),"")</f>
        <v/>
      </c>
      <c r="S70" s="2" t="str" cm="1">
        <f t="array" ref="S70">IFERROR($M70*IF($E70="","",INDEX('Plan Details'!$F$4:$Q$2298,MATCH(1,(Calculations!S$9='Plan Details'!$B$4:$B$2298)*($G70='Plan Details'!$E$4:$E$2298)*(ISNUMBER(SEARCH($B$3,'Plan Details'!$D$4:$D$2298))),0),MATCH(Calculations!$B$4,'Plan Details'!$F$3:$Q$3,0))),"")</f>
        <v/>
      </c>
      <c r="T70" s="2" t="str" cm="1">
        <f t="array" ref="T70">IFERROR($M70*IF($E70="","",INDEX('Plan Details'!$F$4:$Q$2298,MATCH(1,(Calculations!T$9='Plan Details'!$B$4:$B$2298)*($G70='Plan Details'!$E$4:$E$2298)*(ISNUMBER(SEARCH($B$3,'Plan Details'!$D$4:$D$2298))),0),MATCH(Calculations!$B$4,'Plan Details'!$F$3:$Q$3,0))),"")</f>
        <v/>
      </c>
      <c r="U70" s="2" t="str" cm="1">
        <f t="array" ref="U70">IFERROR($M70*IF($E70="","",INDEX('Plan Details'!$F$4:$Q$2298,MATCH(1,(Calculations!U$9='Plan Details'!$B$4:$B$2298)*($G70='Plan Details'!$E$4:$E$2298)*(ISNUMBER(SEARCH($B$3,'Plan Details'!$D$4:$D$2298))),0),MATCH(Calculations!$B$4,'Plan Details'!$F$3:$Q$3,0))),"")</f>
        <v/>
      </c>
      <c r="V70" s="2" t="str" cm="1">
        <f t="array" ref="V70">IFERROR($M70*IF($E70="","",INDEX('Plan Details'!$F$4:$Q$2298,MATCH(1,(Calculations!V$9='Plan Details'!$B$4:$B$2298)*($G70='Plan Details'!$E$4:$E$2298)*(ISNUMBER(SEARCH($B$3,'Plan Details'!$D$4:$D$2298))),0),MATCH(Calculations!$B$4,'Plan Details'!$F$3:$Q$3,0))),"")</f>
        <v/>
      </c>
      <c r="W70" s="2" t="str" cm="1">
        <f t="array" ref="W70">IFERROR($M70*IF($E70="","",INDEX('Plan Details'!$F$4:$Q$2298,MATCH(1,(Calculations!W$9='Plan Details'!$B$4:$B$2298)*($G70='Plan Details'!$E$4:$E$2298)*(ISNUMBER(SEARCH($B$3,'Plan Details'!$D$4:$D$2298))),0),MATCH(Calculations!$B$4,'Plan Details'!$F$3:$Q$3,0))),"")</f>
        <v/>
      </c>
      <c r="X70" s="2" t="str" cm="1">
        <f t="array" ref="X70">IFERROR($M70*IF($E70="","",INDEX('Plan Details'!$F$4:$Q$2298,MATCH(1,(Calculations!X$9='Plan Details'!$B$4:$B$2298)*($G70='Plan Details'!$E$4:$E$2298)*(ISNUMBER(SEARCH($B$3,'Plan Details'!$D$4:$D$2298))),0),MATCH(Calculations!$B$4,'Plan Details'!$F$3:$Q$3,0))),"")</f>
        <v/>
      </c>
      <c r="Y70" s="2" t="str" cm="1">
        <f t="array" ref="Y70">IFERROR($M70*IF($E70="","",INDEX('Plan Details'!$F$4:$Q$2298,MATCH(1,(Calculations!Y$9='Plan Details'!$B$4:$B$2298)*($G70='Plan Details'!$E$4:$E$2298)*(ISNUMBER(SEARCH($B$3,'Plan Details'!$D$4:$D$2298))),0),MATCH(Calculations!$B$4,'Plan Details'!$F$3:$Q$3,0))),"")</f>
        <v/>
      </c>
      <c r="Z70" s="2" t="str" cm="1">
        <f t="array" ref="Z70">IFERROR($M70*IF($E70="","",INDEX('Plan Details'!$F$4:$Q$2298,MATCH(1,(Calculations!Z$9='Plan Details'!$B$4:$B$2298)*($G70='Plan Details'!$E$4:$E$2298)*(ISNUMBER(SEARCH($B$3,'Plan Details'!$D$4:$D$2298))),0),MATCH(Calculations!$B$4,'Plan Details'!$F$3:$Q$3,0))),"")</f>
        <v/>
      </c>
      <c r="AA70" s="2" t="str" cm="1">
        <f t="array" ref="AA70">IFERROR($M70*IF($E70="","",INDEX('Plan Details'!$F$4:$Q$2298,MATCH(1,(Calculations!AA$9='Plan Details'!$B$4:$B$2298)*($G70='Plan Details'!$E$4:$E$2298)*(ISNUMBER(SEARCH($B$3,'Plan Details'!$D$4:$D$2298))),0),MATCH(Calculations!$B$4,'Plan Details'!$F$3:$Q$3,0))),"")</f>
        <v/>
      </c>
      <c r="AB70" s="2" t="str" cm="1">
        <f t="array" ref="AB70">IFERROR($M70*IF($E70="","",INDEX('Plan Details'!$F$4:$Q$2298,MATCH(1,(Calculations!AB$9='Plan Details'!$B$4:$B$2298)*($G70='Plan Details'!$E$4:$E$2298)*(ISNUMBER(SEARCH($B$3,'Plan Details'!$D$4:$D$2298))),0),MATCH(Calculations!$B$4,'Plan Details'!$F$3:$Q$3,0))),"")</f>
        <v/>
      </c>
      <c r="AD70" s="2" t="str">
        <f t="shared" si="6"/>
        <v/>
      </c>
      <c r="AE70" s="2" t="str">
        <f t="shared" si="7"/>
        <v/>
      </c>
      <c r="AF70" s="2" t="str">
        <f t="shared" si="8"/>
        <v/>
      </c>
      <c r="AG70" s="2" t="str">
        <f t="shared" si="9"/>
        <v/>
      </c>
      <c r="AH70" s="2" t="str">
        <f t="shared" si="10"/>
        <v/>
      </c>
      <c r="AI70" s="2" t="str">
        <f t="shared" si="11"/>
        <v/>
      </c>
      <c r="AJ70" s="2" t="str">
        <f t="shared" si="12"/>
        <v/>
      </c>
      <c r="AK70" s="2" t="str">
        <f t="shared" si="13"/>
        <v/>
      </c>
      <c r="AL70" s="2" t="str">
        <f t="shared" si="14"/>
        <v/>
      </c>
      <c r="AM70" s="2" t="str">
        <f t="shared" si="15"/>
        <v/>
      </c>
      <c r="AN70" s="2" t="str">
        <f t="shared" si="16"/>
        <v/>
      </c>
      <c r="AO70" s="2" t="str">
        <f t="shared" si="17"/>
        <v/>
      </c>
      <c r="AP70" s="2" t="str">
        <f t="shared" si="18"/>
        <v/>
      </c>
      <c r="AQ70" s="2" t="str">
        <f t="shared" si="19"/>
        <v/>
      </c>
    </row>
    <row r="71" spans="1:43" x14ac:dyDescent="0.2">
      <c r="A71" s="2" t="str">
        <f>IF('3 - SHOP Premium Calculator'!F87="","",'3 - SHOP Premium Calculator'!F87)</f>
        <v/>
      </c>
      <c r="B71" s="2" t="str">
        <f>IF(A71="","",A71&amp;COUNTIFS($D$10:D71,"Employee"))</f>
        <v/>
      </c>
      <c r="C71" s="2" t="str">
        <f>IF(A71="","",'3 - SHOP Premium Calculator'!F87&amp;" - "&amp;'3 - SHOP Premium Calculator'!H87)</f>
        <v/>
      </c>
      <c r="D71" s="2" t="str">
        <f>IF('3 - SHOP Premium Calculator'!H87="","",'3 - SHOP Premium Calculator'!H87)</f>
        <v/>
      </c>
      <c r="E71" s="37" t="str">
        <f>IF('3 - SHOP Premium Calculator'!I87="","",'3 - SHOP Premium Calculator'!I87)</f>
        <v/>
      </c>
      <c r="F71" s="2" t="str">
        <f t="shared" si="0"/>
        <v/>
      </c>
      <c r="G71" s="2" t="str">
        <f t="shared" si="1"/>
        <v/>
      </c>
      <c r="H71" s="2" t="str">
        <f t="shared" si="2"/>
        <v/>
      </c>
      <c r="I71" s="2" t="str">
        <f t="shared" si="3"/>
        <v/>
      </c>
      <c r="J71" s="2" t="str">
        <f t="shared" si="4"/>
        <v/>
      </c>
      <c r="K71" s="2" t="str">
        <f>IF(A71="","",IF(AND(D71="Dependent",F71&lt;25),F71+(COUNTIFS($A$10:A71,A71)/500),0))</f>
        <v/>
      </c>
      <c r="L71" s="2" t="str" cm="1">
        <f t="array" ref="L71">IFERROR(IF(A71="","",IF(AND(D71="Dependent",OR(IFERROR(K71=LARGE(IF($B$10:$B$309=B71,$K$10:$K$309),1),FALSE),IFERROR(K71=LARGE(IF($B$10:$B$309=B71,$K$10:$K$309),2),FALSE),IFERROR(K71=LARGE(IF($B$10:$B$309=B71,$K$10:$K$309),3),FALSE)),F71&lt;26),1,0)),0)</f>
        <v/>
      </c>
      <c r="M71" s="2" t="str">
        <f t="shared" si="5"/>
        <v/>
      </c>
      <c r="O71" s="2" t="str" cm="1">
        <f t="array" ref="O71">IFERROR($M71*IF($E71="","",INDEX('Plan Details'!$F$4:$Q$2298,MATCH(1,(Calculations!O$9='Plan Details'!$B$4:$B$2298)*($G71='Plan Details'!$E$4:$E$2298)*(ISNUMBER(SEARCH($B$3,'Plan Details'!$D$4:$D$2298))),0),MATCH(Calculations!$B$4,'Plan Details'!$F$3:$Q$3,0))),"")</f>
        <v/>
      </c>
      <c r="P71" s="2" t="str" cm="1">
        <f t="array" ref="P71">IFERROR($M71*IF($E71="","",INDEX('Plan Details'!$F$4:$Q$2298,MATCH(1,(Calculations!P$9='Plan Details'!$B$4:$B$2298)*($G71='Plan Details'!$E$4:$E$2298)*(ISNUMBER(SEARCH($B$3,'Plan Details'!$D$4:$D$2298))),0),MATCH(Calculations!$B$4,'Plan Details'!$F$3:$Q$3,0))),"")</f>
        <v/>
      </c>
      <c r="Q71" s="2" t="str" cm="1">
        <f t="array" ref="Q71">IFERROR($M71*IF($E71="","",INDEX('Plan Details'!$F$4:$Q$2298,MATCH(1,(Calculations!Q$9='Plan Details'!$B$4:$B$2298)*($G71='Plan Details'!$E$4:$E$2298)*(ISNUMBER(SEARCH($B$3,'Plan Details'!$D$4:$D$2298))),0),MATCH(Calculations!$B$4,'Plan Details'!$F$3:$Q$3,0))),"")</f>
        <v/>
      </c>
      <c r="R71" s="2" t="str" cm="1">
        <f t="array" ref="R71">IFERROR($M71*IF($E71="","",INDEX('Plan Details'!$F$4:$Q$2298,MATCH(1,(Calculations!R$9='Plan Details'!$B$4:$B$2298)*($G71='Plan Details'!$E$4:$E$2298)*(ISNUMBER(SEARCH($B$3,'Plan Details'!$D$4:$D$2298))),0),MATCH(Calculations!$B$4,'Plan Details'!$F$3:$Q$3,0))),"")</f>
        <v/>
      </c>
      <c r="S71" s="2" t="str" cm="1">
        <f t="array" ref="S71">IFERROR($M71*IF($E71="","",INDEX('Plan Details'!$F$4:$Q$2298,MATCH(1,(Calculations!S$9='Plan Details'!$B$4:$B$2298)*($G71='Plan Details'!$E$4:$E$2298)*(ISNUMBER(SEARCH($B$3,'Plan Details'!$D$4:$D$2298))),0),MATCH(Calculations!$B$4,'Plan Details'!$F$3:$Q$3,0))),"")</f>
        <v/>
      </c>
      <c r="T71" s="2" t="str" cm="1">
        <f t="array" ref="T71">IFERROR($M71*IF($E71="","",INDEX('Plan Details'!$F$4:$Q$2298,MATCH(1,(Calculations!T$9='Plan Details'!$B$4:$B$2298)*($G71='Plan Details'!$E$4:$E$2298)*(ISNUMBER(SEARCH($B$3,'Plan Details'!$D$4:$D$2298))),0),MATCH(Calculations!$B$4,'Plan Details'!$F$3:$Q$3,0))),"")</f>
        <v/>
      </c>
      <c r="U71" s="2" t="str" cm="1">
        <f t="array" ref="U71">IFERROR($M71*IF($E71="","",INDEX('Plan Details'!$F$4:$Q$2298,MATCH(1,(Calculations!U$9='Plan Details'!$B$4:$B$2298)*($G71='Plan Details'!$E$4:$E$2298)*(ISNUMBER(SEARCH($B$3,'Plan Details'!$D$4:$D$2298))),0),MATCH(Calculations!$B$4,'Plan Details'!$F$3:$Q$3,0))),"")</f>
        <v/>
      </c>
      <c r="V71" s="2" t="str" cm="1">
        <f t="array" ref="V71">IFERROR($M71*IF($E71="","",INDEX('Plan Details'!$F$4:$Q$2298,MATCH(1,(Calculations!V$9='Plan Details'!$B$4:$B$2298)*($G71='Plan Details'!$E$4:$E$2298)*(ISNUMBER(SEARCH($B$3,'Plan Details'!$D$4:$D$2298))),0),MATCH(Calculations!$B$4,'Plan Details'!$F$3:$Q$3,0))),"")</f>
        <v/>
      </c>
      <c r="W71" s="2" t="str" cm="1">
        <f t="array" ref="W71">IFERROR($M71*IF($E71="","",INDEX('Plan Details'!$F$4:$Q$2298,MATCH(1,(Calculations!W$9='Plan Details'!$B$4:$B$2298)*($G71='Plan Details'!$E$4:$E$2298)*(ISNUMBER(SEARCH($B$3,'Plan Details'!$D$4:$D$2298))),0),MATCH(Calculations!$B$4,'Plan Details'!$F$3:$Q$3,0))),"")</f>
        <v/>
      </c>
      <c r="X71" s="2" t="str" cm="1">
        <f t="array" ref="X71">IFERROR($M71*IF($E71="","",INDEX('Plan Details'!$F$4:$Q$2298,MATCH(1,(Calculations!X$9='Plan Details'!$B$4:$B$2298)*($G71='Plan Details'!$E$4:$E$2298)*(ISNUMBER(SEARCH($B$3,'Plan Details'!$D$4:$D$2298))),0),MATCH(Calculations!$B$4,'Plan Details'!$F$3:$Q$3,0))),"")</f>
        <v/>
      </c>
      <c r="Y71" s="2" t="str" cm="1">
        <f t="array" ref="Y71">IFERROR($M71*IF($E71="","",INDEX('Plan Details'!$F$4:$Q$2298,MATCH(1,(Calculations!Y$9='Plan Details'!$B$4:$B$2298)*($G71='Plan Details'!$E$4:$E$2298)*(ISNUMBER(SEARCH($B$3,'Plan Details'!$D$4:$D$2298))),0),MATCH(Calculations!$B$4,'Plan Details'!$F$3:$Q$3,0))),"")</f>
        <v/>
      </c>
      <c r="Z71" s="2" t="str" cm="1">
        <f t="array" ref="Z71">IFERROR($M71*IF($E71="","",INDEX('Plan Details'!$F$4:$Q$2298,MATCH(1,(Calculations!Z$9='Plan Details'!$B$4:$B$2298)*($G71='Plan Details'!$E$4:$E$2298)*(ISNUMBER(SEARCH($B$3,'Plan Details'!$D$4:$D$2298))),0),MATCH(Calculations!$B$4,'Plan Details'!$F$3:$Q$3,0))),"")</f>
        <v/>
      </c>
      <c r="AA71" s="2" t="str" cm="1">
        <f t="array" ref="AA71">IFERROR($M71*IF($E71="","",INDEX('Plan Details'!$F$4:$Q$2298,MATCH(1,(Calculations!AA$9='Plan Details'!$B$4:$B$2298)*($G71='Plan Details'!$E$4:$E$2298)*(ISNUMBER(SEARCH($B$3,'Plan Details'!$D$4:$D$2298))),0),MATCH(Calculations!$B$4,'Plan Details'!$F$3:$Q$3,0))),"")</f>
        <v/>
      </c>
      <c r="AB71" s="2" t="str" cm="1">
        <f t="array" ref="AB71">IFERROR($M71*IF($E71="","",INDEX('Plan Details'!$F$4:$Q$2298,MATCH(1,(Calculations!AB$9='Plan Details'!$B$4:$B$2298)*($G71='Plan Details'!$E$4:$E$2298)*(ISNUMBER(SEARCH($B$3,'Plan Details'!$D$4:$D$2298))),0),MATCH(Calculations!$B$4,'Plan Details'!$F$3:$Q$3,0))),"")</f>
        <v/>
      </c>
      <c r="AD71" s="2" t="str">
        <f t="shared" si="6"/>
        <v/>
      </c>
      <c r="AE71" s="2" t="str">
        <f t="shared" si="7"/>
        <v/>
      </c>
      <c r="AF71" s="2" t="str">
        <f t="shared" si="8"/>
        <v/>
      </c>
      <c r="AG71" s="2" t="str">
        <f t="shared" si="9"/>
        <v/>
      </c>
      <c r="AH71" s="2" t="str">
        <f t="shared" si="10"/>
        <v/>
      </c>
      <c r="AI71" s="2" t="str">
        <f t="shared" si="11"/>
        <v/>
      </c>
      <c r="AJ71" s="2" t="str">
        <f t="shared" si="12"/>
        <v/>
      </c>
      <c r="AK71" s="2" t="str">
        <f t="shared" si="13"/>
        <v/>
      </c>
      <c r="AL71" s="2" t="str">
        <f t="shared" si="14"/>
        <v/>
      </c>
      <c r="AM71" s="2" t="str">
        <f t="shared" si="15"/>
        <v/>
      </c>
      <c r="AN71" s="2" t="str">
        <f t="shared" si="16"/>
        <v/>
      </c>
      <c r="AO71" s="2" t="str">
        <f t="shared" si="17"/>
        <v/>
      </c>
      <c r="AP71" s="2" t="str">
        <f t="shared" si="18"/>
        <v/>
      </c>
      <c r="AQ71" s="2" t="str">
        <f t="shared" si="19"/>
        <v/>
      </c>
    </row>
    <row r="72" spans="1:43" x14ac:dyDescent="0.2">
      <c r="A72" s="2" t="str">
        <f>IF('3 - SHOP Premium Calculator'!F88="","",'3 - SHOP Premium Calculator'!F88)</f>
        <v/>
      </c>
      <c r="B72" s="2" t="str">
        <f>IF(A72="","",A72&amp;COUNTIFS($D$10:D72,"Employee"))</f>
        <v/>
      </c>
      <c r="C72" s="2" t="str">
        <f>IF(A72="","",'3 - SHOP Premium Calculator'!F88&amp;" - "&amp;'3 - SHOP Premium Calculator'!H88)</f>
        <v/>
      </c>
      <c r="D72" s="2" t="str">
        <f>IF('3 - SHOP Premium Calculator'!H88="","",'3 - SHOP Premium Calculator'!H88)</f>
        <v/>
      </c>
      <c r="E72" s="37" t="str">
        <f>IF('3 - SHOP Premium Calculator'!I88="","",'3 - SHOP Premium Calculator'!I88)</f>
        <v/>
      </c>
      <c r="F72" s="2" t="str">
        <f t="shared" si="0"/>
        <v/>
      </c>
      <c r="G72" s="2" t="str">
        <f t="shared" si="1"/>
        <v/>
      </c>
      <c r="H72" s="2" t="str">
        <f t="shared" si="2"/>
        <v/>
      </c>
      <c r="I72" s="2" t="str">
        <f t="shared" si="3"/>
        <v/>
      </c>
      <c r="J72" s="2" t="str">
        <f t="shared" si="4"/>
        <v/>
      </c>
      <c r="K72" s="2" t="str">
        <f>IF(A72="","",IF(AND(D72="Dependent",F72&lt;25),F72+(COUNTIFS($A$10:A72,A72)/500),0))</f>
        <v/>
      </c>
      <c r="L72" s="2" t="str" cm="1">
        <f t="array" ref="L72">IFERROR(IF(A72="","",IF(AND(D72="Dependent",OR(IFERROR(K72=LARGE(IF($B$10:$B$309=B72,$K$10:$K$309),1),FALSE),IFERROR(K72=LARGE(IF($B$10:$B$309=B72,$K$10:$K$309),2),FALSE),IFERROR(K72=LARGE(IF($B$10:$B$309=B72,$K$10:$K$309),3),FALSE)),F72&lt;26),1,0)),0)</f>
        <v/>
      </c>
      <c r="M72" s="2" t="str">
        <f t="shared" si="5"/>
        <v/>
      </c>
      <c r="O72" s="2" t="str" cm="1">
        <f t="array" ref="O72">IFERROR($M72*IF($E72="","",INDEX('Plan Details'!$F$4:$Q$2298,MATCH(1,(Calculations!O$9='Plan Details'!$B$4:$B$2298)*($G72='Plan Details'!$E$4:$E$2298)*(ISNUMBER(SEARCH($B$3,'Plan Details'!$D$4:$D$2298))),0),MATCH(Calculations!$B$4,'Plan Details'!$F$3:$Q$3,0))),"")</f>
        <v/>
      </c>
      <c r="P72" s="2" t="str" cm="1">
        <f t="array" ref="P72">IFERROR($M72*IF($E72="","",INDEX('Plan Details'!$F$4:$Q$2298,MATCH(1,(Calculations!P$9='Plan Details'!$B$4:$B$2298)*($G72='Plan Details'!$E$4:$E$2298)*(ISNUMBER(SEARCH($B$3,'Plan Details'!$D$4:$D$2298))),0),MATCH(Calculations!$B$4,'Plan Details'!$F$3:$Q$3,0))),"")</f>
        <v/>
      </c>
      <c r="Q72" s="2" t="str" cm="1">
        <f t="array" ref="Q72">IFERROR($M72*IF($E72="","",INDEX('Plan Details'!$F$4:$Q$2298,MATCH(1,(Calculations!Q$9='Plan Details'!$B$4:$B$2298)*($G72='Plan Details'!$E$4:$E$2298)*(ISNUMBER(SEARCH($B$3,'Plan Details'!$D$4:$D$2298))),0),MATCH(Calculations!$B$4,'Plan Details'!$F$3:$Q$3,0))),"")</f>
        <v/>
      </c>
      <c r="R72" s="2" t="str" cm="1">
        <f t="array" ref="R72">IFERROR($M72*IF($E72="","",INDEX('Plan Details'!$F$4:$Q$2298,MATCH(1,(Calculations!R$9='Plan Details'!$B$4:$B$2298)*($G72='Plan Details'!$E$4:$E$2298)*(ISNUMBER(SEARCH($B$3,'Plan Details'!$D$4:$D$2298))),0),MATCH(Calculations!$B$4,'Plan Details'!$F$3:$Q$3,0))),"")</f>
        <v/>
      </c>
      <c r="S72" s="2" t="str" cm="1">
        <f t="array" ref="S72">IFERROR($M72*IF($E72="","",INDEX('Plan Details'!$F$4:$Q$2298,MATCH(1,(Calculations!S$9='Plan Details'!$B$4:$B$2298)*($G72='Plan Details'!$E$4:$E$2298)*(ISNUMBER(SEARCH($B$3,'Plan Details'!$D$4:$D$2298))),0),MATCH(Calculations!$B$4,'Plan Details'!$F$3:$Q$3,0))),"")</f>
        <v/>
      </c>
      <c r="T72" s="2" t="str" cm="1">
        <f t="array" ref="T72">IFERROR($M72*IF($E72="","",INDEX('Plan Details'!$F$4:$Q$2298,MATCH(1,(Calculations!T$9='Plan Details'!$B$4:$B$2298)*($G72='Plan Details'!$E$4:$E$2298)*(ISNUMBER(SEARCH($B$3,'Plan Details'!$D$4:$D$2298))),0),MATCH(Calculations!$B$4,'Plan Details'!$F$3:$Q$3,0))),"")</f>
        <v/>
      </c>
      <c r="U72" s="2" t="str" cm="1">
        <f t="array" ref="U72">IFERROR($M72*IF($E72="","",INDEX('Plan Details'!$F$4:$Q$2298,MATCH(1,(Calculations!U$9='Plan Details'!$B$4:$B$2298)*($G72='Plan Details'!$E$4:$E$2298)*(ISNUMBER(SEARCH($B$3,'Plan Details'!$D$4:$D$2298))),0),MATCH(Calculations!$B$4,'Plan Details'!$F$3:$Q$3,0))),"")</f>
        <v/>
      </c>
      <c r="V72" s="2" t="str" cm="1">
        <f t="array" ref="V72">IFERROR($M72*IF($E72="","",INDEX('Plan Details'!$F$4:$Q$2298,MATCH(1,(Calculations!V$9='Plan Details'!$B$4:$B$2298)*($G72='Plan Details'!$E$4:$E$2298)*(ISNUMBER(SEARCH($B$3,'Plan Details'!$D$4:$D$2298))),0),MATCH(Calculations!$B$4,'Plan Details'!$F$3:$Q$3,0))),"")</f>
        <v/>
      </c>
      <c r="W72" s="2" t="str" cm="1">
        <f t="array" ref="W72">IFERROR($M72*IF($E72="","",INDEX('Plan Details'!$F$4:$Q$2298,MATCH(1,(Calculations!W$9='Plan Details'!$B$4:$B$2298)*($G72='Plan Details'!$E$4:$E$2298)*(ISNUMBER(SEARCH($B$3,'Plan Details'!$D$4:$D$2298))),0),MATCH(Calculations!$B$4,'Plan Details'!$F$3:$Q$3,0))),"")</f>
        <v/>
      </c>
      <c r="X72" s="2" t="str" cm="1">
        <f t="array" ref="X72">IFERROR($M72*IF($E72="","",INDEX('Plan Details'!$F$4:$Q$2298,MATCH(1,(Calculations!X$9='Plan Details'!$B$4:$B$2298)*($G72='Plan Details'!$E$4:$E$2298)*(ISNUMBER(SEARCH($B$3,'Plan Details'!$D$4:$D$2298))),0),MATCH(Calculations!$B$4,'Plan Details'!$F$3:$Q$3,0))),"")</f>
        <v/>
      </c>
      <c r="Y72" s="2" t="str" cm="1">
        <f t="array" ref="Y72">IFERROR($M72*IF($E72="","",INDEX('Plan Details'!$F$4:$Q$2298,MATCH(1,(Calculations!Y$9='Plan Details'!$B$4:$B$2298)*($G72='Plan Details'!$E$4:$E$2298)*(ISNUMBER(SEARCH($B$3,'Plan Details'!$D$4:$D$2298))),0),MATCH(Calculations!$B$4,'Plan Details'!$F$3:$Q$3,0))),"")</f>
        <v/>
      </c>
      <c r="Z72" s="2" t="str" cm="1">
        <f t="array" ref="Z72">IFERROR($M72*IF($E72="","",INDEX('Plan Details'!$F$4:$Q$2298,MATCH(1,(Calculations!Z$9='Plan Details'!$B$4:$B$2298)*($G72='Plan Details'!$E$4:$E$2298)*(ISNUMBER(SEARCH($B$3,'Plan Details'!$D$4:$D$2298))),0),MATCH(Calculations!$B$4,'Plan Details'!$F$3:$Q$3,0))),"")</f>
        <v/>
      </c>
      <c r="AA72" s="2" t="str" cm="1">
        <f t="array" ref="AA72">IFERROR($M72*IF($E72="","",INDEX('Plan Details'!$F$4:$Q$2298,MATCH(1,(Calculations!AA$9='Plan Details'!$B$4:$B$2298)*($G72='Plan Details'!$E$4:$E$2298)*(ISNUMBER(SEARCH($B$3,'Plan Details'!$D$4:$D$2298))),0),MATCH(Calculations!$B$4,'Plan Details'!$F$3:$Q$3,0))),"")</f>
        <v/>
      </c>
      <c r="AB72" s="2" t="str" cm="1">
        <f t="array" ref="AB72">IFERROR($M72*IF($E72="","",INDEX('Plan Details'!$F$4:$Q$2298,MATCH(1,(Calculations!AB$9='Plan Details'!$B$4:$B$2298)*($G72='Plan Details'!$E$4:$E$2298)*(ISNUMBER(SEARCH($B$3,'Plan Details'!$D$4:$D$2298))),0),MATCH(Calculations!$B$4,'Plan Details'!$F$3:$Q$3,0))),"")</f>
        <v/>
      </c>
      <c r="AD72" s="2" t="str">
        <f t="shared" si="6"/>
        <v/>
      </c>
      <c r="AE72" s="2" t="str">
        <f t="shared" si="7"/>
        <v/>
      </c>
      <c r="AF72" s="2" t="str">
        <f t="shared" si="8"/>
        <v/>
      </c>
      <c r="AG72" s="2" t="str">
        <f t="shared" si="9"/>
        <v/>
      </c>
      <c r="AH72" s="2" t="str">
        <f t="shared" si="10"/>
        <v/>
      </c>
      <c r="AI72" s="2" t="str">
        <f t="shared" si="11"/>
        <v/>
      </c>
      <c r="AJ72" s="2" t="str">
        <f t="shared" si="12"/>
        <v/>
      </c>
      <c r="AK72" s="2" t="str">
        <f t="shared" si="13"/>
        <v/>
      </c>
      <c r="AL72" s="2" t="str">
        <f t="shared" si="14"/>
        <v/>
      </c>
      <c r="AM72" s="2" t="str">
        <f t="shared" si="15"/>
        <v/>
      </c>
      <c r="AN72" s="2" t="str">
        <f t="shared" si="16"/>
        <v/>
      </c>
      <c r="AO72" s="2" t="str">
        <f t="shared" si="17"/>
        <v/>
      </c>
      <c r="AP72" s="2" t="str">
        <f t="shared" si="18"/>
        <v/>
      </c>
      <c r="AQ72" s="2" t="str">
        <f t="shared" si="19"/>
        <v/>
      </c>
    </row>
    <row r="73" spans="1:43" x14ac:dyDescent="0.2">
      <c r="A73" s="2" t="str">
        <f>IF('3 - SHOP Premium Calculator'!F89="","",'3 - SHOP Premium Calculator'!F89)</f>
        <v/>
      </c>
      <c r="B73" s="2" t="str">
        <f>IF(A73="","",A73&amp;COUNTIFS($D$10:D73,"Employee"))</f>
        <v/>
      </c>
      <c r="C73" s="2" t="str">
        <f>IF(A73="","",'3 - SHOP Premium Calculator'!F89&amp;" - "&amp;'3 - SHOP Premium Calculator'!H89)</f>
        <v/>
      </c>
      <c r="D73" s="2" t="str">
        <f>IF('3 - SHOP Premium Calculator'!H89="","",'3 - SHOP Premium Calculator'!H89)</f>
        <v/>
      </c>
      <c r="E73" s="37" t="str">
        <f>IF('3 - SHOP Premium Calculator'!I89="","",'3 - SHOP Premium Calculator'!I89)</f>
        <v/>
      </c>
      <c r="F73" s="2" t="str">
        <f t="shared" si="0"/>
        <v/>
      </c>
      <c r="G73" s="2" t="str">
        <f t="shared" si="1"/>
        <v/>
      </c>
      <c r="H73" s="2" t="str">
        <f t="shared" si="2"/>
        <v/>
      </c>
      <c r="I73" s="2" t="str">
        <f t="shared" si="3"/>
        <v/>
      </c>
      <c r="J73" s="2" t="str">
        <f t="shared" si="4"/>
        <v/>
      </c>
      <c r="K73" s="2" t="str">
        <f>IF(A73="","",IF(AND(D73="Dependent",F73&lt;25),F73+(COUNTIFS($A$10:A73,A73)/500),0))</f>
        <v/>
      </c>
      <c r="L73" s="2" t="str" cm="1">
        <f t="array" ref="L73">IFERROR(IF(A73="","",IF(AND(D73="Dependent",OR(IFERROR(K73=LARGE(IF($B$10:$B$309=B73,$K$10:$K$309),1),FALSE),IFERROR(K73=LARGE(IF($B$10:$B$309=B73,$K$10:$K$309),2),FALSE),IFERROR(K73=LARGE(IF($B$10:$B$309=B73,$K$10:$K$309),3),FALSE)),F73&lt;26),1,0)),0)</f>
        <v/>
      </c>
      <c r="M73" s="2" t="str">
        <f t="shared" si="5"/>
        <v/>
      </c>
      <c r="O73" s="2" t="str" cm="1">
        <f t="array" ref="O73">IFERROR($M73*IF($E73="","",INDEX('Plan Details'!$F$4:$Q$2298,MATCH(1,(Calculations!O$9='Plan Details'!$B$4:$B$2298)*($G73='Plan Details'!$E$4:$E$2298)*(ISNUMBER(SEARCH($B$3,'Plan Details'!$D$4:$D$2298))),0),MATCH(Calculations!$B$4,'Plan Details'!$F$3:$Q$3,0))),"")</f>
        <v/>
      </c>
      <c r="P73" s="2" t="str" cm="1">
        <f t="array" ref="P73">IFERROR($M73*IF($E73="","",INDEX('Plan Details'!$F$4:$Q$2298,MATCH(1,(Calculations!P$9='Plan Details'!$B$4:$B$2298)*($G73='Plan Details'!$E$4:$E$2298)*(ISNUMBER(SEARCH($B$3,'Plan Details'!$D$4:$D$2298))),0),MATCH(Calculations!$B$4,'Plan Details'!$F$3:$Q$3,0))),"")</f>
        <v/>
      </c>
      <c r="Q73" s="2" t="str" cm="1">
        <f t="array" ref="Q73">IFERROR($M73*IF($E73="","",INDEX('Plan Details'!$F$4:$Q$2298,MATCH(1,(Calculations!Q$9='Plan Details'!$B$4:$B$2298)*($G73='Plan Details'!$E$4:$E$2298)*(ISNUMBER(SEARCH($B$3,'Plan Details'!$D$4:$D$2298))),0),MATCH(Calculations!$B$4,'Plan Details'!$F$3:$Q$3,0))),"")</f>
        <v/>
      </c>
      <c r="R73" s="2" t="str" cm="1">
        <f t="array" ref="R73">IFERROR($M73*IF($E73="","",INDEX('Plan Details'!$F$4:$Q$2298,MATCH(1,(Calculations!R$9='Plan Details'!$B$4:$B$2298)*($G73='Plan Details'!$E$4:$E$2298)*(ISNUMBER(SEARCH($B$3,'Plan Details'!$D$4:$D$2298))),0),MATCH(Calculations!$B$4,'Plan Details'!$F$3:$Q$3,0))),"")</f>
        <v/>
      </c>
      <c r="S73" s="2" t="str" cm="1">
        <f t="array" ref="S73">IFERROR($M73*IF($E73="","",INDEX('Plan Details'!$F$4:$Q$2298,MATCH(1,(Calculations!S$9='Plan Details'!$B$4:$B$2298)*($G73='Plan Details'!$E$4:$E$2298)*(ISNUMBER(SEARCH($B$3,'Plan Details'!$D$4:$D$2298))),0),MATCH(Calculations!$B$4,'Plan Details'!$F$3:$Q$3,0))),"")</f>
        <v/>
      </c>
      <c r="T73" s="2" t="str" cm="1">
        <f t="array" ref="T73">IFERROR($M73*IF($E73="","",INDEX('Plan Details'!$F$4:$Q$2298,MATCH(1,(Calculations!T$9='Plan Details'!$B$4:$B$2298)*($G73='Plan Details'!$E$4:$E$2298)*(ISNUMBER(SEARCH($B$3,'Plan Details'!$D$4:$D$2298))),0),MATCH(Calculations!$B$4,'Plan Details'!$F$3:$Q$3,0))),"")</f>
        <v/>
      </c>
      <c r="U73" s="2" t="str" cm="1">
        <f t="array" ref="U73">IFERROR($M73*IF($E73="","",INDEX('Plan Details'!$F$4:$Q$2298,MATCH(1,(Calculations!U$9='Plan Details'!$B$4:$B$2298)*($G73='Plan Details'!$E$4:$E$2298)*(ISNUMBER(SEARCH($B$3,'Plan Details'!$D$4:$D$2298))),0),MATCH(Calculations!$B$4,'Plan Details'!$F$3:$Q$3,0))),"")</f>
        <v/>
      </c>
      <c r="V73" s="2" t="str" cm="1">
        <f t="array" ref="V73">IFERROR($M73*IF($E73="","",INDEX('Plan Details'!$F$4:$Q$2298,MATCH(1,(Calculations!V$9='Plan Details'!$B$4:$B$2298)*($G73='Plan Details'!$E$4:$E$2298)*(ISNUMBER(SEARCH($B$3,'Plan Details'!$D$4:$D$2298))),0),MATCH(Calculations!$B$4,'Plan Details'!$F$3:$Q$3,0))),"")</f>
        <v/>
      </c>
      <c r="W73" s="2" t="str" cm="1">
        <f t="array" ref="W73">IFERROR($M73*IF($E73="","",INDEX('Plan Details'!$F$4:$Q$2298,MATCH(1,(Calculations!W$9='Plan Details'!$B$4:$B$2298)*($G73='Plan Details'!$E$4:$E$2298)*(ISNUMBER(SEARCH($B$3,'Plan Details'!$D$4:$D$2298))),0),MATCH(Calculations!$B$4,'Plan Details'!$F$3:$Q$3,0))),"")</f>
        <v/>
      </c>
      <c r="X73" s="2" t="str" cm="1">
        <f t="array" ref="X73">IFERROR($M73*IF($E73="","",INDEX('Plan Details'!$F$4:$Q$2298,MATCH(1,(Calculations!X$9='Plan Details'!$B$4:$B$2298)*($G73='Plan Details'!$E$4:$E$2298)*(ISNUMBER(SEARCH($B$3,'Plan Details'!$D$4:$D$2298))),0),MATCH(Calculations!$B$4,'Plan Details'!$F$3:$Q$3,0))),"")</f>
        <v/>
      </c>
      <c r="Y73" s="2" t="str" cm="1">
        <f t="array" ref="Y73">IFERROR($M73*IF($E73="","",INDEX('Plan Details'!$F$4:$Q$2298,MATCH(1,(Calculations!Y$9='Plan Details'!$B$4:$B$2298)*($G73='Plan Details'!$E$4:$E$2298)*(ISNUMBER(SEARCH($B$3,'Plan Details'!$D$4:$D$2298))),0),MATCH(Calculations!$B$4,'Plan Details'!$F$3:$Q$3,0))),"")</f>
        <v/>
      </c>
      <c r="Z73" s="2" t="str" cm="1">
        <f t="array" ref="Z73">IFERROR($M73*IF($E73="","",INDEX('Plan Details'!$F$4:$Q$2298,MATCH(1,(Calculations!Z$9='Plan Details'!$B$4:$B$2298)*($G73='Plan Details'!$E$4:$E$2298)*(ISNUMBER(SEARCH($B$3,'Plan Details'!$D$4:$D$2298))),0),MATCH(Calculations!$B$4,'Plan Details'!$F$3:$Q$3,0))),"")</f>
        <v/>
      </c>
      <c r="AA73" s="2" t="str" cm="1">
        <f t="array" ref="AA73">IFERROR($M73*IF($E73="","",INDEX('Plan Details'!$F$4:$Q$2298,MATCH(1,(Calculations!AA$9='Plan Details'!$B$4:$B$2298)*($G73='Plan Details'!$E$4:$E$2298)*(ISNUMBER(SEARCH($B$3,'Plan Details'!$D$4:$D$2298))),0),MATCH(Calculations!$B$4,'Plan Details'!$F$3:$Q$3,0))),"")</f>
        <v/>
      </c>
      <c r="AB73" s="2" t="str" cm="1">
        <f t="array" ref="AB73">IFERROR($M73*IF($E73="","",INDEX('Plan Details'!$F$4:$Q$2298,MATCH(1,(Calculations!AB$9='Plan Details'!$B$4:$B$2298)*($G73='Plan Details'!$E$4:$E$2298)*(ISNUMBER(SEARCH($B$3,'Plan Details'!$D$4:$D$2298))),0),MATCH(Calculations!$B$4,'Plan Details'!$F$3:$Q$3,0))),"")</f>
        <v/>
      </c>
      <c r="AD73" s="2" t="str">
        <f t="shared" si="6"/>
        <v/>
      </c>
      <c r="AE73" s="2" t="str">
        <f t="shared" si="7"/>
        <v/>
      </c>
      <c r="AF73" s="2" t="str">
        <f t="shared" si="8"/>
        <v/>
      </c>
      <c r="AG73" s="2" t="str">
        <f t="shared" si="9"/>
        <v/>
      </c>
      <c r="AH73" s="2" t="str">
        <f t="shared" si="10"/>
        <v/>
      </c>
      <c r="AI73" s="2" t="str">
        <f t="shared" si="11"/>
        <v/>
      </c>
      <c r="AJ73" s="2" t="str">
        <f t="shared" si="12"/>
        <v/>
      </c>
      <c r="AK73" s="2" t="str">
        <f t="shared" si="13"/>
        <v/>
      </c>
      <c r="AL73" s="2" t="str">
        <f t="shared" si="14"/>
        <v/>
      </c>
      <c r="AM73" s="2" t="str">
        <f t="shared" si="15"/>
        <v/>
      </c>
      <c r="AN73" s="2" t="str">
        <f t="shared" si="16"/>
        <v/>
      </c>
      <c r="AO73" s="2" t="str">
        <f t="shared" si="17"/>
        <v/>
      </c>
      <c r="AP73" s="2" t="str">
        <f t="shared" si="18"/>
        <v/>
      </c>
      <c r="AQ73" s="2" t="str">
        <f t="shared" si="19"/>
        <v/>
      </c>
    </row>
    <row r="74" spans="1:43" x14ac:dyDescent="0.2">
      <c r="A74" s="2" t="str">
        <f>IF('3 - SHOP Premium Calculator'!F90="","",'3 - SHOP Premium Calculator'!F90)</f>
        <v/>
      </c>
      <c r="B74" s="2" t="str">
        <f>IF(A74="","",A74&amp;COUNTIFS($D$10:D74,"Employee"))</f>
        <v/>
      </c>
      <c r="C74" s="2" t="str">
        <f>IF(A74="","",'3 - SHOP Premium Calculator'!F90&amp;" - "&amp;'3 - SHOP Premium Calculator'!H90)</f>
        <v/>
      </c>
      <c r="D74" s="2" t="str">
        <f>IF('3 - SHOP Premium Calculator'!H90="","",'3 - SHOP Premium Calculator'!H90)</f>
        <v/>
      </c>
      <c r="E74" s="37" t="str">
        <f>IF('3 - SHOP Premium Calculator'!I90="","",'3 - SHOP Premium Calculator'!I90)</f>
        <v/>
      </c>
      <c r="F74" s="2" t="str">
        <f t="shared" ref="F74:F137" si="20">IF(E74="","",ROUNDDOWN(YEARFRAC(E74,$B$4),0))</f>
        <v/>
      </c>
      <c r="G74" s="2" t="str">
        <f t="shared" ref="G74:G137" si="21">IF(E74="","",IF(F74&lt;15,"0-14",IF(F74&gt;64,"65+",F74)))</f>
        <v/>
      </c>
      <c r="H74" s="2" t="str">
        <f t="shared" ref="H74:H137" si="22">IF(A74="","",COUNTIFS($B$10:$B$309,B74,$D$10:$D$309,"Dependent",$F$10:$F$309,"&lt;26"))</f>
        <v/>
      </c>
      <c r="I74" s="2" t="str">
        <f t="shared" ref="I74:I137" si="23">IF(A74="","",IF(D74="Employee",1,0))</f>
        <v/>
      </c>
      <c r="J74" s="2" t="str">
        <f t="shared" ref="J74:J137" si="24">IF(A74="","",IF(D74="Spouse",1,0))</f>
        <v/>
      </c>
      <c r="K74" s="2" t="str">
        <f>IF(A74="","",IF(AND(D74="Dependent",F74&lt;25),F74+(COUNTIFS($A$10:A74,A74)/500),0))</f>
        <v/>
      </c>
      <c r="L74" s="2" t="str" cm="1">
        <f t="array" ref="L74">IFERROR(IF(A74="","",IF(AND(D74="Dependent",OR(IFERROR(K74=LARGE(IF($B$10:$B$309=B74,$K$10:$K$309),1),FALSE),IFERROR(K74=LARGE(IF($B$10:$B$309=B74,$K$10:$K$309),2),FALSE),IFERROR(K74=LARGE(IF($B$10:$B$309=B74,$K$10:$K$309),3),FALSE)),F74&lt;26),1,0)),0)</f>
        <v/>
      </c>
      <c r="M74" s="2" t="str">
        <f t="shared" ref="M74:M137" si="25">IF(A74="","",IF(SUM(I74:J74,L74)&gt;=1,1,0))</f>
        <v/>
      </c>
      <c r="O74" s="2" t="str" cm="1">
        <f t="array" ref="O74">IFERROR($M74*IF($E74="","",INDEX('Plan Details'!$F$4:$Q$2298,MATCH(1,(Calculations!O$9='Plan Details'!$B$4:$B$2298)*($G74='Plan Details'!$E$4:$E$2298)*(ISNUMBER(SEARCH($B$3,'Plan Details'!$D$4:$D$2298))),0),MATCH(Calculations!$B$4,'Plan Details'!$F$3:$Q$3,0))),"")</f>
        <v/>
      </c>
      <c r="P74" s="2" t="str" cm="1">
        <f t="array" ref="P74">IFERROR($M74*IF($E74="","",INDEX('Plan Details'!$F$4:$Q$2298,MATCH(1,(Calculations!P$9='Plan Details'!$B$4:$B$2298)*($G74='Plan Details'!$E$4:$E$2298)*(ISNUMBER(SEARCH($B$3,'Plan Details'!$D$4:$D$2298))),0),MATCH(Calculations!$B$4,'Plan Details'!$F$3:$Q$3,0))),"")</f>
        <v/>
      </c>
      <c r="Q74" s="2" t="str" cm="1">
        <f t="array" ref="Q74">IFERROR($M74*IF($E74="","",INDEX('Plan Details'!$F$4:$Q$2298,MATCH(1,(Calculations!Q$9='Plan Details'!$B$4:$B$2298)*($G74='Plan Details'!$E$4:$E$2298)*(ISNUMBER(SEARCH($B$3,'Plan Details'!$D$4:$D$2298))),0),MATCH(Calculations!$B$4,'Plan Details'!$F$3:$Q$3,0))),"")</f>
        <v/>
      </c>
      <c r="R74" s="2" t="str" cm="1">
        <f t="array" ref="R74">IFERROR($M74*IF($E74="","",INDEX('Plan Details'!$F$4:$Q$2298,MATCH(1,(Calculations!R$9='Plan Details'!$B$4:$B$2298)*($G74='Plan Details'!$E$4:$E$2298)*(ISNUMBER(SEARCH($B$3,'Plan Details'!$D$4:$D$2298))),0),MATCH(Calculations!$B$4,'Plan Details'!$F$3:$Q$3,0))),"")</f>
        <v/>
      </c>
      <c r="S74" s="2" t="str" cm="1">
        <f t="array" ref="S74">IFERROR($M74*IF($E74="","",INDEX('Plan Details'!$F$4:$Q$2298,MATCH(1,(Calculations!S$9='Plan Details'!$B$4:$B$2298)*($G74='Plan Details'!$E$4:$E$2298)*(ISNUMBER(SEARCH($B$3,'Plan Details'!$D$4:$D$2298))),0),MATCH(Calculations!$B$4,'Plan Details'!$F$3:$Q$3,0))),"")</f>
        <v/>
      </c>
      <c r="T74" s="2" t="str" cm="1">
        <f t="array" ref="T74">IFERROR($M74*IF($E74="","",INDEX('Plan Details'!$F$4:$Q$2298,MATCH(1,(Calculations!T$9='Plan Details'!$B$4:$B$2298)*($G74='Plan Details'!$E$4:$E$2298)*(ISNUMBER(SEARCH($B$3,'Plan Details'!$D$4:$D$2298))),0),MATCH(Calculations!$B$4,'Plan Details'!$F$3:$Q$3,0))),"")</f>
        <v/>
      </c>
      <c r="U74" s="2" t="str" cm="1">
        <f t="array" ref="U74">IFERROR($M74*IF($E74="","",INDEX('Plan Details'!$F$4:$Q$2298,MATCH(1,(Calculations!U$9='Plan Details'!$B$4:$B$2298)*($G74='Plan Details'!$E$4:$E$2298)*(ISNUMBER(SEARCH($B$3,'Plan Details'!$D$4:$D$2298))),0),MATCH(Calculations!$B$4,'Plan Details'!$F$3:$Q$3,0))),"")</f>
        <v/>
      </c>
      <c r="V74" s="2" t="str" cm="1">
        <f t="array" ref="V74">IFERROR($M74*IF($E74="","",INDEX('Plan Details'!$F$4:$Q$2298,MATCH(1,(Calculations!V$9='Plan Details'!$B$4:$B$2298)*($G74='Plan Details'!$E$4:$E$2298)*(ISNUMBER(SEARCH($B$3,'Plan Details'!$D$4:$D$2298))),0),MATCH(Calculations!$B$4,'Plan Details'!$F$3:$Q$3,0))),"")</f>
        <v/>
      </c>
      <c r="W74" s="2" t="str" cm="1">
        <f t="array" ref="W74">IFERROR($M74*IF($E74="","",INDEX('Plan Details'!$F$4:$Q$2298,MATCH(1,(Calculations!W$9='Plan Details'!$B$4:$B$2298)*($G74='Plan Details'!$E$4:$E$2298)*(ISNUMBER(SEARCH($B$3,'Plan Details'!$D$4:$D$2298))),0),MATCH(Calculations!$B$4,'Plan Details'!$F$3:$Q$3,0))),"")</f>
        <v/>
      </c>
      <c r="X74" s="2" t="str" cm="1">
        <f t="array" ref="X74">IFERROR($M74*IF($E74="","",INDEX('Plan Details'!$F$4:$Q$2298,MATCH(1,(Calculations!X$9='Plan Details'!$B$4:$B$2298)*($G74='Plan Details'!$E$4:$E$2298)*(ISNUMBER(SEARCH($B$3,'Plan Details'!$D$4:$D$2298))),0),MATCH(Calculations!$B$4,'Plan Details'!$F$3:$Q$3,0))),"")</f>
        <v/>
      </c>
      <c r="Y74" s="2" t="str" cm="1">
        <f t="array" ref="Y74">IFERROR($M74*IF($E74="","",INDEX('Plan Details'!$F$4:$Q$2298,MATCH(1,(Calculations!Y$9='Plan Details'!$B$4:$B$2298)*($G74='Plan Details'!$E$4:$E$2298)*(ISNUMBER(SEARCH($B$3,'Plan Details'!$D$4:$D$2298))),0),MATCH(Calculations!$B$4,'Plan Details'!$F$3:$Q$3,0))),"")</f>
        <v/>
      </c>
      <c r="Z74" s="2" t="str" cm="1">
        <f t="array" ref="Z74">IFERROR($M74*IF($E74="","",INDEX('Plan Details'!$F$4:$Q$2298,MATCH(1,(Calculations!Z$9='Plan Details'!$B$4:$B$2298)*($G74='Plan Details'!$E$4:$E$2298)*(ISNUMBER(SEARCH($B$3,'Plan Details'!$D$4:$D$2298))),0),MATCH(Calculations!$B$4,'Plan Details'!$F$3:$Q$3,0))),"")</f>
        <v/>
      </c>
      <c r="AA74" s="2" t="str" cm="1">
        <f t="array" ref="AA74">IFERROR($M74*IF($E74="","",INDEX('Plan Details'!$F$4:$Q$2298,MATCH(1,(Calculations!AA$9='Plan Details'!$B$4:$B$2298)*($G74='Plan Details'!$E$4:$E$2298)*(ISNUMBER(SEARCH($B$3,'Plan Details'!$D$4:$D$2298))),0),MATCH(Calculations!$B$4,'Plan Details'!$F$3:$Q$3,0))),"")</f>
        <v/>
      </c>
      <c r="AB74" s="2" t="str" cm="1">
        <f t="array" ref="AB74">IFERROR($M74*IF($E74="","",INDEX('Plan Details'!$F$4:$Q$2298,MATCH(1,(Calculations!AB$9='Plan Details'!$B$4:$B$2298)*($G74='Plan Details'!$E$4:$E$2298)*(ISNUMBER(SEARCH($B$3,'Plan Details'!$D$4:$D$2298))),0),MATCH(Calculations!$B$4,'Plan Details'!$F$3:$Q$3,0))),"")</f>
        <v/>
      </c>
      <c r="AD74" s="2" t="str">
        <f t="shared" ref="AD74:AD137" si="26">IFERROR($M74*IF(OR(AND($D74="",$E74&lt;&gt;""),$D74="Employee"),O74*$B$5,IF(OR($D74="Spouse",$D74="Dependent"),O74*$B$6,"")),"")</f>
        <v/>
      </c>
      <c r="AE74" s="2" t="str">
        <f t="shared" ref="AE74:AE137" si="27">IFERROR($M74*IF(OR(AND($D74="",$E74&lt;&gt;""),$D74="Employee"),P74*$B$5,IF(OR($D74="Spouse",$D74="Dependent"),P74*$B$6,"")),"")</f>
        <v/>
      </c>
      <c r="AF74" s="2" t="str">
        <f t="shared" ref="AF74:AF137" si="28">IFERROR($M74*IF(OR(AND($D74="",$E74&lt;&gt;""),$D74="Employee"),Q74*$B$5,IF(OR($D74="Spouse",$D74="Dependent"),Q74*$B$6,"")),"")</f>
        <v/>
      </c>
      <c r="AG74" s="2" t="str">
        <f t="shared" ref="AG74:AG137" si="29">IFERROR($M74*IF(OR(AND($D74="",$E74&lt;&gt;""),$D74="Employee"),R74*$B$5,IF(OR($D74="Spouse",$D74="Dependent"),R74*$B$6,"")),"")</f>
        <v/>
      </c>
      <c r="AH74" s="2" t="str">
        <f t="shared" ref="AH74:AH137" si="30">IFERROR($M74*IF(OR(AND($D74="",$E74&lt;&gt;""),$D74="Employee"),S74*$B$5,IF(OR($D74="Spouse",$D74="Dependent"),S74*$B$6,"")),"")</f>
        <v/>
      </c>
      <c r="AI74" s="2" t="str">
        <f t="shared" ref="AI74:AI137" si="31">IFERROR($M74*IF(OR(AND($D74="",$E74&lt;&gt;""),$D74="Employee"),T74*$B$5,IF(OR($D74="Spouse",$D74="Dependent"),T74*$B$6,"")),"")</f>
        <v/>
      </c>
      <c r="AJ74" s="2" t="str">
        <f t="shared" ref="AJ74:AJ137" si="32">IFERROR($M74*IF(OR(AND($D74="",$E74&lt;&gt;""),$D74="Employee"),U74*$B$5,IF(OR($D74="Spouse",$D74="Dependent"),U74*$B$6,"")),"")</f>
        <v/>
      </c>
      <c r="AK74" s="2" t="str">
        <f t="shared" ref="AK74:AK137" si="33">IFERROR($M74*IF(OR(AND($D74="",$E74&lt;&gt;""),$D74="Employee"),V74*$B$5,IF(OR($D74="Spouse",$D74="Dependent"),V74*$B$6,"")),"")</f>
        <v/>
      </c>
      <c r="AL74" s="2" t="str">
        <f t="shared" ref="AL74:AL137" si="34">IFERROR($M74*IF(OR(AND($D74="",$E74&lt;&gt;""),$D74="Employee"),W74*$B$5,IF(OR($D74="Spouse",$D74="Dependent"),W74*$B$6,"")),"")</f>
        <v/>
      </c>
      <c r="AM74" s="2" t="str">
        <f t="shared" ref="AM74:AM137" si="35">IFERROR($M74*IF(OR(AND($D74="",$E74&lt;&gt;""),$D74="Employee"),X74*$B$5,IF(OR($D74="Spouse",$D74="Dependent"),X74*$B$6,"")),"")</f>
        <v/>
      </c>
      <c r="AN74" s="2" t="str">
        <f t="shared" ref="AN74:AN137" si="36">IFERROR($M74*IF(OR(AND($D74="",$E74&lt;&gt;""),$D74="Employee"),Y74*$B$5,IF(OR($D74="Spouse",$D74="Dependent"),Y74*$B$6,"")),"")</f>
        <v/>
      </c>
      <c r="AO74" s="2" t="str">
        <f t="shared" ref="AO74:AO137" si="37">IFERROR($M74*IF(OR(AND($D74="",$E74&lt;&gt;""),$D74="Employee"),Z74*$B$5,IF(OR($D74="Spouse",$D74="Dependent"),Z74*$B$6,"")),"")</f>
        <v/>
      </c>
      <c r="AP74" s="2" t="str">
        <f t="shared" ref="AP74:AP137" si="38">IFERROR($M74*IF(OR(AND($D74="",$E74&lt;&gt;""),$D74="Employee"),AA74*$B$5,IF(OR($D74="Spouse",$D74="Dependent"),AA74*$B$6,"")),"")</f>
        <v/>
      </c>
      <c r="AQ74" s="2" t="str">
        <f t="shared" ref="AQ74:AQ137" si="39">IFERROR($M74*IF(OR(AND($D74="",$E74&lt;&gt;""),$D74="Employee"),AB74*$B$5,IF(OR($D74="Spouse",$D74="Dependent"),AB74*$B$6,"")),"")</f>
        <v/>
      </c>
    </row>
    <row r="75" spans="1:43" x14ac:dyDescent="0.2">
      <c r="A75" s="2" t="str">
        <f>IF('3 - SHOP Premium Calculator'!F91="","",'3 - SHOP Premium Calculator'!F91)</f>
        <v/>
      </c>
      <c r="B75" s="2" t="str">
        <f>IF(A75="","",A75&amp;COUNTIFS($D$10:D75,"Employee"))</f>
        <v/>
      </c>
      <c r="C75" s="2" t="str">
        <f>IF(A75="","",'3 - SHOP Premium Calculator'!F91&amp;" - "&amp;'3 - SHOP Premium Calculator'!H91)</f>
        <v/>
      </c>
      <c r="D75" s="2" t="str">
        <f>IF('3 - SHOP Premium Calculator'!H91="","",'3 - SHOP Premium Calculator'!H91)</f>
        <v/>
      </c>
      <c r="E75" s="37" t="str">
        <f>IF('3 - SHOP Premium Calculator'!I91="","",'3 - SHOP Premium Calculator'!I91)</f>
        <v/>
      </c>
      <c r="F75" s="2" t="str">
        <f t="shared" si="20"/>
        <v/>
      </c>
      <c r="G75" s="2" t="str">
        <f t="shared" si="21"/>
        <v/>
      </c>
      <c r="H75" s="2" t="str">
        <f t="shared" si="22"/>
        <v/>
      </c>
      <c r="I75" s="2" t="str">
        <f t="shared" si="23"/>
        <v/>
      </c>
      <c r="J75" s="2" t="str">
        <f t="shared" si="24"/>
        <v/>
      </c>
      <c r="K75" s="2" t="str">
        <f>IF(A75="","",IF(AND(D75="Dependent",F75&lt;25),F75+(COUNTIFS($A$10:A75,A75)/500),0))</f>
        <v/>
      </c>
      <c r="L75" s="2" t="str" cm="1">
        <f t="array" ref="L75">IFERROR(IF(A75="","",IF(AND(D75="Dependent",OR(IFERROR(K75=LARGE(IF($B$10:$B$309=B75,$K$10:$K$309),1),FALSE),IFERROR(K75=LARGE(IF($B$10:$B$309=B75,$K$10:$K$309),2),FALSE),IFERROR(K75=LARGE(IF($B$10:$B$309=B75,$K$10:$K$309),3),FALSE)),F75&lt;26),1,0)),0)</f>
        <v/>
      </c>
      <c r="M75" s="2" t="str">
        <f t="shared" si="25"/>
        <v/>
      </c>
      <c r="O75" s="2" t="str" cm="1">
        <f t="array" ref="O75">IFERROR($M75*IF($E75="","",INDEX('Plan Details'!$F$4:$Q$2298,MATCH(1,(Calculations!O$9='Plan Details'!$B$4:$B$2298)*($G75='Plan Details'!$E$4:$E$2298)*(ISNUMBER(SEARCH($B$3,'Plan Details'!$D$4:$D$2298))),0),MATCH(Calculations!$B$4,'Plan Details'!$F$3:$Q$3,0))),"")</f>
        <v/>
      </c>
      <c r="P75" s="2" t="str" cm="1">
        <f t="array" ref="P75">IFERROR($M75*IF($E75="","",INDEX('Plan Details'!$F$4:$Q$2298,MATCH(1,(Calculations!P$9='Plan Details'!$B$4:$B$2298)*($G75='Plan Details'!$E$4:$E$2298)*(ISNUMBER(SEARCH($B$3,'Plan Details'!$D$4:$D$2298))),0),MATCH(Calculations!$B$4,'Plan Details'!$F$3:$Q$3,0))),"")</f>
        <v/>
      </c>
      <c r="Q75" s="2" t="str" cm="1">
        <f t="array" ref="Q75">IFERROR($M75*IF($E75="","",INDEX('Plan Details'!$F$4:$Q$2298,MATCH(1,(Calculations!Q$9='Plan Details'!$B$4:$B$2298)*($G75='Plan Details'!$E$4:$E$2298)*(ISNUMBER(SEARCH($B$3,'Plan Details'!$D$4:$D$2298))),0),MATCH(Calculations!$B$4,'Plan Details'!$F$3:$Q$3,0))),"")</f>
        <v/>
      </c>
      <c r="R75" s="2" t="str" cm="1">
        <f t="array" ref="R75">IFERROR($M75*IF($E75="","",INDEX('Plan Details'!$F$4:$Q$2298,MATCH(1,(Calculations!R$9='Plan Details'!$B$4:$B$2298)*($G75='Plan Details'!$E$4:$E$2298)*(ISNUMBER(SEARCH($B$3,'Plan Details'!$D$4:$D$2298))),0),MATCH(Calculations!$B$4,'Plan Details'!$F$3:$Q$3,0))),"")</f>
        <v/>
      </c>
      <c r="S75" s="2" t="str" cm="1">
        <f t="array" ref="S75">IFERROR($M75*IF($E75="","",INDEX('Plan Details'!$F$4:$Q$2298,MATCH(1,(Calculations!S$9='Plan Details'!$B$4:$B$2298)*($G75='Plan Details'!$E$4:$E$2298)*(ISNUMBER(SEARCH($B$3,'Plan Details'!$D$4:$D$2298))),0),MATCH(Calculations!$B$4,'Plan Details'!$F$3:$Q$3,0))),"")</f>
        <v/>
      </c>
      <c r="T75" s="2" t="str" cm="1">
        <f t="array" ref="T75">IFERROR($M75*IF($E75="","",INDEX('Plan Details'!$F$4:$Q$2298,MATCH(1,(Calculations!T$9='Plan Details'!$B$4:$B$2298)*($G75='Plan Details'!$E$4:$E$2298)*(ISNUMBER(SEARCH($B$3,'Plan Details'!$D$4:$D$2298))),0),MATCH(Calculations!$B$4,'Plan Details'!$F$3:$Q$3,0))),"")</f>
        <v/>
      </c>
      <c r="U75" s="2" t="str" cm="1">
        <f t="array" ref="U75">IFERROR($M75*IF($E75="","",INDEX('Plan Details'!$F$4:$Q$2298,MATCH(1,(Calculations!U$9='Plan Details'!$B$4:$B$2298)*($G75='Plan Details'!$E$4:$E$2298)*(ISNUMBER(SEARCH($B$3,'Plan Details'!$D$4:$D$2298))),0),MATCH(Calculations!$B$4,'Plan Details'!$F$3:$Q$3,0))),"")</f>
        <v/>
      </c>
      <c r="V75" s="2" t="str" cm="1">
        <f t="array" ref="V75">IFERROR($M75*IF($E75="","",INDEX('Plan Details'!$F$4:$Q$2298,MATCH(1,(Calculations!V$9='Plan Details'!$B$4:$B$2298)*($G75='Plan Details'!$E$4:$E$2298)*(ISNUMBER(SEARCH($B$3,'Plan Details'!$D$4:$D$2298))),0),MATCH(Calculations!$B$4,'Plan Details'!$F$3:$Q$3,0))),"")</f>
        <v/>
      </c>
      <c r="W75" s="2" t="str" cm="1">
        <f t="array" ref="W75">IFERROR($M75*IF($E75="","",INDEX('Plan Details'!$F$4:$Q$2298,MATCH(1,(Calculations!W$9='Plan Details'!$B$4:$B$2298)*($G75='Plan Details'!$E$4:$E$2298)*(ISNUMBER(SEARCH($B$3,'Plan Details'!$D$4:$D$2298))),0),MATCH(Calculations!$B$4,'Plan Details'!$F$3:$Q$3,0))),"")</f>
        <v/>
      </c>
      <c r="X75" s="2" t="str" cm="1">
        <f t="array" ref="X75">IFERROR($M75*IF($E75="","",INDEX('Plan Details'!$F$4:$Q$2298,MATCH(1,(Calculations!X$9='Plan Details'!$B$4:$B$2298)*($G75='Plan Details'!$E$4:$E$2298)*(ISNUMBER(SEARCH($B$3,'Plan Details'!$D$4:$D$2298))),0),MATCH(Calculations!$B$4,'Plan Details'!$F$3:$Q$3,0))),"")</f>
        <v/>
      </c>
      <c r="Y75" s="2" t="str" cm="1">
        <f t="array" ref="Y75">IFERROR($M75*IF($E75="","",INDEX('Plan Details'!$F$4:$Q$2298,MATCH(1,(Calculations!Y$9='Plan Details'!$B$4:$B$2298)*($G75='Plan Details'!$E$4:$E$2298)*(ISNUMBER(SEARCH($B$3,'Plan Details'!$D$4:$D$2298))),0),MATCH(Calculations!$B$4,'Plan Details'!$F$3:$Q$3,0))),"")</f>
        <v/>
      </c>
      <c r="Z75" s="2" t="str" cm="1">
        <f t="array" ref="Z75">IFERROR($M75*IF($E75="","",INDEX('Plan Details'!$F$4:$Q$2298,MATCH(1,(Calculations!Z$9='Plan Details'!$B$4:$B$2298)*($G75='Plan Details'!$E$4:$E$2298)*(ISNUMBER(SEARCH($B$3,'Plan Details'!$D$4:$D$2298))),0),MATCH(Calculations!$B$4,'Plan Details'!$F$3:$Q$3,0))),"")</f>
        <v/>
      </c>
      <c r="AA75" s="2" t="str" cm="1">
        <f t="array" ref="AA75">IFERROR($M75*IF($E75="","",INDEX('Plan Details'!$F$4:$Q$2298,MATCH(1,(Calculations!AA$9='Plan Details'!$B$4:$B$2298)*($G75='Plan Details'!$E$4:$E$2298)*(ISNUMBER(SEARCH($B$3,'Plan Details'!$D$4:$D$2298))),0),MATCH(Calculations!$B$4,'Plan Details'!$F$3:$Q$3,0))),"")</f>
        <v/>
      </c>
      <c r="AB75" s="2" t="str" cm="1">
        <f t="array" ref="AB75">IFERROR($M75*IF($E75="","",INDEX('Plan Details'!$F$4:$Q$2298,MATCH(1,(Calculations!AB$9='Plan Details'!$B$4:$B$2298)*($G75='Plan Details'!$E$4:$E$2298)*(ISNUMBER(SEARCH($B$3,'Plan Details'!$D$4:$D$2298))),0),MATCH(Calculations!$B$4,'Plan Details'!$F$3:$Q$3,0))),"")</f>
        <v/>
      </c>
      <c r="AD75" s="2" t="str">
        <f t="shared" si="26"/>
        <v/>
      </c>
      <c r="AE75" s="2" t="str">
        <f t="shared" si="27"/>
        <v/>
      </c>
      <c r="AF75" s="2" t="str">
        <f t="shared" si="28"/>
        <v/>
      </c>
      <c r="AG75" s="2" t="str">
        <f t="shared" si="29"/>
        <v/>
      </c>
      <c r="AH75" s="2" t="str">
        <f t="shared" si="30"/>
        <v/>
      </c>
      <c r="AI75" s="2" t="str">
        <f t="shared" si="31"/>
        <v/>
      </c>
      <c r="AJ75" s="2" t="str">
        <f t="shared" si="32"/>
        <v/>
      </c>
      <c r="AK75" s="2" t="str">
        <f t="shared" si="33"/>
        <v/>
      </c>
      <c r="AL75" s="2" t="str">
        <f t="shared" si="34"/>
        <v/>
      </c>
      <c r="AM75" s="2" t="str">
        <f t="shared" si="35"/>
        <v/>
      </c>
      <c r="AN75" s="2" t="str">
        <f t="shared" si="36"/>
        <v/>
      </c>
      <c r="AO75" s="2" t="str">
        <f t="shared" si="37"/>
        <v/>
      </c>
      <c r="AP75" s="2" t="str">
        <f t="shared" si="38"/>
        <v/>
      </c>
      <c r="AQ75" s="2" t="str">
        <f t="shared" si="39"/>
        <v/>
      </c>
    </row>
    <row r="76" spans="1:43" x14ac:dyDescent="0.2">
      <c r="A76" s="2" t="str">
        <f>IF('3 - SHOP Premium Calculator'!F92="","",'3 - SHOP Premium Calculator'!F92)</f>
        <v/>
      </c>
      <c r="B76" s="2" t="str">
        <f>IF(A76="","",A76&amp;COUNTIFS($D$10:D76,"Employee"))</f>
        <v/>
      </c>
      <c r="C76" s="2" t="str">
        <f>IF(A76="","",'3 - SHOP Premium Calculator'!F92&amp;" - "&amp;'3 - SHOP Premium Calculator'!H92)</f>
        <v/>
      </c>
      <c r="D76" s="2" t="str">
        <f>IF('3 - SHOP Premium Calculator'!H92="","",'3 - SHOP Premium Calculator'!H92)</f>
        <v/>
      </c>
      <c r="E76" s="37" t="str">
        <f>IF('3 - SHOP Premium Calculator'!I92="","",'3 - SHOP Premium Calculator'!I92)</f>
        <v/>
      </c>
      <c r="F76" s="2" t="str">
        <f t="shared" si="20"/>
        <v/>
      </c>
      <c r="G76" s="2" t="str">
        <f t="shared" si="21"/>
        <v/>
      </c>
      <c r="H76" s="2" t="str">
        <f t="shared" si="22"/>
        <v/>
      </c>
      <c r="I76" s="2" t="str">
        <f t="shared" si="23"/>
        <v/>
      </c>
      <c r="J76" s="2" t="str">
        <f t="shared" si="24"/>
        <v/>
      </c>
      <c r="K76" s="2" t="str">
        <f>IF(A76="","",IF(AND(D76="Dependent",F76&lt;25),F76+(COUNTIFS($A$10:A76,A76)/500),0))</f>
        <v/>
      </c>
      <c r="L76" s="2" t="str" cm="1">
        <f t="array" ref="L76">IFERROR(IF(A76="","",IF(AND(D76="Dependent",OR(IFERROR(K76=LARGE(IF($B$10:$B$309=B76,$K$10:$K$309),1),FALSE),IFERROR(K76=LARGE(IF($B$10:$B$309=B76,$K$10:$K$309),2),FALSE),IFERROR(K76=LARGE(IF($B$10:$B$309=B76,$K$10:$K$309),3),FALSE)),F76&lt;26),1,0)),0)</f>
        <v/>
      </c>
      <c r="M76" s="2" t="str">
        <f t="shared" si="25"/>
        <v/>
      </c>
      <c r="O76" s="2" t="str" cm="1">
        <f t="array" ref="O76">IFERROR($M76*IF($E76="","",INDEX('Plan Details'!$F$4:$Q$2298,MATCH(1,(Calculations!O$9='Plan Details'!$B$4:$B$2298)*($G76='Plan Details'!$E$4:$E$2298)*(ISNUMBER(SEARCH($B$3,'Plan Details'!$D$4:$D$2298))),0),MATCH(Calculations!$B$4,'Plan Details'!$F$3:$Q$3,0))),"")</f>
        <v/>
      </c>
      <c r="P76" s="2" t="str" cm="1">
        <f t="array" ref="P76">IFERROR($M76*IF($E76="","",INDEX('Plan Details'!$F$4:$Q$2298,MATCH(1,(Calculations!P$9='Plan Details'!$B$4:$B$2298)*($G76='Plan Details'!$E$4:$E$2298)*(ISNUMBER(SEARCH($B$3,'Plan Details'!$D$4:$D$2298))),0),MATCH(Calculations!$B$4,'Plan Details'!$F$3:$Q$3,0))),"")</f>
        <v/>
      </c>
      <c r="Q76" s="2" t="str" cm="1">
        <f t="array" ref="Q76">IFERROR($M76*IF($E76="","",INDEX('Plan Details'!$F$4:$Q$2298,MATCH(1,(Calculations!Q$9='Plan Details'!$B$4:$B$2298)*($G76='Plan Details'!$E$4:$E$2298)*(ISNUMBER(SEARCH($B$3,'Plan Details'!$D$4:$D$2298))),0),MATCH(Calculations!$B$4,'Plan Details'!$F$3:$Q$3,0))),"")</f>
        <v/>
      </c>
      <c r="R76" s="2" t="str" cm="1">
        <f t="array" ref="R76">IFERROR($M76*IF($E76="","",INDEX('Plan Details'!$F$4:$Q$2298,MATCH(1,(Calculations!R$9='Plan Details'!$B$4:$B$2298)*($G76='Plan Details'!$E$4:$E$2298)*(ISNUMBER(SEARCH($B$3,'Plan Details'!$D$4:$D$2298))),0),MATCH(Calculations!$B$4,'Plan Details'!$F$3:$Q$3,0))),"")</f>
        <v/>
      </c>
      <c r="S76" s="2" t="str" cm="1">
        <f t="array" ref="S76">IFERROR($M76*IF($E76="","",INDEX('Plan Details'!$F$4:$Q$2298,MATCH(1,(Calculations!S$9='Plan Details'!$B$4:$B$2298)*($G76='Plan Details'!$E$4:$E$2298)*(ISNUMBER(SEARCH($B$3,'Plan Details'!$D$4:$D$2298))),0),MATCH(Calculations!$B$4,'Plan Details'!$F$3:$Q$3,0))),"")</f>
        <v/>
      </c>
      <c r="T76" s="2" t="str" cm="1">
        <f t="array" ref="T76">IFERROR($M76*IF($E76="","",INDEX('Plan Details'!$F$4:$Q$2298,MATCH(1,(Calculations!T$9='Plan Details'!$B$4:$B$2298)*($G76='Plan Details'!$E$4:$E$2298)*(ISNUMBER(SEARCH($B$3,'Plan Details'!$D$4:$D$2298))),0),MATCH(Calculations!$B$4,'Plan Details'!$F$3:$Q$3,0))),"")</f>
        <v/>
      </c>
      <c r="U76" s="2" t="str" cm="1">
        <f t="array" ref="U76">IFERROR($M76*IF($E76="","",INDEX('Plan Details'!$F$4:$Q$2298,MATCH(1,(Calculations!U$9='Plan Details'!$B$4:$B$2298)*($G76='Plan Details'!$E$4:$E$2298)*(ISNUMBER(SEARCH($B$3,'Plan Details'!$D$4:$D$2298))),0),MATCH(Calculations!$B$4,'Plan Details'!$F$3:$Q$3,0))),"")</f>
        <v/>
      </c>
      <c r="V76" s="2" t="str" cm="1">
        <f t="array" ref="V76">IFERROR($M76*IF($E76="","",INDEX('Plan Details'!$F$4:$Q$2298,MATCH(1,(Calculations!V$9='Plan Details'!$B$4:$B$2298)*($G76='Plan Details'!$E$4:$E$2298)*(ISNUMBER(SEARCH($B$3,'Plan Details'!$D$4:$D$2298))),0),MATCH(Calculations!$B$4,'Plan Details'!$F$3:$Q$3,0))),"")</f>
        <v/>
      </c>
      <c r="W76" s="2" t="str" cm="1">
        <f t="array" ref="W76">IFERROR($M76*IF($E76="","",INDEX('Plan Details'!$F$4:$Q$2298,MATCH(1,(Calculations!W$9='Plan Details'!$B$4:$B$2298)*($G76='Plan Details'!$E$4:$E$2298)*(ISNUMBER(SEARCH($B$3,'Plan Details'!$D$4:$D$2298))),0),MATCH(Calculations!$B$4,'Plan Details'!$F$3:$Q$3,0))),"")</f>
        <v/>
      </c>
      <c r="X76" s="2" t="str" cm="1">
        <f t="array" ref="X76">IFERROR($M76*IF($E76="","",INDEX('Plan Details'!$F$4:$Q$2298,MATCH(1,(Calculations!X$9='Plan Details'!$B$4:$B$2298)*($G76='Plan Details'!$E$4:$E$2298)*(ISNUMBER(SEARCH($B$3,'Plan Details'!$D$4:$D$2298))),0),MATCH(Calculations!$B$4,'Plan Details'!$F$3:$Q$3,0))),"")</f>
        <v/>
      </c>
      <c r="Y76" s="2" t="str" cm="1">
        <f t="array" ref="Y76">IFERROR($M76*IF($E76="","",INDEX('Plan Details'!$F$4:$Q$2298,MATCH(1,(Calculations!Y$9='Plan Details'!$B$4:$B$2298)*($G76='Plan Details'!$E$4:$E$2298)*(ISNUMBER(SEARCH($B$3,'Plan Details'!$D$4:$D$2298))),0),MATCH(Calculations!$B$4,'Plan Details'!$F$3:$Q$3,0))),"")</f>
        <v/>
      </c>
      <c r="Z76" s="2" t="str" cm="1">
        <f t="array" ref="Z76">IFERROR($M76*IF($E76="","",INDEX('Plan Details'!$F$4:$Q$2298,MATCH(1,(Calculations!Z$9='Plan Details'!$B$4:$B$2298)*($G76='Plan Details'!$E$4:$E$2298)*(ISNUMBER(SEARCH($B$3,'Plan Details'!$D$4:$D$2298))),0),MATCH(Calculations!$B$4,'Plan Details'!$F$3:$Q$3,0))),"")</f>
        <v/>
      </c>
      <c r="AA76" s="2" t="str" cm="1">
        <f t="array" ref="AA76">IFERROR($M76*IF($E76="","",INDEX('Plan Details'!$F$4:$Q$2298,MATCH(1,(Calculations!AA$9='Plan Details'!$B$4:$B$2298)*($G76='Plan Details'!$E$4:$E$2298)*(ISNUMBER(SEARCH($B$3,'Plan Details'!$D$4:$D$2298))),0),MATCH(Calculations!$B$4,'Plan Details'!$F$3:$Q$3,0))),"")</f>
        <v/>
      </c>
      <c r="AB76" s="2" t="str" cm="1">
        <f t="array" ref="AB76">IFERROR($M76*IF($E76="","",INDEX('Plan Details'!$F$4:$Q$2298,MATCH(1,(Calculations!AB$9='Plan Details'!$B$4:$B$2298)*($G76='Plan Details'!$E$4:$E$2298)*(ISNUMBER(SEARCH($B$3,'Plan Details'!$D$4:$D$2298))),0),MATCH(Calculations!$B$4,'Plan Details'!$F$3:$Q$3,0))),"")</f>
        <v/>
      </c>
      <c r="AD76" s="2" t="str">
        <f t="shared" si="26"/>
        <v/>
      </c>
      <c r="AE76" s="2" t="str">
        <f t="shared" si="27"/>
        <v/>
      </c>
      <c r="AF76" s="2" t="str">
        <f t="shared" si="28"/>
        <v/>
      </c>
      <c r="AG76" s="2" t="str">
        <f t="shared" si="29"/>
        <v/>
      </c>
      <c r="AH76" s="2" t="str">
        <f t="shared" si="30"/>
        <v/>
      </c>
      <c r="AI76" s="2" t="str">
        <f t="shared" si="31"/>
        <v/>
      </c>
      <c r="AJ76" s="2" t="str">
        <f t="shared" si="32"/>
        <v/>
      </c>
      <c r="AK76" s="2" t="str">
        <f t="shared" si="33"/>
        <v/>
      </c>
      <c r="AL76" s="2" t="str">
        <f t="shared" si="34"/>
        <v/>
      </c>
      <c r="AM76" s="2" t="str">
        <f t="shared" si="35"/>
        <v/>
      </c>
      <c r="AN76" s="2" t="str">
        <f t="shared" si="36"/>
        <v/>
      </c>
      <c r="AO76" s="2" t="str">
        <f t="shared" si="37"/>
        <v/>
      </c>
      <c r="AP76" s="2" t="str">
        <f t="shared" si="38"/>
        <v/>
      </c>
      <c r="AQ76" s="2" t="str">
        <f t="shared" si="39"/>
        <v/>
      </c>
    </row>
    <row r="77" spans="1:43" x14ac:dyDescent="0.2">
      <c r="A77" s="2" t="str">
        <f>IF('3 - SHOP Premium Calculator'!F93="","",'3 - SHOP Premium Calculator'!F93)</f>
        <v/>
      </c>
      <c r="B77" s="2" t="str">
        <f>IF(A77="","",A77&amp;COUNTIFS($D$10:D77,"Employee"))</f>
        <v/>
      </c>
      <c r="C77" s="2" t="str">
        <f>IF(A77="","",'3 - SHOP Premium Calculator'!F93&amp;" - "&amp;'3 - SHOP Premium Calculator'!H93)</f>
        <v/>
      </c>
      <c r="D77" s="2" t="str">
        <f>IF('3 - SHOP Premium Calculator'!H93="","",'3 - SHOP Premium Calculator'!H93)</f>
        <v/>
      </c>
      <c r="E77" s="37" t="str">
        <f>IF('3 - SHOP Premium Calculator'!I93="","",'3 - SHOP Premium Calculator'!I93)</f>
        <v/>
      </c>
      <c r="F77" s="2" t="str">
        <f t="shared" si="20"/>
        <v/>
      </c>
      <c r="G77" s="2" t="str">
        <f t="shared" si="21"/>
        <v/>
      </c>
      <c r="H77" s="2" t="str">
        <f t="shared" si="22"/>
        <v/>
      </c>
      <c r="I77" s="2" t="str">
        <f t="shared" si="23"/>
        <v/>
      </c>
      <c r="J77" s="2" t="str">
        <f t="shared" si="24"/>
        <v/>
      </c>
      <c r="K77" s="2" t="str">
        <f>IF(A77="","",IF(AND(D77="Dependent",F77&lt;25),F77+(COUNTIFS($A$10:A77,A77)/500),0))</f>
        <v/>
      </c>
      <c r="L77" s="2" t="str" cm="1">
        <f t="array" ref="L77">IFERROR(IF(A77="","",IF(AND(D77="Dependent",OR(IFERROR(K77=LARGE(IF($B$10:$B$309=B77,$K$10:$K$309),1),FALSE),IFERROR(K77=LARGE(IF($B$10:$B$309=B77,$K$10:$K$309),2),FALSE),IFERROR(K77=LARGE(IF($B$10:$B$309=B77,$K$10:$K$309),3),FALSE)),F77&lt;26),1,0)),0)</f>
        <v/>
      </c>
      <c r="M77" s="2" t="str">
        <f t="shared" si="25"/>
        <v/>
      </c>
      <c r="O77" s="2" t="str" cm="1">
        <f t="array" ref="O77">IFERROR($M77*IF($E77="","",INDEX('Plan Details'!$F$4:$Q$2298,MATCH(1,(Calculations!O$9='Plan Details'!$B$4:$B$2298)*($G77='Plan Details'!$E$4:$E$2298)*(ISNUMBER(SEARCH($B$3,'Plan Details'!$D$4:$D$2298))),0),MATCH(Calculations!$B$4,'Plan Details'!$F$3:$Q$3,0))),"")</f>
        <v/>
      </c>
      <c r="P77" s="2" t="str" cm="1">
        <f t="array" ref="P77">IFERROR($M77*IF($E77="","",INDEX('Plan Details'!$F$4:$Q$2298,MATCH(1,(Calculations!P$9='Plan Details'!$B$4:$B$2298)*($G77='Plan Details'!$E$4:$E$2298)*(ISNUMBER(SEARCH($B$3,'Plan Details'!$D$4:$D$2298))),0),MATCH(Calculations!$B$4,'Plan Details'!$F$3:$Q$3,0))),"")</f>
        <v/>
      </c>
      <c r="Q77" s="2" t="str" cm="1">
        <f t="array" ref="Q77">IFERROR($M77*IF($E77="","",INDEX('Plan Details'!$F$4:$Q$2298,MATCH(1,(Calculations!Q$9='Plan Details'!$B$4:$B$2298)*($G77='Plan Details'!$E$4:$E$2298)*(ISNUMBER(SEARCH($B$3,'Plan Details'!$D$4:$D$2298))),0),MATCH(Calculations!$B$4,'Plan Details'!$F$3:$Q$3,0))),"")</f>
        <v/>
      </c>
      <c r="R77" s="2" t="str" cm="1">
        <f t="array" ref="R77">IFERROR($M77*IF($E77="","",INDEX('Plan Details'!$F$4:$Q$2298,MATCH(1,(Calculations!R$9='Plan Details'!$B$4:$B$2298)*($G77='Plan Details'!$E$4:$E$2298)*(ISNUMBER(SEARCH($B$3,'Plan Details'!$D$4:$D$2298))),0),MATCH(Calculations!$B$4,'Plan Details'!$F$3:$Q$3,0))),"")</f>
        <v/>
      </c>
      <c r="S77" s="2" t="str" cm="1">
        <f t="array" ref="S77">IFERROR($M77*IF($E77="","",INDEX('Plan Details'!$F$4:$Q$2298,MATCH(1,(Calculations!S$9='Plan Details'!$B$4:$B$2298)*($G77='Plan Details'!$E$4:$E$2298)*(ISNUMBER(SEARCH($B$3,'Plan Details'!$D$4:$D$2298))),0),MATCH(Calculations!$B$4,'Plan Details'!$F$3:$Q$3,0))),"")</f>
        <v/>
      </c>
      <c r="T77" s="2" t="str" cm="1">
        <f t="array" ref="T77">IFERROR($M77*IF($E77="","",INDEX('Plan Details'!$F$4:$Q$2298,MATCH(1,(Calculations!T$9='Plan Details'!$B$4:$B$2298)*($G77='Plan Details'!$E$4:$E$2298)*(ISNUMBER(SEARCH($B$3,'Plan Details'!$D$4:$D$2298))),0),MATCH(Calculations!$B$4,'Plan Details'!$F$3:$Q$3,0))),"")</f>
        <v/>
      </c>
      <c r="U77" s="2" t="str" cm="1">
        <f t="array" ref="U77">IFERROR($M77*IF($E77="","",INDEX('Plan Details'!$F$4:$Q$2298,MATCH(1,(Calculations!U$9='Plan Details'!$B$4:$B$2298)*($G77='Plan Details'!$E$4:$E$2298)*(ISNUMBER(SEARCH($B$3,'Plan Details'!$D$4:$D$2298))),0),MATCH(Calculations!$B$4,'Plan Details'!$F$3:$Q$3,0))),"")</f>
        <v/>
      </c>
      <c r="V77" s="2" t="str" cm="1">
        <f t="array" ref="V77">IFERROR($M77*IF($E77="","",INDEX('Plan Details'!$F$4:$Q$2298,MATCH(1,(Calculations!V$9='Plan Details'!$B$4:$B$2298)*($G77='Plan Details'!$E$4:$E$2298)*(ISNUMBER(SEARCH($B$3,'Plan Details'!$D$4:$D$2298))),0),MATCH(Calculations!$B$4,'Plan Details'!$F$3:$Q$3,0))),"")</f>
        <v/>
      </c>
      <c r="W77" s="2" t="str" cm="1">
        <f t="array" ref="W77">IFERROR($M77*IF($E77="","",INDEX('Plan Details'!$F$4:$Q$2298,MATCH(1,(Calculations!W$9='Plan Details'!$B$4:$B$2298)*($G77='Plan Details'!$E$4:$E$2298)*(ISNUMBER(SEARCH($B$3,'Plan Details'!$D$4:$D$2298))),0),MATCH(Calculations!$B$4,'Plan Details'!$F$3:$Q$3,0))),"")</f>
        <v/>
      </c>
      <c r="X77" s="2" t="str" cm="1">
        <f t="array" ref="X77">IFERROR($M77*IF($E77="","",INDEX('Plan Details'!$F$4:$Q$2298,MATCH(1,(Calculations!X$9='Plan Details'!$B$4:$B$2298)*($G77='Plan Details'!$E$4:$E$2298)*(ISNUMBER(SEARCH($B$3,'Plan Details'!$D$4:$D$2298))),0),MATCH(Calculations!$B$4,'Plan Details'!$F$3:$Q$3,0))),"")</f>
        <v/>
      </c>
      <c r="Y77" s="2" t="str" cm="1">
        <f t="array" ref="Y77">IFERROR($M77*IF($E77="","",INDEX('Plan Details'!$F$4:$Q$2298,MATCH(1,(Calculations!Y$9='Plan Details'!$B$4:$B$2298)*($G77='Plan Details'!$E$4:$E$2298)*(ISNUMBER(SEARCH($B$3,'Plan Details'!$D$4:$D$2298))),0),MATCH(Calculations!$B$4,'Plan Details'!$F$3:$Q$3,0))),"")</f>
        <v/>
      </c>
      <c r="Z77" s="2" t="str" cm="1">
        <f t="array" ref="Z77">IFERROR($M77*IF($E77="","",INDEX('Plan Details'!$F$4:$Q$2298,MATCH(1,(Calculations!Z$9='Plan Details'!$B$4:$B$2298)*($G77='Plan Details'!$E$4:$E$2298)*(ISNUMBER(SEARCH($B$3,'Plan Details'!$D$4:$D$2298))),0),MATCH(Calculations!$B$4,'Plan Details'!$F$3:$Q$3,0))),"")</f>
        <v/>
      </c>
      <c r="AA77" s="2" t="str" cm="1">
        <f t="array" ref="AA77">IFERROR($M77*IF($E77="","",INDEX('Plan Details'!$F$4:$Q$2298,MATCH(1,(Calculations!AA$9='Plan Details'!$B$4:$B$2298)*($G77='Plan Details'!$E$4:$E$2298)*(ISNUMBER(SEARCH($B$3,'Plan Details'!$D$4:$D$2298))),0),MATCH(Calculations!$B$4,'Plan Details'!$F$3:$Q$3,0))),"")</f>
        <v/>
      </c>
      <c r="AB77" s="2" t="str" cm="1">
        <f t="array" ref="AB77">IFERROR($M77*IF($E77="","",INDEX('Plan Details'!$F$4:$Q$2298,MATCH(1,(Calculations!AB$9='Plan Details'!$B$4:$B$2298)*($G77='Plan Details'!$E$4:$E$2298)*(ISNUMBER(SEARCH($B$3,'Plan Details'!$D$4:$D$2298))),0),MATCH(Calculations!$B$4,'Plan Details'!$F$3:$Q$3,0))),"")</f>
        <v/>
      </c>
      <c r="AD77" s="2" t="str">
        <f t="shared" si="26"/>
        <v/>
      </c>
      <c r="AE77" s="2" t="str">
        <f t="shared" si="27"/>
        <v/>
      </c>
      <c r="AF77" s="2" t="str">
        <f t="shared" si="28"/>
        <v/>
      </c>
      <c r="AG77" s="2" t="str">
        <f t="shared" si="29"/>
        <v/>
      </c>
      <c r="AH77" s="2" t="str">
        <f t="shared" si="30"/>
        <v/>
      </c>
      <c r="AI77" s="2" t="str">
        <f t="shared" si="31"/>
        <v/>
      </c>
      <c r="AJ77" s="2" t="str">
        <f t="shared" si="32"/>
        <v/>
      </c>
      <c r="AK77" s="2" t="str">
        <f t="shared" si="33"/>
        <v/>
      </c>
      <c r="AL77" s="2" t="str">
        <f t="shared" si="34"/>
        <v/>
      </c>
      <c r="AM77" s="2" t="str">
        <f t="shared" si="35"/>
        <v/>
      </c>
      <c r="AN77" s="2" t="str">
        <f t="shared" si="36"/>
        <v/>
      </c>
      <c r="AO77" s="2" t="str">
        <f t="shared" si="37"/>
        <v/>
      </c>
      <c r="AP77" s="2" t="str">
        <f t="shared" si="38"/>
        <v/>
      </c>
      <c r="AQ77" s="2" t="str">
        <f t="shared" si="39"/>
        <v/>
      </c>
    </row>
    <row r="78" spans="1:43" x14ac:dyDescent="0.2">
      <c r="A78" s="2" t="str">
        <f>IF('3 - SHOP Premium Calculator'!F94="","",'3 - SHOP Premium Calculator'!F94)</f>
        <v/>
      </c>
      <c r="B78" s="2" t="str">
        <f>IF(A78="","",A78&amp;COUNTIFS($D$10:D78,"Employee"))</f>
        <v/>
      </c>
      <c r="C78" s="2" t="str">
        <f>IF(A78="","",'3 - SHOP Premium Calculator'!F94&amp;" - "&amp;'3 - SHOP Premium Calculator'!H94)</f>
        <v/>
      </c>
      <c r="D78" s="2" t="str">
        <f>IF('3 - SHOP Premium Calculator'!H94="","",'3 - SHOP Premium Calculator'!H94)</f>
        <v/>
      </c>
      <c r="E78" s="37" t="str">
        <f>IF('3 - SHOP Premium Calculator'!I94="","",'3 - SHOP Premium Calculator'!I94)</f>
        <v/>
      </c>
      <c r="F78" s="2" t="str">
        <f t="shared" si="20"/>
        <v/>
      </c>
      <c r="G78" s="2" t="str">
        <f t="shared" si="21"/>
        <v/>
      </c>
      <c r="H78" s="2" t="str">
        <f t="shared" si="22"/>
        <v/>
      </c>
      <c r="I78" s="2" t="str">
        <f t="shared" si="23"/>
        <v/>
      </c>
      <c r="J78" s="2" t="str">
        <f t="shared" si="24"/>
        <v/>
      </c>
      <c r="K78" s="2" t="str">
        <f>IF(A78="","",IF(AND(D78="Dependent",F78&lt;25),F78+(COUNTIFS($A$10:A78,A78)/500),0))</f>
        <v/>
      </c>
      <c r="L78" s="2" t="str" cm="1">
        <f t="array" ref="L78">IFERROR(IF(A78="","",IF(AND(D78="Dependent",OR(IFERROR(K78=LARGE(IF($B$10:$B$309=B78,$K$10:$K$309),1),FALSE),IFERROR(K78=LARGE(IF($B$10:$B$309=B78,$K$10:$K$309),2),FALSE),IFERROR(K78=LARGE(IF($B$10:$B$309=B78,$K$10:$K$309),3),FALSE)),F78&lt;26),1,0)),0)</f>
        <v/>
      </c>
      <c r="M78" s="2" t="str">
        <f t="shared" si="25"/>
        <v/>
      </c>
      <c r="O78" s="2" t="str" cm="1">
        <f t="array" ref="O78">IFERROR($M78*IF($E78="","",INDEX('Plan Details'!$F$4:$Q$2298,MATCH(1,(Calculations!O$9='Plan Details'!$B$4:$B$2298)*($G78='Plan Details'!$E$4:$E$2298)*(ISNUMBER(SEARCH($B$3,'Plan Details'!$D$4:$D$2298))),0),MATCH(Calculations!$B$4,'Plan Details'!$F$3:$Q$3,0))),"")</f>
        <v/>
      </c>
      <c r="P78" s="2" t="str" cm="1">
        <f t="array" ref="P78">IFERROR($M78*IF($E78="","",INDEX('Plan Details'!$F$4:$Q$2298,MATCH(1,(Calculations!P$9='Plan Details'!$B$4:$B$2298)*($G78='Plan Details'!$E$4:$E$2298)*(ISNUMBER(SEARCH($B$3,'Plan Details'!$D$4:$D$2298))),0),MATCH(Calculations!$B$4,'Plan Details'!$F$3:$Q$3,0))),"")</f>
        <v/>
      </c>
      <c r="Q78" s="2" t="str" cm="1">
        <f t="array" ref="Q78">IFERROR($M78*IF($E78="","",INDEX('Plan Details'!$F$4:$Q$2298,MATCH(1,(Calculations!Q$9='Plan Details'!$B$4:$B$2298)*($G78='Plan Details'!$E$4:$E$2298)*(ISNUMBER(SEARCH($B$3,'Plan Details'!$D$4:$D$2298))),0),MATCH(Calculations!$B$4,'Plan Details'!$F$3:$Q$3,0))),"")</f>
        <v/>
      </c>
      <c r="R78" s="2" t="str" cm="1">
        <f t="array" ref="R78">IFERROR($M78*IF($E78="","",INDEX('Plan Details'!$F$4:$Q$2298,MATCH(1,(Calculations!R$9='Plan Details'!$B$4:$B$2298)*($G78='Plan Details'!$E$4:$E$2298)*(ISNUMBER(SEARCH($B$3,'Plan Details'!$D$4:$D$2298))),0),MATCH(Calculations!$B$4,'Plan Details'!$F$3:$Q$3,0))),"")</f>
        <v/>
      </c>
      <c r="S78" s="2" t="str" cm="1">
        <f t="array" ref="S78">IFERROR($M78*IF($E78="","",INDEX('Plan Details'!$F$4:$Q$2298,MATCH(1,(Calculations!S$9='Plan Details'!$B$4:$B$2298)*($G78='Plan Details'!$E$4:$E$2298)*(ISNUMBER(SEARCH($B$3,'Plan Details'!$D$4:$D$2298))),0),MATCH(Calculations!$B$4,'Plan Details'!$F$3:$Q$3,0))),"")</f>
        <v/>
      </c>
      <c r="T78" s="2" t="str" cm="1">
        <f t="array" ref="T78">IFERROR($M78*IF($E78="","",INDEX('Plan Details'!$F$4:$Q$2298,MATCH(1,(Calculations!T$9='Plan Details'!$B$4:$B$2298)*($G78='Plan Details'!$E$4:$E$2298)*(ISNUMBER(SEARCH($B$3,'Plan Details'!$D$4:$D$2298))),0),MATCH(Calculations!$B$4,'Plan Details'!$F$3:$Q$3,0))),"")</f>
        <v/>
      </c>
      <c r="U78" s="2" t="str" cm="1">
        <f t="array" ref="U78">IFERROR($M78*IF($E78="","",INDEX('Plan Details'!$F$4:$Q$2298,MATCH(1,(Calculations!U$9='Plan Details'!$B$4:$B$2298)*($G78='Plan Details'!$E$4:$E$2298)*(ISNUMBER(SEARCH($B$3,'Plan Details'!$D$4:$D$2298))),0),MATCH(Calculations!$B$4,'Plan Details'!$F$3:$Q$3,0))),"")</f>
        <v/>
      </c>
      <c r="V78" s="2" t="str" cm="1">
        <f t="array" ref="V78">IFERROR($M78*IF($E78="","",INDEX('Plan Details'!$F$4:$Q$2298,MATCH(1,(Calculations!V$9='Plan Details'!$B$4:$B$2298)*($G78='Plan Details'!$E$4:$E$2298)*(ISNUMBER(SEARCH($B$3,'Plan Details'!$D$4:$D$2298))),0),MATCH(Calculations!$B$4,'Plan Details'!$F$3:$Q$3,0))),"")</f>
        <v/>
      </c>
      <c r="W78" s="2" t="str" cm="1">
        <f t="array" ref="W78">IFERROR($M78*IF($E78="","",INDEX('Plan Details'!$F$4:$Q$2298,MATCH(1,(Calculations!W$9='Plan Details'!$B$4:$B$2298)*($G78='Plan Details'!$E$4:$E$2298)*(ISNUMBER(SEARCH($B$3,'Plan Details'!$D$4:$D$2298))),0),MATCH(Calculations!$B$4,'Plan Details'!$F$3:$Q$3,0))),"")</f>
        <v/>
      </c>
      <c r="X78" s="2" t="str" cm="1">
        <f t="array" ref="X78">IFERROR($M78*IF($E78="","",INDEX('Plan Details'!$F$4:$Q$2298,MATCH(1,(Calculations!X$9='Plan Details'!$B$4:$B$2298)*($G78='Plan Details'!$E$4:$E$2298)*(ISNUMBER(SEARCH($B$3,'Plan Details'!$D$4:$D$2298))),0),MATCH(Calculations!$B$4,'Plan Details'!$F$3:$Q$3,0))),"")</f>
        <v/>
      </c>
      <c r="Y78" s="2" t="str" cm="1">
        <f t="array" ref="Y78">IFERROR($M78*IF($E78="","",INDEX('Plan Details'!$F$4:$Q$2298,MATCH(1,(Calculations!Y$9='Plan Details'!$B$4:$B$2298)*($G78='Plan Details'!$E$4:$E$2298)*(ISNUMBER(SEARCH($B$3,'Plan Details'!$D$4:$D$2298))),0),MATCH(Calculations!$B$4,'Plan Details'!$F$3:$Q$3,0))),"")</f>
        <v/>
      </c>
      <c r="Z78" s="2" t="str" cm="1">
        <f t="array" ref="Z78">IFERROR($M78*IF($E78="","",INDEX('Plan Details'!$F$4:$Q$2298,MATCH(1,(Calculations!Z$9='Plan Details'!$B$4:$B$2298)*($G78='Plan Details'!$E$4:$E$2298)*(ISNUMBER(SEARCH($B$3,'Plan Details'!$D$4:$D$2298))),0),MATCH(Calculations!$B$4,'Plan Details'!$F$3:$Q$3,0))),"")</f>
        <v/>
      </c>
      <c r="AA78" s="2" t="str" cm="1">
        <f t="array" ref="AA78">IFERROR($M78*IF($E78="","",INDEX('Plan Details'!$F$4:$Q$2298,MATCH(1,(Calculations!AA$9='Plan Details'!$B$4:$B$2298)*($G78='Plan Details'!$E$4:$E$2298)*(ISNUMBER(SEARCH($B$3,'Plan Details'!$D$4:$D$2298))),0),MATCH(Calculations!$B$4,'Plan Details'!$F$3:$Q$3,0))),"")</f>
        <v/>
      </c>
      <c r="AB78" s="2" t="str" cm="1">
        <f t="array" ref="AB78">IFERROR($M78*IF($E78="","",INDEX('Plan Details'!$F$4:$Q$2298,MATCH(1,(Calculations!AB$9='Plan Details'!$B$4:$B$2298)*($G78='Plan Details'!$E$4:$E$2298)*(ISNUMBER(SEARCH($B$3,'Plan Details'!$D$4:$D$2298))),0),MATCH(Calculations!$B$4,'Plan Details'!$F$3:$Q$3,0))),"")</f>
        <v/>
      </c>
      <c r="AD78" s="2" t="str">
        <f t="shared" si="26"/>
        <v/>
      </c>
      <c r="AE78" s="2" t="str">
        <f t="shared" si="27"/>
        <v/>
      </c>
      <c r="AF78" s="2" t="str">
        <f t="shared" si="28"/>
        <v/>
      </c>
      <c r="AG78" s="2" t="str">
        <f t="shared" si="29"/>
        <v/>
      </c>
      <c r="AH78" s="2" t="str">
        <f t="shared" si="30"/>
        <v/>
      </c>
      <c r="AI78" s="2" t="str">
        <f t="shared" si="31"/>
        <v/>
      </c>
      <c r="AJ78" s="2" t="str">
        <f t="shared" si="32"/>
        <v/>
      </c>
      <c r="AK78" s="2" t="str">
        <f t="shared" si="33"/>
        <v/>
      </c>
      <c r="AL78" s="2" t="str">
        <f t="shared" si="34"/>
        <v/>
      </c>
      <c r="AM78" s="2" t="str">
        <f t="shared" si="35"/>
        <v/>
      </c>
      <c r="AN78" s="2" t="str">
        <f t="shared" si="36"/>
        <v/>
      </c>
      <c r="AO78" s="2" t="str">
        <f t="shared" si="37"/>
        <v/>
      </c>
      <c r="AP78" s="2" t="str">
        <f t="shared" si="38"/>
        <v/>
      </c>
      <c r="AQ78" s="2" t="str">
        <f t="shared" si="39"/>
        <v/>
      </c>
    </row>
    <row r="79" spans="1:43" x14ac:dyDescent="0.2">
      <c r="A79" s="2" t="str">
        <f>IF('3 - SHOP Premium Calculator'!F95="","",'3 - SHOP Premium Calculator'!F95)</f>
        <v/>
      </c>
      <c r="B79" s="2" t="str">
        <f>IF(A79="","",A79&amp;COUNTIFS($D$10:D79,"Employee"))</f>
        <v/>
      </c>
      <c r="C79" s="2" t="str">
        <f>IF(A79="","",'3 - SHOP Premium Calculator'!F95&amp;" - "&amp;'3 - SHOP Premium Calculator'!H95)</f>
        <v/>
      </c>
      <c r="D79" s="2" t="str">
        <f>IF('3 - SHOP Premium Calculator'!H95="","",'3 - SHOP Premium Calculator'!H95)</f>
        <v/>
      </c>
      <c r="E79" s="37" t="str">
        <f>IF('3 - SHOP Premium Calculator'!I95="","",'3 - SHOP Premium Calculator'!I95)</f>
        <v/>
      </c>
      <c r="F79" s="2" t="str">
        <f t="shared" si="20"/>
        <v/>
      </c>
      <c r="G79" s="2" t="str">
        <f t="shared" si="21"/>
        <v/>
      </c>
      <c r="H79" s="2" t="str">
        <f t="shared" si="22"/>
        <v/>
      </c>
      <c r="I79" s="2" t="str">
        <f t="shared" si="23"/>
        <v/>
      </c>
      <c r="J79" s="2" t="str">
        <f t="shared" si="24"/>
        <v/>
      </c>
      <c r="K79" s="2" t="str">
        <f>IF(A79="","",IF(AND(D79="Dependent",F79&lt;25),F79+(COUNTIFS($A$10:A79,A79)/500),0))</f>
        <v/>
      </c>
      <c r="L79" s="2" t="str" cm="1">
        <f t="array" ref="L79">IFERROR(IF(A79="","",IF(AND(D79="Dependent",OR(IFERROR(K79=LARGE(IF($B$10:$B$309=B79,$K$10:$K$309),1),FALSE),IFERROR(K79=LARGE(IF($B$10:$B$309=B79,$K$10:$K$309),2),FALSE),IFERROR(K79=LARGE(IF($B$10:$B$309=B79,$K$10:$K$309),3),FALSE)),F79&lt;26),1,0)),0)</f>
        <v/>
      </c>
      <c r="M79" s="2" t="str">
        <f t="shared" si="25"/>
        <v/>
      </c>
      <c r="O79" s="2" t="str" cm="1">
        <f t="array" ref="O79">IFERROR($M79*IF($E79="","",INDEX('Plan Details'!$F$4:$Q$2298,MATCH(1,(Calculations!O$9='Plan Details'!$B$4:$B$2298)*($G79='Plan Details'!$E$4:$E$2298)*(ISNUMBER(SEARCH($B$3,'Plan Details'!$D$4:$D$2298))),0),MATCH(Calculations!$B$4,'Plan Details'!$F$3:$Q$3,0))),"")</f>
        <v/>
      </c>
      <c r="P79" s="2" t="str" cm="1">
        <f t="array" ref="P79">IFERROR($M79*IF($E79="","",INDEX('Plan Details'!$F$4:$Q$2298,MATCH(1,(Calculations!P$9='Plan Details'!$B$4:$B$2298)*($G79='Plan Details'!$E$4:$E$2298)*(ISNUMBER(SEARCH($B$3,'Plan Details'!$D$4:$D$2298))),0),MATCH(Calculations!$B$4,'Plan Details'!$F$3:$Q$3,0))),"")</f>
        <v/>
      </c>
      <c r="Q79" s="2" t="str" cm="1">
        <f t="array" ref="Q79">IFERROR($M79*IF($E79="","",INDEX('Plan Details'!$F$4:$Q$2298,MATCH(1,(Calculations!Q$9='Plan Details'!$B$4:$B$2298)*($G79='Plan Details'!$E$4:$E$2298)*(ISNUMBER(SEARCH($B$3,'Plan Details'!$D$4:$D$2298))),0),MATCH(Calculations!$B$4,'Plan Details'!$F$3:$Q$3,0))),"")</f>
        <v/>
      </c>
      <c r="R79" s="2" t="str" cm="1">
        <f t="array" ref="R79">IFERROR($M79*IF($E79="","",INDEX('Plan Details'!$F$4:$Q$2298,MATCH(1,(Calculations!R$9='Plan Details'!$B$4:$B$2298)*($G79='Plan Details'!$E$4:$E$2298)*(ISNUMBER(SEARCH($B$3,'Plan Details'!$D$4:$D$2298))),0),MATCH(Calculations!$B$4,'Plan Details'!$F$3:$Q$3,0))),"")</f>
        <v/>
      </c>
      <c r="S79" s="2" t="str" cm="1">
        <f t="array" ref="S79">IFERROR($M79*IF($E79="","",INDEX('Plan Details'!$F$4:$Q$2298,MATCH(1,(Calculations!S$9='Plan Details'!$B$4:$B$2298)*($G79='Plan Details'!$E$4:$E$2298)*(ISNUMBER(SEARCH($B$3,'Plan Details'!$D$4:$D$2298))),0),MATCH(Calculations!$B$4,'Plan Details'!$F$3:$Q$3,0))),"")</f>
        <v/>
      </c>
      <c r="T79" s="2" t="str" cm="1">
        <f t="array" ref="T79">IFERROR($M79*IF($E79="","",INDEX('Plan Details'!$F$4:$Q$2298,MATCH(1,(Calculations!T$9='Plan Details'!$B$4:$B$2298)*($G79='Plan Details'!$E$4:$E$2298)*(ISNUMBER(SEARCH($B$3,'Plan Details'!$D$4:$D$2298))),0),MATCH(Calculations!$B$4,'Plan Details'!$F$3:$Q$3,0))),"")</f>
        <v/>
      </c>
      <c r="U79" s="2" t="str" cm="1">
        <f t="array" ref="U79">IFERROR($M79*IF($E79="","",INDEX('Plan Details'!$F$4:$Q$2298,MATCH(1,(Calculations!U$9='Plan Details'!$B$4:$B$2298)*($G79='Plan Details'!$E$4:$E$2298)*(ISNUMBER(SEARCH($B$3,'Plan Details'!$D$4:$D$2298))),0),MATCH(Calculations!$B$4,'Plan Details'!$F$3:$Q$3,0))),"")</f>
        <v/>
      </c>
      <c r="V79" s="2" t="str" cm="1">
        <f t="array" ref="V79">IFERROR($M79*IF($E79="","",INDEX('Plan Details'!$F$4:$Q$2298,MATCH(1,(Calculations!V$9='Plan Details'!$B$4:$B$2298)*($G79='Plan Details'!$E$4:$E$2298)*(ISNUMBER(SEARCH($B$3,'Plan Details'!$D$4:$D$2298))),0),MATCH(Calculations!$B$4,'Plan Details'!$F$3:$Q$3,0))),"")</f>
        <v/>
      </c>
      <c r="W79" s="2" t="str" cm="1">
        <f t="array" ref="W79">IFERROR($M79*IF($E79="","",INDEX('Plan Details'!$F$4:$Q$2298,MATCH(1,(Calculations!W$9='Plan Details'!$B$4:$B$2298)*($G79='Plan Details'!$E$4:$E$2298)*(ISNUMBER(SEARCH($B$3,'Plan Details'!$D$4:$D$2298))),0),MATCH(Calculations!$B$4,'Plan Details'!$F$3:$Q$3,0))),"")</f>
        <v/>
      </c>
      <c r="X79" s="2" t="str" cm="1">
        <f t="array" ref="X79">IFERROR($M79*IF($E79="","",INDEX('Plan Details'!$F$4:$Q$2298,MATCH(1,(Calculations!X$9='Plan Details'!$B$4:$B$2298)*($G79='Plan Details'!$E$4:$E$2298)*(ISNUMBER(SEARCH($B$3,'Plan Details'!$D$4:$D$2298))),0),MATCH(Calculations!$B$4,'Plan Details'!$F$3:$Q$3,0))),"")</f>
        <v/>
      </c>
      <c r="Y79" s="2" t="str" cm="1">
        <f t="array" ref="Y79">IFERROR($M79*IF($E79="","",INDEX('Plan Details'!$F$4:$Q$2298,MATCH(1,(Calculations!Y$9='Plan Details'!$B$4:$B$2298)*($G79='Plan Details'!$E$4:$E$2298)*(ISNUMBER(SEARCH($B$3,'Plan Details'!$D$4:$D$2298))),0),MATCH(Calculations!$B$4,'Plan Details'!$F$3:$Q$3,0))),"")</f>
        <v/>
      </c>
      <c r="Z79" s="2" t="str" cm="1">
        <f t="array" ref="Z79">IFERROR($M79*IF($E79="","",INDEX('Plan Details'!$F$4:$Q$2298,MATCH(1,(Calculations!Z$9='Plan Details'!$B$4:$B$2298)*($G79='Plan Details'!$E$4:$E$2298)*(ISNUMBER(SEARCH($B$3,'Plan Details'!$D$4:$D$2298))),0),MATCH(Calculations!$B$4,'Plan Details'!$F$3:$Q$3,0))),"")</f>
        <v/>
      </c>
      <c r="AA79" s="2" t="str" cm="1">
        <f t="array" ref="AA79">IFERROR($M79*IF($E79="","",INDEX('Plan Details'!$F$4:$Q$2298,MATCH(1,(Calculations!AA$9='Plan Details'!$B$4:$B$2298)*($G79='Plan Details'!$E$4:$E$2298)*(ISNUMBER(SEARCH($B$3,'Plan Details'!$D$4:$D$2298))),0),MATCH(Calculations!$B$4,'Plan Details'!$F$3:$Q$3,0))),"")</f>
        <v/>
      </c>
      <c r="AB79" s="2" t="str" cm="1">
        <f t="array" ref="AB79">IFERROR($M79*IF($E79="","",INDEX('Plan Details'!$F$4:$Q$2298,MATCH(1,(Calculations!AB$9='Plan Details'!$B$4:$B$2298)*($G79='Plan Details'!$E$4:$E$2298)*(ISNUMBER(SEARCH($B$3,'Plan Details'!$D$4:$D$2298))),0),MATCH(Calculations!$B$4,'Plan Details'!$F$3:$Q$3,0))),"")</f>
        <v/>
      </c>
      <c r="AD79" s="2" t="str">
        <f t="shared" si="26"/>
        <v/>
      </c>
      <c r="AE79" s="2" t="str">
        <f t="shared" si="27"/>
        <v/>
      </c>
      <c r="AF79" s="2" t="str">
        <f t="shared" si="28"/>
        <v/>
      </c>
      <c r="AG79" s="2" t="str">
        <f t="shared" si="29"/>
        <v/>
      </c>
      <c r="AH79" s="2" t="str">
        <f t="shared" si="30"/>
        <v/>
      </c>
      <c r="AI79" s="2" t="str">
        <f t="shared" si="31"/>
        <v/>
      </c>
      <c r="AJ79" s="2" t="str">
        <f t="shared" si="32"/>
        <v/>
      </c>
      <c r="AK79" s="2" t="str">
        <f t="shared" si="33"/>
        <v/>
      </c>
      <c r="AL79" s="2" t="str">
        <f t="shared" si="34"/>
        <v/>
      </c>
      <c r="AM79" s="2" t="str">
        <f t="shared" si="35"/>
        <v/>
      </c>
      <c r="AN79" s="2" t="str">
        <f t="shared" si="36"/>
        <v/>
      </c>
      <c r="AO79" s="2" t="str">
        <f t="shared" si="37"/>
        <v/>
      </c>
      <c r="AP79" s="2" t="str">
        <f t="shared" si="38"/>
        <v/>
      </c>
      <c r="AQ79" s="2" t="str">
        <f t="shared" si="39"/>
        <v/>
      </c>
    </row>
    <row r="80" spans="1:43" x14ac:dyDescent="0.2">
      <c r="A80" s="2" t="str">
        <f>IF('3 - SHOP Premium Calculator'!F96="","",'3 - SHOP Premium Calculator'!F96)</f>
        <v/>
      </c>
      <c r="B80" s="2" t="str">
        <f>IF(A80="","",A80&amp;COUNTIFS($D$10:D80,"Employee"))</f>
        <v/>
      </c>
      <c r="C80" s="2" t="str">
        <f>IF(A80="","",'3 - SHOP Premium Calculator'!F96&amp;" - "&amp;'3 - SHOP Premium Calculator'!H96)</f>
        <v/>
      </c>
      <c r="D80" s="2" t="str">
        <f>IF('3 - SHOP Premium Calculator'!H96="","",'3 - SHOP Premium Calculator'!H96)</f>
        <v/>
      </c>
      <c r="E80" s="37" t="str">
        <f>IF('3 - SHOP Premium Calculator'!I96="","",'3 - SHOP Premium Calculator'!I96)</f>
        <v/>
      </c>
      <c r="F80" s="2" t="str">
        <f t="shared" si="20"/>
        <v/>
      </c>
      <c r="G80" s="2" t="str">
        <f t="shared" si="21"/>
        <v/>
      </c>
      <c r="H80" s="2" t="str">
        <f t="shared" si="22"/>
        <v/>
      </c>
      <c r="I80" s="2" t="str">
        <f t="shared" si="23"/>
        <v/>
      </c>
      <c r="J80" s="2" t="str">
        <f t="shared" si="24"/>
        <v/>
      </c>
      <c r="K80" s="2" t="str">
        <f>IF(A80="","",IF(AND(D80="Dependent",F80&lt;25),F80+(COUNTIFS($A$10:A80,A80)/500),0))</f>
        <v/>
      </c>
      <c r="L80" s="2" t="str" cm="1">
        <f t="array" ref="L80">IFERROR(IF(A80="","",IF(AND(D80="Dependent",OR(IFERROR(K80=LARGE(IF($B$10:$B$309=B80,$K$10:$K$309),1),FALSE),IFERROR(K80=LARGE(IF($B$10:$B$309=B80,$K$10:$K$309),2),FALSE),IFERROR(K80=LARGE(IF($B$10:$B$309=B80,$K$10:$K$309),3),FALSE)),F80&lt;26),1,0)),0)</f>
        <v/>
      </c>
      <c r="M80" s="2" t="str">
        <f t="shared" si="25"/>
        <v/>
      </c>
      <c r="O80" s="2" t="str" cm="1">
        <f t="array" ref="O80">IFERROR($M80*IF($E80="","",INDEX('Plan Details'!$F$4:$Q$2298,MATCH(1,(Calculations!O$9='Plan Details'!$B$4:$B$2298)*($G80='Plan Details'!$E$4:$E$2298)*(ISNUMBER(SEARCH($B$3,'Plan Details'!$D$4:$D$2298))),0),MATCH(Calculations!$B$4,'Plan Details'!$F$3:$Q$3,0))),"")</f>
        <v/>
      </c>
      <c r="P80" s="2" t="str" cm="1">
        <f t="array" ref="P80">IFERROR($M80*IF($E80="","",INDEX('Plan Details'!$F$4:$Q$2298,MATCH(1,(Calculations!P$9='Plan Details'!$B$4:$B$2298)*($G80='Plan Details'!$E$4:$E$2298)*(ISNUMBER(SEARCH($B$3,'Plan Details'!$D$4:$D$2298))),0),MATCH(Calculations!$B$4,'Plan Details'!$F$3:$Q$3,0))),"")</f>
        <v/>
      </c>
      <c r="Q80" s="2" t="str" cm="1">
        <f t="array" ref="Q80">IFERROR($M80*IF($E80="","",INDEX('Plan Details'!$F$4:$Q$2298,MATCH(1,(Calculations!Q$9='Plan Details'!$B$4:$B$2298)*($G80='Plan Details'!$E$4:$E$2298)*(ISNUMBER(SEARCH($B$3,'Plan Details'!$D$4:$D$2298))),0),MATCH(Calculations!$B$4,'Plan Details'!$F$3:$Q$3,0))),"")</f>
        <v/>
      </c>
      <c r="R80" s="2" t="str" cm="1">
        <f t="array" ref="R80">IFERROR($M80*IF($E80="","",INDEX('Plan Details'!$F$4:$Q$2298,MATCH(1,(Calculations!R$9='Plan Details'!$B$4:$B$2298)*($G80='Plan Details'!$E$4:$E$2298)*(ISNUMBER(SEARCH($B$3,'Plan Details'!$D$4:$D$2298))),0),MATCH(Calculations!$B$4,'Plan Details'!$F$3:$Q$3,0))),"")</f>
        <v/>
      </c>
      <c r="S80" s="2" t="str" cm="1">
        <f t="array" ref="S80">IFERROR($M80*IF($E80="","",INDEX('Plan Details'!$F$4:$Q$2298,MATCH(1,(Calculations!S$9='Plan Details'!$B$4:$B$2298)*($G80='Plan Details'!$E$4:$E$2298)*(ISNUMBER(SEARCH($B$3,'Plan Details'!$D$4:$D$2298))),0),MATCH(Calculations!$B$4,'Plan Details'!$F$3:$Q$3,0))),"")</f>
        <v/>
      </c>
      <c r="T80" s="2" t="str" cm="1">
        <f t="array" ref="T80">IFERROR($M80*IF($E80="","",INDEX('Plan Details'!$F$4:$Q$2298,MATCH(1,(Calculations!T$9='Plan Details'!$B$4:$B$2298)*($G80='Plan Details'!$E$4:$E$2298)*(ISNUMBER(SEARCH($B$3,'Plan Details'!$D$4:$D$2298))),0),MATCH(Calculations!$B$4,'Plan Details'!$F$3:$Q$3,0))),"")</f>
        <v/>
      </c>
      <c r="U80" s="2" t="str" cm="1">
        <f t="array" ref="U80">IFERROR($M80*IF($E80="","",INDEX('Plan Details'!$F$4:$Q$2298,MATCH(1,(Calculations!U$9='Plan Details'!$B$4:$B$2298)*($G80='Plan Details'!$E$4:$E$2298)*(ISNUMBER(SEARCH($B$3,'Plan Details'!$D$4:$D$2298))),0),MATCH(Calculations!$B$4,'Plan Details'!$F$3:$Q$3,0))),"")</f>
        <v/>
      </c>
      <c r="V80" s="2" t="str" cm="1">
        <f t="array" ref="V80">IFERROR($M80*IF($E80="","",INDEX('Plan Details'!$F$4:$Q$2298,MATCH(1,(Calculations!V$9='Plan Details'!$B$4:$B$2298)*($G80='Plan Details'!$E$4:$E$2298)*(ISNUMBER(SEARCH($B$3,'Plan Details'!$D$4:$D$2298))),0),MATCH(Calculations!$B$4,'Plan Details'!$F$3:$Q$3,0))),"")</f>
        <v/>
      </c>
      <c r="W80" s="2" t="str" cm="1">
        <f t="array" ref="W80">IFERROR($M80*IF($E80="","",INDEX('Plan Details'!$F$4:$Q$2298,MATCH(1,(Calculations!W$9='Plan Details'!$B$4:$B$2298)*($G80='Plan Details'!$E$4:$E$2298)*(ISNUMBER(SEARCH($B$3,'Plan Details'!$D$4:$D$2298))),0),MATCH(Calculations!$B$4,'Plan Details'!$F$3:$Q$3,0))),"")</f>
        <v/>
      </c>
      <c r="X80" s="2" t="str" cm="1">
        <f t="array" ref="X80">IFERROR($M80*IF($E80="","",INDEX('Plan Details'!$F$4:$Q$2298,MATCH(1,(Calculations!X$9='Plan Details'!$B$4:$B$2298)*($G80='Plan Details'!$E$4:$E$2298)*(ISNUMBER(SEARCH($B$3,'Plan Details'!$D$4:$D$2298))),0),MATCH(Calculations!$B$4,'Plan Details'!$F$3:$Q$3,0))),"")</f>
        <v/>
      </c>
      <c r="Y80" s="2" t="str" cm="1">
        <f t="array" ref="Y80">IFERROR($M80*IF($E80="","",INDEX('Plan Details'!$F$4:$Q$2298,MATCH(1,(Calculations!Y$9='Plan Details'!$B$4:$B$2298)*($G80='Plan Details'!$E$4:$E$2298)*(ISNUMBER(SEARCH($B$3,'Plan Details'!$D$4:$D$2298))),0),MATCH(Calculations!$B$4,'Plan Details'!$F$3:$Q$3,0))),"")</f>
        <v/>
      </c>
      <c r="Z80" s="2" t="str" cm="1">
        <f t="array" ref="Z80">IFERROR($M80*IF($E80="","",INDEX('Plan Details'!$F$4:$Q$2298,MATCH(1,(Calculations!Z$9='Plan Details'!$B$4:$B$2298)*($G80='Plan Details'!$E$4:$E$2298)*(ISNUMBER(SEARCH($B$3,'Plan Details'!$D$4:$D$2298))),0),MATCH(Calculations!$B$4,'Plan Details'!$F$3:$Q$3,0))),"")</f>
        <v/>
      </c>
      <c r="AA80" s="2" t="str" cm="1">
        <f t="array" ref="AA80">IFERROR($M80*IF($E80="","",INDEX('Plan Details'!$F$4:$Q$2298,MATCH(1,(Calculations!AA$9='Plan Details'!$B$4:$B$2298)*($G80='Plan Details'!$E$4:$E$2298)*(ISNUMBER(SEARCH($B$3,'Plan Details'!$D$4:$D$2298))),0),MATCH(Calculations!$B$4,'Plan Details'!$F$3:$Q$3,0))),"")</f>
        <v/>
      </c>
      <c r="AB80" s="2" t="str" cm="1">
        <f t="array" ref="AB80">IFERROR($M80*IF($E80="","",INDEX('Plan Details'!$F$4:$Q$2298,MATCH(1,(Calculations!AB$9='Plan Details'!$B$4:$B$2298)*($G80='Plan Details'!$E$4:$E$2298)*(ISNUMBER(SEARCH($B$3,'Plan Details'!$D$4:$D$2298))),0),MATCH(Calculations!$B$4,'Plan Details'!$F$3:$Q$3,0))),"")</f>
        <v/>
      </c>
      <c r="AD80" s="2" t="str">
        <f t="shared" si="26"/>
        <v/>
      </c>
      <c r="AE80" s="2" t="str">
        <f t="shared" si="27"/>
        <v/>
      </c>
      <c r="AF80" s="2" t="str">
        <f t="shared" si="28"/>
        <v/>
      </c>
      <c r="AG80" s="2" t="str">
        <f t="shared" si="29"/>
        <v/>
      </c>
      <c r="AH80" s="2" t="str">
        <f t="shared" si="30"/>
        <v/>
      </c>
      <c r="AI80" s="2" t="str">
        <f t="shared" si="31"/>
        <v/>
      </c>
      <c r="AJ80" s="2" t="str">
        <f t="shared" si="32"/>
        <v/>
      </c>
      <c r="AK80" s="2" t="str">
        <f t="shared" si="33"/>
        <v/>
      </c>
      <c r="AL80" s="2" t="str">
        <f t="shared" si="34"/>
        <v/>
      </c>
      <c r="AM80" s="2" t="str">
        <f t="shared" si="35"/>
        <v/>
      </c>
      <c r="AN80" s="2" t="str">
        <f t="shared" si="36"/>
        <v/>
      </c>
      <c r="AO80" s="2" t="str">
        <f t="shared" si="37"/>
        <v/>
      </c>
      <c r="AP80" s="2" t="str">
        <f t="shared" si="38"/>
        <v/>
      </c>
      <c r="AQ80" s="2" t="str">
        <f t="shared" si="39"/>
        <v/>
      </c>
    </row>
    <row r="81" spans="1:43" x14ac:dyDescent="0.2">
      <c r="A81" s="2" t="str">
        <f>IF('3 - SHOP Premium Calculator'!F97="","",'3 - SHOP Premium Calculator'!F97)</f>
        <v/>
      </c>
      <c r="B81" s="2" t="str">
        <f>IF(A81="","",A81&amp;COUNTIFS($D$10:D81,"Employee"))</f>
        <v/>
      </c>
      <c r="C81" s="2" t="str">
        <f>IF(A81="","",'3 - SHOP Premium Calculator'!F97&amp;" - "&amp;'3 - SHOP Premium Calculator'!H97)</f>
        <v/>
      </c>
      <c r="D81" s="2" t="str">
        <f>IF('3 - SHOP Premium Calculator'!H97="","",'3 - SHOP Premium Calculator'!H97)</f>
        <v/>
      </c>
      <c r="E81" s="37" t="str">
        <f>IF('3 - SHOP Premium Calculator'!I97="","",'3 - SHOP Premium Calculator'!I97)</f>
        <v/>
      </c>
      <c r="F81" s="2" t="str">
        <f t="shared" si="20"/>
        <v/>
      </c>
      <c r="G81" s="2" t="str">
        <f t="shared" si="21"/>
        <v/>
      </c>
      <c r="H81" s="2" t="str">
        <f t="shared" si="22"/>
        <v/>
      </c>
      <c r="I81" s="2" t="str">
        <f t="shared" si="23"/>
        <v/>
      </c>
      <c r="J81" s="2" t="str">
        <f t="shared" si="24"/>
        <v/>
      </c>
      <c r="K81" s="2" t="str">
        <f>IF(A81="","",IF(AND(D81="Dependent",F81&lt;25),F81+(COUNTIFS($A$10:A81,A81)/500),0))</f>
        <v/>
      </c>
      <c r="L81" s="2" t="str" cm="1">
        <f t="array" ref="L81">IFERROR(IF(A81="","",IF(AND(D81="Dependent",OR(IFERROR(K81=LARGE(IF($B$10:$B$309=B81,$K$10:$K$309),1),FALSE),IFERROR(K81=LARGE(IF($B$10:$B$309=B81,$K$10:$K$309),2),FALSE),IFERROR(K81=LARGE(IF($B$10:$B$309=B81,$K$10:$K$309),3),FALSE)),F81&lt;26),1,0)),0)</f>
        <v/>
      </c>
      <c r="M81" s="2" t="str">
        <f t="shared" si="25"/>
        <v/>
      </c>
      <c r="O81" s="2" t="str" cm="1">
        <f t="array" ref="O81">IFERROR($M81*IF($E81="","",INDEX('Plan Details'!$F$4:$Q$2298,MATCH(1,(Calculations!O$9='Plan Details'!$B$4:$B$2298)*($G81='Plan Details'!$E$4:$E$2298)*(ISNUMBER(SEARCH($B$3,'Plan Details'!$D$4:$D$2298))),0),MATCH(Calculations!$B$4,'Plan Details'!$F$3:$Q$3,0))),"")</f>
        <v/>
      </c>
      <c r="P81" s="2" t="str" cm="1">
        <f t="array" ref="P81">IFERROR($M81*IF($E81="","",INDEX('Plan Details'!$F$4:$Q$2298,MATCH(1,(Calculations!P$9='Plan Details'!$B$4:$B$2298)*($G81='Plan Details'!$E$4:$E$2298)*(ISNUMBER(SEARCH($B$3,'Plan Details'!$D$4:$D$2298))),0),MATCH(Calculations!$B$4,'Plan Details'!$F$3:$Q$3,0))),"")</f>
        <v/>
      </c>
      <c r="Q81" s="2" t="str" cm="1">
        <f t="array" ref="Q81">IFERROR($M81*IF($E81="","",INDEX('Plan Details'!$F$4:$Q$2298,MATCH(1,(Calculations!Q$9='Plan Details'!$B$4:$B$2298)*($G81='Plan Details'!$E$4:$E$2298)*(ISNUMBER(SEARCH($B$3,'Plan Details'!$D$4:$D$2298))),0),MATCH(Calculations!$B$4,'Plan Details'!$F$3:$Q$3,0))),"")</f>
        <v/>
      </c>
      <c r="R81" s="2" t="str" cm="1">
        <f t="array" ref="R81">IFERROR($M81*IF($E81="","",INDEX('Plan Details'!$F$4:$Q$2298,MATCH(1,(Calculations!R$9='Plan Details'!$B$4:$B$2298)*($G81='Plan Details'!$E$4:$E$2298)*(ISNUMBER(SEARCH($B$3,'Plan Details'!$D$4:$D$2298))),0),MATCH(Calculations!$B$4,'Plan Details'!$F$3:$Q$3,0))),"")</f>
        <v/>
      </c>
      <c r="S81" s="2" t="str" cm="1">
        <f t="array" ref="S81">IFERROR($M81*IF($E81="","",INDEX('Plan Details'!$F$4:$Q$2298,MATCH(1,(Calculations!S$9='Plan Details'!$B$4:$B$2298)*($G81='Plan Details'!$E$4:$E$2298)*(ISNUMBER(SEARCH($B$3,'Plan Details'!$D$4:$D$2298))),0),MATCH(Calculations!$B$4,'Plan Details'!$F$3:$Q$3,0))),"")</f>
        <v/>
      </c>
      <c r="T81" s="2" t="str" cm="1">
        <f t="array" ref="T81">IFERROR($M81*IF($E81="","",INDEX('Plan Details'!$F$4:$Q$2298,MATCH(1,(Calculations!T$9='Plan Details'!$B$4:$B$2298)*($G81='Plan Details'!$E$4:$E$2298)*(ISNUMBER(SEARCH($B$3,'Plan Details'!$D$4:$D$2298))),0),MATCH(Calculations!$B$4,'Plan Details'!$F$3:$Q$3,0))),"")</f>
        <v/>
      </c>
      <c r="U81" s="2" t="str" cm="1">
        <f t="array" ref="U81">IFERROR($M81*IF($E81="","",INDEX('Plan Details'!$F$4:$Q$2298,MATCH(1,(Calculations!U$9='Plan Details'!$B$4:$B$2298)*($G81='Plan Details'!$E$4:$E$2298)*(ISNUMBER(SEARCH($B$3,'Plan Details'!$D$4:$D$2298))),0),MATCH(Calculations!$B$4,'Plan Details'!$F$3:$Q$3,0))),"")</f>
        <v/>
      </c>
      <c r="V81" s="2" t="str" cm="1">
        <f t="array" ref="V81">IFERROR($M81*IF($E81="","",INDEX('Plan Details'!$F$4:$Q$2298,MATCH(1,(Calculations!V$9='Plan Details'!$B$4:$B$2298)*($G81='Plan Details'!$E$4:$E$2298)*(ISNUMBER(SEARCH($B$3,'Plan Details'!$D$4:$D$2298))),0),MATCH(Calculations!$B$4,'Plan Details'!$F$3:$Q$3,0))),"")</f>
        <v/>
      </c>
      <c r="W81" s="2" t="str" cm="1">
        <f t="array" ref="W81">IFERROR($M81*IF($E81="","",INDEX('Plan Details'!$F$4:$Q$2298,MATCH(1,(Calculations!W$9='Plan Details'!$B$4:$B$2298)*($G81='Plan Details'!$E$4:$E$2298)*(ISNUMBER(SEARCH($B$3,'Plan Details'!$D$4:$D$2298))),0),MATCH(Calculations!$B$4,'Plan Details'!$F$3:$Q$3,0))),"")</f>
        <v/>
      </c>
      <c r="X81" s="2" t="str" cm="1">
        <f t="array" ref="X81">IFERROR($M81*IF($E81="","",INDEX('Plan Details'!$F$4:$Q$2298,MATCH(1,(Calculations!X$9='Plan Details'!$B$4:$B$2298)*($G81='Plan Details'!$E$4:$E$2298)*(ISNUMBER(SEARCH($B$3,'Plan Details'!$D$4:$D$2298))),0),MATCH(Calculations!$B$4,'Plan Details'!$F$3:$Q$3,0))),"")</f>
        <v/>
      </c>
      <c r="Y81" s="2" t="str" cm="1">
        <f t="array" ref="Y81">IFERROR($M81*IF($E81="","",INDEX('Plan Details'!$F$4:$Q$2298,MATCH(1,(Calculations!Y$9='Plan Details'!$B$4:$B$2298)*($G81='Plan Details'!$E$4:$E$2298)*(ISNUMBER(SEARCH($B$3,'Plan Details'!$D$4:$D$2298))),0),MATCH(Calculations!$B$4,'Plan Details'!$F$3:$Q$3,0))),"")</f>
        <v/>
      </c>
      <c r="Z81" s="2" t="str" cm="1">
        <f t="array" ref="Z81">IFERROR($M81*IF($E81="","",INDEX('Plan Details'!$F$4:$Q$2298,MATCH(1,(Calculations!Z$9='Plan Details'!$B$4:$B$2298)*($G81='Plan Details'!$E$4:$E$2298)*(ISNUMBER(SEARCH($B$3,'Plan Details'!$D$4:$D$2298))),0),MATCH(Calculations!$B$4,'Plan Details'!$F$3:$Q$3,0))),"")</f>
        <v/>
      </c>
      <c r="AA81" s="2" t="str" cm="1">
        <f t="array" ref="AA81">IFERROR($M81*IF($E81="","",INDEX('Plan Details'!$F$4:$Q$2298,MATCH(1,(Calculations!AA$9='Plan Details'!$B$4:$B$2298)*($G81='Plan Details'!$E$4:$E$2298)*(ISNUMBER(SEARCH($B$3,'Plan Details'!$D$4:$D$2298))),0),MATCH(Calculations!$B$4,'Plan Details'!$F$3:$Q$3,0))),"")</f>
        <v/>
      </c>
      <c r="AB81" s="2" t="str" cm="1">
        <f t="array" ref="AB81">IFERROR($M81*IF($E81="","",INDEX('Plan Details'!$F$4:$Q$2298,MATCH(1,(Calculations!AB$9='Plan Details'!$B$4:$B$2298)*($G81='Plan Details'!$E$4:$E$2298)*(ISNUMBER(SEARCH($B$3,'Plan Details'!$D$4:$D$2298))),0),MATCH(Calculations!$B$4,'Plan Details'!$F$3:$Q$3,0))),"")</f>
        <v/>
      </c>
      <c r="AD81" s="2" t="str">
        <f t="shared" si="26"/>
        <v/>
      </c>
      <c r="AE81" s="2" t="str">
        <f t="shared" si="27"/>
        <v/>
      </c>
      <c r="AF81" s="2" t="str">
        <f t="shared" si="28"/>
        <v/>
      </c>
      <c r="AG81" s="2" t="str">
        <f t="shared" si="29"/>
        <v/>
      </c>
      <c r="AH81" s="2" t="str">
        <f t="shared" si="30"/>
        <v/>
      </c>
      <c r="AI81" s="2" t="str">
        <f t="shared" si="31"/>
        <v/>
      </c>
      <c r="AJ81" s="2" t="str">
        <f t="shared" si="32"/>
        <v/>
      </c>
      <c r="AK81" s="2" t="str">
        <f t="shared" si="33"/>
        <v/>
      </c>
      <c r="AL81" s="2" t="str">
        <f t="shared" si="34"/>
        <v/>
      </c>
      <c r="AM81" s="2" t="str">
        <f t="shared" si="35"/>
        <v/>
      </c>
      <c r="AN81" s="2" t="str">
        <f t="shared" si="36"/>
        <v/>
      </c>
      <c r="AO81" s="2" t="str">
        <f t="shared" si="37"/>
        <v/>
      </c>
      <c r="AP81" s="2" t="str">
        <f t="shared" si="38"/>
        <v/>
      </c>
      <c r="AQ81" s="2" t="str">
        <f t="shared" si="39"/>
        <v/>
      </c>
    </row>
    <row r="82" spans="1:43" x14ac:dyDescent="0.2">
      <c r="A82" s="2" t="str">
        <f>IF('3 - SHOP Premium Calculator'!F98="","",'3 - SHOP Premium Calculator'!F98)</f>
        <v/>
      </c>
      <c r="B82" s="2" t="str">
        <f>IF(A82="","",A82&amp;COUNTIFS($D$10:D82,"Employee"))</f>
        <v/>
      </c>
      <c r="C82" s="2" t="str">
        <f>IF(A82="","",'3 - SHOP Premium Calculator'!F98&amp;" - "&amp;'3 - SHOP Premium Calculator'!H98)</f>
        <v/>
      </c>
      <c r="D82" s="2" t="str">
        <f>IF('3 - SHOP Premium Calculator'!H98="","",'3 - SHOP Premium Calculator'!H98)</f>
        <v/>
      </c>
      <c r="E82" s="37" t="str">
        <f>IF('3 - SHOP Premium Calculator'!I98="","",'3 - SHOP Premium Calculator'!I98)</f>
        <v/>
      </c>
      <c r="F82" s="2" t="str">
        <f t="shared" si="20"/>
        <v/>
      </c>
      <c r="G82" s="2" t="str">
        <f t="shared" si="21"/>
        <v/>
      </c>
      <c r="H82" s="2" t="str">
        <f t="shared" si="22"/>
        <v/>
      </c>
      <c r="I82" s="2" t="str">
        <f t="shared" si="23"/>
        <v/>
      </c>
      <c r="J82" s="2" t="str">
        <f t="shared" si="24"/>
        <v/>
      </c>
      <c r="K82" s="2" t="str">
        <f>IF(A82="","",IF(AND(D82="Dependent",F82&lt;25),F82+(COUNTIFS($A$10:A82,A82)/500),0))</f>
        <v/>
      </c>
      <c r="L82" s="2" t="str" cm="1">
        <f t="array" ref="L82">IFERROR(IF(A82="","",IF(AND(D82="Dependent",OR(IFERROR(K82=LARGE(IF($B$10:$B$309=B82,$K$10:$K$309),1),FALSE),IFERROR(K82=LARGE(IF($B$10:$B$309=B82,$K$10:$K$309),2),FALSE),IFERROR(K82=LARGE(IF($B$10:$B$309=B82,$K$10:$K$309),3),FALSE)),F82&lt;26),1,0)),0)</f>
        <v/>
      </c>
      <c r="M82" s="2" t="str">
        <f t="shared" si="25"/>
        <v/>
      </c>
      <c r="O82" s="2" t="str" cm="1">
        <f t="array" ref="O82">IFERROR($M82*IF($E82="","",INDEX('Plan Details'!$F$4:$Q$2298,MATCH(1,(Calculations!O$9='Plan Details'!$B$4:$B$2298)*($G82='Plan Details'!$E$4:$E$2298)*(ISNUMBER(SEARCH($B$3,'Plan Details'!$D$4:$D$2298))),0),MATCH(Calculations!$B$4,'Plan Details'!$F$3:$Q$3,0))),"")</f>
        <v/>
      </c>
      <c r="P82" s="2" t="str" cm="1">
        <f t="array" ref="P82">IFERROR($M82*IF($E82="","",INDEX('Plan Details'!$F$4:$Q$2298,MATCH(1,(Calculations!P$9='Plan Details'!$B$4:$B$2298)*($G82='Plan Details'!$E$4:$E$2298)*(ISNUMBER(SEARCH($B$3,'Plan Details'!$D$4:$D$2298))),0),MATCH(Calculations!$B$4,'Plan Details'!$F$3:$Q$3,0))),"")</f>
        <v/>
      </c>
      <c r="Q82" s="2" t="str" cm="1">
        <f t="array" ref="Q82">IFERROR($M82*IF($E82="","",INDEX('Plan Details'!$F$4:$Q$2298,MATCH(1,(Calculations!Q$9='Plan Details'!$B$4:$B$2298)*($G82='Plan Details'!$E$4:$E$2298)*(ISNUMBER(SEARCH($B$3,'Plan Details'!$D$4:$D$2298))),0),MATCH(Calculations!$B$4,'Plan Details'!$F$3:$Q$3,0))),"")</f>
        <v/>
      </c>
      <c r="R82" s="2" t="str" cm="1">
        <f t="array" ref="R82">IFERROR($M82*IF($E82="","",INDEX('Plan Details'!$F$4:$Q$2298,MATCH(1,(Calculations!R$9='Plan Details'!$B$4:$B$2298)*($G82='Plan Details'!$E$4:$E$2298)*(ISNUMBER(SEARCH($B$3,'Plan Details'!$D$4:$D$2298))),0),MATCH(Calculations!$B$4,'Plan Details'!$F$3:$Q$3,0))),"")</f>
        <v/>
      </c>
      <c r="S82" s="2" t="str" cm="1">
        <f t="array" ref="S82">IFERROR($M82*IF($E82="","",INDEX('Plan Details'!$F$4:$Q$2298,MATCH(1,(Calculations!S$9='Plan Details'!$B$4:$B$2298)*($G82='Plan Details'!$E$4:$E$2298)*(ISNUMBER(SEARCH($B$3,'Plan Details'!$D$4:$D$2298))),0),MATCH(Calculations!$B$4,'Plan Details'!$F$3:$Q$3,0))),"")</f>
        <v/>
      </c>
      <c r="T82" s="2" t="str" cm="1">
        <f t="array" ref="T82">IFERROR($M82*IF($E82="","",INDEX('Plan Details'!$F$4:$Q$2298,MATCH(1,(Calculations!T$9='Plan Details'!$B$4:$B$2298)*($G82='Plan Details'!$E$4:$E$2298)*(ISNUMBER(SEARCH($B$3,'Plan Details'!$D$4:$D$2298))),0),MATCH(Calculations!$B$4,'Plan Details'!$F$3:$Q$3,0))),"")</f>
        <v/>
      </c>
      <c r="U82" s="2" t="str" cm="1">
        <f t="array" ref="U82">IFERROR($M82*IF($E82="","",INDEX('Plan Details'!$F$4:$Q$2298,MATCH(1,(Calculations!U$9='Plan Details'!$B$4:$B$2298)*($G82='Plan Details'!$E$4:$E$2298)*(ISNUMBER(SEARCH($B$3,'Plan Details'!$D$4:$D$2298))),0),MATCH(Calculations!$B$4,'Plan Details'!$F$3:$Q$3,0))),"")</f>
        <v/>
      </c>
      <c r="V82" s="2" t="str" cm="1">
        <f t="array" ref="V82">IFERROR($M82*IF($E82="","",INDEX('Plan Details'!$F$4:$Q$2298,MATCH(1,(Calculations!V$9='Plan Details'!$B$4:$B$2298)*($G82='Plan Details'!$E$4:$E$2298)*(ISNUMBER(SEARCH($B$3,'Plan Details'!$D$4:$D$2298))),0),MATCH(Calculations!$B$4,'Plan Details'!$F$3:$Q$3,0))),"")</f>
        <v/>
      </c>
      <c r="W82" s="2" t="str" cm="1">
        <f t="array" ref="W82">IFERROR($M82*IF($E82="","",INDEX('Plan Details'!$F$4:$Q$2298,MATCH(1,(Calculations!W$9='Plan Details'!$B$4:$B$2298)*($G82='Plan Details'!$E$4:$E$2298)*(ISNUMBER(SEARCH($B$3,'Plan Details'!$D$4:$D$2298))),0),MATCH(Calculations!$B$4,'Plan Details'!$F$3:$Q$3,0))),"")</f>
        <v/>
      </c>
      <c r="X82" s="2" t="str" cm="1">
        <f t="array" ref="X82">IFERROR($M82*IF($E82="","",INDEX('Plan Details'!$F$4:$Q$2298,MATCH(1,(Calculations!X$9='Plan Details'!$B$4:$B$2298)*($G82='Plan Details'!$E$4:$E$2298)*(ISNUMBER(SEARCH($B$3,'Plan Details'!$D$4:$D$2298))),0),MATCH(Calculations!$B$4,'Plan Details'!$F$3:$Q$3,0))),"")</f>
        <v/>
      </c>
      <c r="Y82" s="2" t="str" cm="1">
        <f t="array" ref="Y82">IFERROR($M82*IF($E82="","",INDEX('Plan Details'!$F$4:$Q$2298,MATCH(1,(Calculations!Y$9='Plan Details'!$B$4:$B$2298)*($G82='Plan Details'!$E$4:$E$2298)*(ISNUMBER(SEARCH($B$3,'Plan Details'!$D$4:$D$2298))),0),MATCH(Calculations!$B$4,'Plan Details'!$F$3:$Q$3,0))),"")</f>
        <v/>
      </c>
      <c r="Z82" s="2" t="str" cm="1">
        <f t="array" ref="Z82">IFERROR($M82*IF($E82="","",INDEX('Plan Details'!$F$4:$Q$2298,MATCH(1,(Calculations!Z$9='Plan Details'!$B$4:$B$2298)*($G82='Plan Details'!$E$4:$E$2298)*(ISNUMBER(SEARCH($B$3,'Plan Details'!$D$4:$D$2298))),0),MATCH(Calculations!$B$4,'Plan Details'!$F$3:$Q$3,0))),"")</f>
        <v/>
      </c>
      <c r="AA82" s="2" t="str" cm="1">
        <f t="array" ref="AA82">IFERROR($M82*IF($E82="","",INDEX('Plan Details'!$F$4:$Q$2298,MATCH(1,(Calculations!AA$9='Plan Details'!$B$4:$B$2298)*($G82='Plan Details'!$E$4:$E$2298)*(ISNUMBER(SEARCH($B$3,'Plan Details'!$D$4:$D$2298))),0),MATCH(Calculations!$B$4,'Plan Details'!$F$3:$Q$3,0))),"")</f>
        <v/>
      </c>
      <c r="AB82" s="2" t="str" cm="1">
        <f t="array" ref="AB82">IFERROR($M82*IF($E82="","",INDEX('Plan Details'!$F$4:$Q$2298,MATCH(1,(Calculations!AB$9='Plan Details'!$B$4:$B$2298)*($G82='Plan Details'!$E$4:$E$2298)*(ISNUMBER(SEARCH($B$3,'Plan Details'!$D$4:$D$2298))),0),MATCH(Calculations!$B$4,'Plan Details'!$F$3:$Q$3,0))),"")</f>
        <v/>
      </c>
      <c r="AD82" s="2" t="str">
        <f t="shared" si="26"/>
        <v/>
      </c>
      <c r="AE82" s="2" t="str">
        <f t="shared" si="27"/>
        <v/>
      </c>
      <c r="AF82" s="2" t="str">
        <f t="shared" si="28"/>
        <v/>
      </c>
      <c r="AG82" s="2" t="str">
        <f t="shared" si="29"/>
        <v/>
      </c>
      <c r="AH82" s="2" t="str">
        <f t="shared" si="30"/>
        <v/>
      </c>
      <c r="AI82" s="2" t="str">
        <f t="shared" si="31"/>
        <v/>
      </c>
      <c r="AJ82" s="2" t="str">
        <f t="shared" si="32"/>
        <v/>
      </c>
      <c r="AK82" s="2" t="str">
        <f t="shared" si="33"/>
        <v/>
      </c>
      <c r="AL82" s="2" t="str">
        <f t="shared" si="34"/>
        <v/>
      </c>
      <c r="AM82" s="2" t="str">
        <f t="shared" si="35"/>
        <v/>
      </c>
      <c r="AN82" s="2" t="str">
        <f t="shared" si="36"/>
        <v/>
      </c>
      <c r="AO82" s="2" t="str">
        <f t="shared" si="37"/>
        <v/>
      </c>
      <c r="AP82" s="2" t="str">
        <f t="shared" si="38"/>
        <v/>
      </c>
      <c r="AQ82" s="2" t="str">
        <f t="shared" si="39"/>
        <v/>
      </c>
    </row>
    <row r="83" spans="1:43" x14ac:dyDescent="0.2">
      <c r="A83" s="2" t="str">
        <f>IF('3 - SHOP Premium Calculator'!F99="","",'3 - SHOP Premium Calculator'!F99)</f>
        <v/>
      </c>
      <c r="B83" s="2" t="str">
        <f>IF(A83="","",A83&amp;COUNTIFS($D$10:D83,"Employee"))</f>
        <v/>
      </c>
      <c r="C83" s="2" t="str">
        <f>IF(A83="","",'3 - SHOP Premium Calculator'!F99&amp;" - "&amp;'3 - SHOP Premium Calculator'!H99)</f>
        <v/>
      </c>
      <c r="D83" s="2" t="str">
        <f>IF('3 - SHOP Premium Calculator'!H99="","",'3 - SHOP Premium Calculator'!H99)</f>
        <v/>
      </c>
      <c r="E83" s="37" t="str">
        <f>IF('3 - SHOP Premium Calculator'!I99="","",'3 - SHOP Premium Calculator'!I99)</f>
        <v/>
      </c>
      <c r="F83" s="2" t="str">
        <f t="shared" si="20"/>
        <v/>
      </c>
      <c r="G83" s="2" t="str">
        <f t="shared" si="21"/>
        <v/>
      </c>
      <c r="H83" s="2" t="str">
        <f t="shared" si="22"/>
        <v/>
      </c>
      <c r="I83" s="2" t="str">
        <f t="shared" si="23"/>
        <v/>
      </c>
      <c r="J83" s="2" t="str">
        <f t="shared" si="24"/>
        <v/>
      </c>
      <c r="K83" s="2" t="str">
        <f>IF(A83="","",IF(AND(D83="Dependent",F83&lt;25),F83+(COUNTIFS($A$10:A83,A83)/500),0))</f>
        <v/>
      </c>
      <c r="L83" s="2" t="str" cm="1">
        <f t="array" ref="L83">IFERROR(IF(A83="","",IF(AND(D83="Dependent",OR(IFERROR(K83=LARGE(IF($B$10:$B$309=B83,$K$10:$K$309),1),FALSE),IFERROR(K83=LARGE(IF($B$10:$B$309=B83,$K$10:$K$309),2),FALSE),IFERROR(K83=LARGE(IF($B$10:$B$309=B83,$K$10:$K$309),3),FALSE)),F83&lt;26),1,0)),0)</f>
        <v/>
      </c>
      <c r="M83" s="2" t="str">
        <f t="shared" si="25"/>
        <v/>
      </c>
      <c r="O83" s="2" t="str" cm="1">
        <f t="array" ref="O83">IFERROR($M83*IF($E83="","",INDEX('Plan Details'!$F$4:$Q$2298,MATCH(1,(Calculations!O$9='Plan Details'!$B$4:$B$2298)*($G83='Plan Details'!$E$4:$E$2298)*(ISNUMBER(SEARCH($B$3,'Plan Details'!$D$4:$D$2298))),0),MATCH(Calculations!$B$4,'Plan Details'!$F$3:$Q$3,0))),"")</f>
        <v/>
      </c>
      <c r="P83" s="2" t="str" cm="1">
        <f t="array" ref="P83">IFERROR($M83*IF($E83="","",INDEX('Plan Details'!$F$4:$Q$2298,MATCH(1,(Calculations!P$9='Plan Details'!$B$4:$B$2298)*($G83='Plan Details'!$E$4:$E$2298)*(ISNUMBER(SEARCH($B$3,'Plan Details'!$D$4:$D$2298))),0),MATCH(Calculations!$B$4,'Plan Details'!$F$3:$Q$3,0))),"")</f>
        <v/>
      </c>
      <c r="Q83" s="2" t="str" cm="1">
        <f t="array" ref="Q83">IFERROR($M83*IF($E83="","",INDEX('Plan Details'!$F$4:$Q$2298,MATCH(1,(Calculations!Q$9='Plan Details'!$B$4:$B$2298)*($G83='Plan Details'!$E$4:$E$2298)*(ISNUMBER(SEARCH($B$3,'Plan Details'!$D$4:$D$2298))),0),MATCH(Calculations!$B$4,'Plan Details'!$F$3:$Q$3,0))),"")</f>
        <v/>
      </c>
      <c r="R83" s="2" t="str" cm="1">
        <f t="array" ref="R83">IFERROR($M83*IF($E83="","",INDEX('Plan Details'!$F$4:$Q$2298,MATCH(1,(Calculations!R$9='Plan Details'!$B$4:$B$2298)*($G83='Plan Details'!$E$4:$E$2298)*(ISNUMBER(SEARCH($B$3,'Plan Details'!$D$4:$D$2298))),0),MATCH(Calculations!$B$4,'Plan Details'!$F$3:$Q$3,0))),"")</f>
        <v/>
      </c>
      <c r="S83" s="2" t="str" cm="1">
        <f t="array" ref="S83">IFERROR($M83*IF($E83="","",INDEX('Plan Details'!$F$4:$Q$2298,MATCH(1,(Calculations!S$9='Plan Details'!$B$4:$B$2298)*($G83='Plan Details'!$E$4:$E$2298)*(ISNUMBER(SEARCH($B$3,'Plan Details'!$D$4:$D$2298))),0),MATCH(Calculations!$B$4,'Plan Details'!$F$3:$Q$3,0))),"")</f>
        <v/>
      </c>
      <c r="T83" s="2" t="str" cm="1">
        <f t="array" ref="T83">IFERROR($M83*IF($E83="","",INDEX('Plan Details'!$F$4:$Q$2298,MATCH(1,(Calculations!T$9='Plan Details'!$B$4:$B$2298)*($G83='Plan Details'!$E$4:$E$2298)*(ISNUMBER(SEARCH($B$3,'Plan Details'!$D$4:$D$2298))),0),MATCH(Calculations!$B$4,'Plan Details'!$F$3:$Q$3,0))),"")</f>
        <v/>
      </c>
      <c r="U83" s="2" t="str" cm="1">
        <f t="array" ref="U83">IFERROR($M83*IF($E83="","",INDEX('Plan Details'!$F$4:$Q$2298,MATCH(1,(Calculations!U$9='Plan Details'!$B$4:$B$2298)*($G83='Plan Details'!$E$4:$E$2298)*(ISNUMBER(SEARCH($B$3,'Plan Details'!$D$4:$D$2298))),0),MATCH(Calculations!$B$4,'Plan Details'!$F$3:$Q$3,0))),"")</f>
        <v/>
      </c>
      <c r="V83" s="2" t="str" cm="1">
        <f t="array" ref="V83">IFERROR($M83*IF($E83="","",INDEX('Plan Details'!$F$4:$Q$2298,MATCH(1,(Calculations!V$9='Plan Details'!$B$4:$B$2298)*($G83='Plan Details'!$E$4:$E$2298)*(ISNUMBER(SEARCH($B$3,'Plan Details'!$D$4:$D$2298))),0),MATCH(Calculations!$B$4,'Plan Details'!$F$3:$Q$3,0))),"")</f>
        <v/>
      </c>
      <c r="W83" s="2" t="str" cm="1">
        <f t="array" ref="W83">IFERROR($M83*IF($E83="","",INDEX('Plan Details'!$F$4:$Q$2298,MATCH(1,(Calculations!W$9='Plan Details'!$B$4:$B$2298)*($G83='Plan Details'!$E$4:$E$2298)*(ISNUMBER(SEARCH($B$3,'Plan Details'!$D$4:$D$2298))),0),MATCH(Calculations!$B$4,'Plan Details'!$F$3:$Q$3,0))),"")</f>
        <v/>
      </c>
      <c r="X83" s="2" t="str" cm="1">
        <f t="array" ref="X83">IFERROR($M83*IF($E83="","",INDEX('Plan Details'!$F$4:$Q$2298,MATCH(1,(Calculations!X$9='Plan Details'!$B$4:$B$2298)*($G83='Plan Details'!$E$4:$E$2298)*(ISNUMBER(SEARCH($B$3,'Plan Details'!$D$4:$D$2298))),0),MATCH(Calculations!$B$4,'Plan Details'!$F$3:$Q$3,0))),"")</f>
        <v/>
      </c>
      <c r="Y83" s="2" t="str" cm="1">
        <f t="array" ref="Y83">IFERROR($M83*IF($E83="","",INDEX('Plan Details'!$F$4:$Q$2298,MATCH(1,(Calculations!Y$9='Plan Details'!$B$4:$B$2298)*($G83='Plan Details'!$E$4:$E$2298)*(ISNUMBER(SEARCH($B$3,'Plan Details'!$D$4:$D$2298))),0),MATCH(Calculations!$B$4,'Plan Details'!$F$3:$Q$3,0))),"")</f>
        <v/>
      </c>
      <c r="Z83" s="2" t="str" cm="1">
        <f t="array" ref="Z83">IFERROR($M83*IF($E83="","",INDEX('Plan Details'!$F$4:$Q$2298,MATCH(1,(Calculations!Z$9='Plan Details'!$B$4:$B$2298)*($G83='Plan Details'!$E$4:$E$2298)*(ISNUMBER(SEARCH($B$3,'Plan Details'!$D$4:$D$2298))),0),MATCH(Calculations!$B$4,'Plan Details'!$F$3:$Q$3,0))),"")</f>
        <v/>
      </c>
      <c r="AA83" s="2" t="str" cm="1">
        <f t="array" ref="AA83">IFERROR($M83*IF($E83="","",INDEX('Plan Details'!$F$4:$Q$2298,MATCH(1,(Calculations!AA$9='Plan Details'!$B$4:$B$2298)*($G83='Plan Details'!$E$4:$E$2298)*(ISNUMBER(SEARCH($B$3,'Plan Details'!$D$4:$D$2298))),0),MATCH(Calculations!$B$4,'Plan Details'!$F$3:$Q$3,0))),"")</f>
        <v/>
      </c>
      <c r="AB83" s="2" t="str" cm="1">
        <f t="array" ref="AB83">IFERROR($M83*IF($E83="","",INDEX('Plan Details'!$F$4:$Q$2298,MATCH(1,(Calculations!AB$9='Plan Details'!$B$4:$B$2298)*($G83='Plan Details'!$E$4:$E$2298)*(ISNUMBER(SEARCH($B$3,'Plan Details'!$D$4:$D$2298))),0),MATCH(Calculations!$B$4,'Plan Details'!$F$3:$Q$3,0))),"")</f>
        <v/>
      </c>
      <c r="AD83" s="2" t="str">
        <f t="shared" si="26"/>
        <v/>
      </c>
      <c r="AE83" s="2" t="str">
        <f t="shared" si="27"/>
        <v/>
      </c>
      <c r="AF83" s="2" t="str">
        <f t="shared" si="28"/>
        <v/>
      </c>
      <c r="AG83" s="2" t="str">
        <f t="shared" si="29"/>
        <v/>
      </c>
      <c r="AH83" s="2" t="str">
        <f t="shared" si="30"/>
        <v/>
      </c>
      <c r="AI83" s="2" t="str">
        <f t="shared" si="31"/>
        <v/>
      </c>
      <c r="AJ83" s="2" t="str">
        <f t="shared" si="32"/>
        <v/>
      </c>
      <c r="AK83" s="2" t="str">
        <f t="shared" si="33"/>
        <v/>
      </c>
      <c r="AL83" s="2" t="str">
        <f t="shared" si="34"/>
        <v/>
      </c>
      <c r="AM83" s="2" t="str">
        <f t="shared" si="35"/>
        <v/>
      </c>
      <c r="AN83" s="2" t="str">
        <f t="shared" si="36"/>
        <v/>
      </c>
      <c r="AO83" s="2" t="str">
        <f t="shared" si="37"/>
        <v/>
      </c>
      <c r="AP83" s="2" t="str">
        <f t="shared" si="38"/>
        <v/>
      </c>
      <c r="AQ83" s="2" t="str">
        <f t="shared" si="39"/>
        <v/>
      </c>
    </row>
    <row r="84" spans="1:43" x14ac:dyDescent="0.2">
      <c r="A84" s="2" t="str">
        <f>IF('3 - SHOP Premium Calculator'!F100="","",'3 - SHOP Premium Calculator'!F100)</f>
        <v/>
      </c>
      <c r="B84" s="2" t="str">
        <f>IF(A84="","",A84&amp;COUNTIFS($D$10:D84,"Employee"))</f>
        <v/>
      </c>
      <c r="C84" s="2" t="str">
        <f>IF(A84="","",'3 - SHOP Premium Calculator'!F100&amp;" - "&amp;'3 - SHOP Premium Calculator'!H100)</f>
        <v/>
      </c>
      <c r="D84" s="2" t="str">
        <f>IF('3 - SHOP Premium Calculator'!H100="","",'3 - SHOP Premium Calculator'!H100)</f>
        <v/>
      </c>
      <c r="E84" s="37" t="str">
        <f>IF('3 - SHOP Premium Calculator'!I100="","",'3 - SHOP Premium Calculator'!I100)</f>
        <v/>
      </c>
      <c r="F84" s="2" t="str">
        <f t="shared" si="20"/>
        <v/>
      </c>
      <c r="G84" s="2" t="str">
        <f t="shared" si="21"/>
        <v/>
      </c>
      <c r="H84" s="2" t="str">
        <f t="shared" si="22"/>
        <v/>
      </c>
      <c r="I84" s="2" t="str">
        <f t="shared" si="23"/>
        <v/>
      </c>
      <c r="J84" s="2" t="str">
        <f t="shared" si="24"/>
        <v/>
      </c>
      <c r="K84" s="2" t="str">
        <f>IF(A84="","",IF(AND(D84="Dependent",F84&lt;25),F84+(COUNTIFS($A$10:A84,A84)/500),0))</f>
        <v/>
      </c>
      <c r="L84" s="2" t="str" cm="1">
        <f t="array" ref="L84">IFERROR(IF(A84="","",IF(AND(D84="Dependent",OR(IFERROR(K84=LARGE(IF($B$10:$B$309=B84,$K$10:$K$309),1),FALSE),IFERROR(K84=LARGE(IF($B$10:$B$309=B84,$K$10:$K$309),2),FALSE),IFERROR(K84=LARGE(IF($B$10:$B$309=B84,$K$10:$K$309),3),FALSE)),F84&lt;26),1,0)),0)</f>
        <v/>
      </c>
      <c r="M84" s="2" t="str">
        <f t="shared" si="25"/>
        <v/>
      </c>
      <c r="O84" s="2" t="str" cm="1">
        <f t="array" ref="O84">IFERROR($M84*IF($E84="","",INDEX('Plan Details'!$F$4:$Q$2298,MATCH(1,(Calculations!O$9='Plan Details'!$B$4:$B$2298)*($G84='Plan Details'!$E$4:$E$2298)*(ISNUMBER(SEARCH($B$3,'Plan Details'!$D$4:$D$2298))),0),MATCH(Calculations!$B$4,'Plan Details'!$F$3:$Q$3,0))),"")</f>
        <v/>
      </c>
      <c r="P84" s="2" t="str" cm="1">
        <f t="array" ref="P84">IFERROR($M84*IF($E84="","",INDEX('Plan Details'!$F$4:$Q$2298,MATCH(1,(Calculations!P$9='Plan Details'!$B$4:$B$2298)*($G84='Plan Details'!$E$4:$E$2298)*(ISNUMBER(SEARCH($B$3,'Plan Details'!$D$4:$D$2298))),0),MATCH(Calculations!$B$4,'Plan Details'!$F$3:$Q$3,0))),"")</f>
        <v/>
      </c>
      <c r="Q84" s="2" t="str" cm="1">
        <f t="array" ref="Q84">IFERROR($M84*IF($E84="","",INDEX('Plan Details'!$F$4:$Q$2298,MATCH(1,(Calculations!Q$9='Plan Details'!$B$4:$B$2298)*($G84='Plan Details'!$E$4:$E$2298)*(ISNUMBER(SEARCH($B$3,'Plan Details'!$D$4:$D$2298))),0),MATCH(Calculations!$B$4,'Plan Details'!$F$3:$Q$3,0))),"")</f>
        <v/>
      </c>
      <c r="R84" s="2" t="str" cm="1">
        <f t="array" ref="R84">IFERROR($M84*IF($E84="","",INDEX('Plan Details'!$F$4:$Q$2298,MATCH(1,(Calculations!R$9='Plan Details'!$B$4:$B$2298)*($G84='Plan Details'!$E$4:$E$2298)*(ISNUMBER(SEARCH($B$3,'Plan Details'!$D$4:$D$2298))),0),MATCH(Calculations!$B$4,'Plan Details'!$F$3:$Q$3,0))),"")</f>
        <v/>
      </c>
      <c r="S84" s="2" t="str" cm="1">
        <f t="array" ref="S84">IFERROR($M84*IF($E84="","",INDEX('Plan Details'!$F$4:$Q$2298,MATCH(1,(Calculations!S$9='Plan Details'!$B$4:$B$2298)*($G84='Plan Details'!$E$4:$E$2298)*(ISNUMBER(SEARCH($B$3,'Plan Details'!$D$4:$D$2298))),0),MATCH(Calculations!$B$4,'Plan Details'!$F$3:$Q$3,0))),"")</f>
        <v/>
      </c>
      <c r="T84" s="2" t="str" cm="1">
        <f t="array" ref="T84">IFERROR($M84*IF($E84="","",INDEX('Plan Details'!$F$4:$Q$2298,MATCH(1,(Calculations!T$9='Plan Details'!$B$4:$B$2298)*($G84='Plan Details'!$E$4:$E$2298)*(ISNUMBER(SEARCH($B$3,'Plan Details'!$D$4:$D$2298))),0),MATCH(Calculations!$B$4,'Plan Details'!$F$3:$Q$3,0))),"")</f>
        <v/>
      </c>
      <c r="U84" s="2" t="str" cm="1">
        <f t="array" ref="U84">IFERROR($M84*IF($E84="","",INDEX('Plan Details'!$F$4:$Q$2298,MATCH(1,(Calculations!U$9='Plan Details'!$B$4:$B$2298)*($G84='Plan Details'!$E$4:$E$2298)*(ISNUMBER(SEARCH($B$3,'Plan Details'!$D$4:$D$2298))),0),MATCH(Calculations!$B$4,'Plan Details'!$F$3:$Q$3,0))),"")</f>
        <v/>
      </c>
      <c r="V84" s="2" t="str" cm="1">
        <f t="array" ref="V84">IFERROR($M84*IF($E84="","",INDEX('Plan Details'!$F$4:$Q$2298,MATCH(1,(Calculations!V$9='Plan Details'!$B$4:$B$2298)*($G84='Plan Details'!$E$4:$E$2298)*(ISNUMBER(SEARCH($B$3,'Plan Details'!$D$4:$D$2298))),0),MATCH(Calculations!$B$4,'Plan Details'!$F$3:$Q$3,0))),"")</f>
        <v/>
      </c>
      <c r="W84" s="2" t="str" cm="1">
        <f t="array" ref="W84">IFERROR($M84*IF($E84="","",INDEX('Plan Details'!$F$4:$Q$2298,MATCH(1,(Calculations!W$9='Plan Details'!$B$4:$B$2298)*($G84='Plan Details'!$E$4:$E$2298)*(ISNUMBER(SEARCH($B$3,'Plan Details'!$D$4:$D$2298))),0),MATCH(Calculations!$B$4,'Plan Details'!$F$3:$Q$3,0))),"")</f>
        <v/>
      </c>
      <c r="X84" s="2" t="str" cm="1">
        <f t="array" ref="X84">IFERROR($M84*IF($E84="","",INDEX('Plan Details'!$F$4:$Q$2298,MATCH(1,(Calculations!X$9='Plan Details'!$B$4:$B$2298)*($G84='Plan Details'!$E$4:$E$2298)*(ISNUMBER(SEARCH($B$3,'Plan Details'!$D$4:$D$2298))),0),MATCH(Calculations!$B$4,'Plan Details'!$F$3:$Q$3,0))),"")</f>
        <v/>
      </c>
      <c r="Y84" s="2" t="str" cm="1">
        <f t="array" ref="Y84">IFERROR($M84*IF($E84="","",INDEX('Plan Details'!$F$4:$Q$2298,MATCH(1,(Calculations!Y$9='Plan Details'!$B$4:$B$2298)*($G84='Plan Details'!$E$4:$E$2298)*(ISNUMBER(SEARCH($B$3,'Plan Details'!$D$4:$D$2298))),0),MATCH(Calculations!$B$4,'Plan Details'!$F$3:$Q$3,0))),"")</f>
        <v/>
      </c>
      <c r="Z84" s="2" t="str" cm="1">
        <f t="array" ref="Z84">IFERROR($M84*IF($E84="","",INDEX('Plan Details'!$F$4:$Q$2298,MATCH(1,(Calculations!Z$9='Plan Details'!$B$4:$B$2298)*($G84='Plan Details'!$E$4:$E$2298)*(ISNUMBER(SEARCH($B$3,'Plan Details'!$D$4:$D$2298))),0),MATCH(Calculations!$B$4,'Plan Details'!$F$3:$Q$3,0))),"")</f>
        <v/>
      </c>
      <c r="AA84" s="2" t="str" cm="1">
        <f t="array" ref="AA84">IFERROR($M84*IF($E84="","",INDEX('Plan Details'!$F$4:$Q$2298,MATCH(1,(Calculations!AA$9='Plan Details'!$B$4:$B$2298)*($G84='Plan Details'!$E$4:$E$2298)*(ISNUMBER(SEARCH($B$3,'Plan Details'!$D$4:$D$2298))),0),MATCH(Calculations!$B$4,'Plan Details'!$F$3:$Q$3,0))),"")</f>
        <v/>
      </c>
      <c r="AB84" s="2" t="str" cm="1">
        <f t="array" ref="AB84">IFERROR($M84*IF($E84="","",INDEX('Plan Details'!$F$4:$Q$2298,MATCH(1,(Calculations!AB$9='Plan Details'!$B$4:$B$2298)*($G84='Plan Details'!$E$4:$E$2298)*(ISNUMBER(SEARCH($B$3,'Plan Details'!$D$4:$D$2298))),0),MATCH(Calculations!$B$4,'Plan Details'!$F$3:$Q$3,0))),"")</f>
        <v/>
      </c>
      <c r="AD84" s="2" t="str">
        <f t="shared" si="26"/>
        <v/>
      </c>
      <c r="AE84" s="2" t="str">
        <f t="shared" si="27"/>
        <v/>
      </c>
      <c r="AF84" s="2" t="str">
        <f t="shared" si="28"/>
        <v/>
      </c>
      <c r="AG84" s="2" t="str">
        <f t="shared" si="29"/>
        <v/>
      </c>
      <c r="AH84" s="2" t="str">
        <f t="shared" si="30"/>
        <v/>
      </c>
      <c r="AI84" s="2" t="str">
        <f t="shared" si="31"/>
        <v/>
      </c>
      <c r="AJ84" s="2" t="str">
        <f t="shared" si="32"/>
        <v/>
      </c>
      <c r="AK84" s="2" t="str">
        <f t="shared" si="33"/>
        <v/>
      </c>
      <c r="AL84" s="2" t="str">
        <f t="shared" si="34"/>
        <v/>
      </c>
      <c r="AM84" s="2" t="str">
        <f t="shared" si="35"/>
        <v/>
      </c>
      <c r="AN84" s="2" t="str">
        <f t="shared" si="36"/>
        <v/>
      </c>
      <c r="AO84" s="2" t="str">
        <f t="shared" si="37"/>
        <v/>
      </c>
      <c r="AP84" s="2" t="str">
        <f t="shared" si="38"/>
        <v/>
      </c>
      <c r="AQ84" s="2" t="str">
        <f t="shared" si="39"/>
        <v/>
      </c>
    </row>
    <row r="85" spans="1:43" x14ac:dyDescent="0.2">
      <c r="A85" s="2" t="str">
        <f>IF('3 - SHOP Premium Calculator'!F101="","",'3 - SHOP Premium Calculator'!F101)</f>
        <v/>
      </c>
      <c r="B85" s="2" t="str">
        <f>IF(A85="","",A85&amp;COUNTIFS($D$10:D85,"Employee"))</f>
        <v/>
      </c>
      <c r="C85" s="2" t="str">
        <f>IF(A85="","",'3 - SHOP Premium Calculator'!F101&amp;" - "&amp;'3 - SHOP Premium Calculator'!H101)</f>
        <v/>
      </c>
      <c r="D85" s="2" t="str">
        <f>IF('3 - SHOP Premium Calculator'!H101="","",'3 - SHOP Premium Calculator'!H101)</f>
        <v/>
      </c>
      <c r="E85" s="37" t="str">
        <f>IF('3 - SHOP Premium Calculator'!I101="","",'3 - SHOP Premium Calculator'!I101)</f>
        <v/>
      </c>
      <c r="F85" s="2" t="str">
        <f t="shared" si="20"/>
        <v/>
      </c>
      <c r="G85" s="2" t="str">
        <f t="shared" si="21"/>
        <v/>
      </c>
      <c r="H85" s="2" t="str">
        <f t="shared" si="22"/>
        <v/>
      </c>
      <c r="I85" s="2" t="str">
        <f t="shared" si="23"/>
        <v/>
      </c>
      <c r="J85" s="2" t="str">
        <f t="shared" si="24"/>
        <v/>
      </c>
      <c r="K85" s="2" t="str">
        <f>IF(A85="","",IF(AND(D85="Dependent",F85&lt;25),F85+(COUNTIFS($A$10:A85,A85)/500),0))</f>
        <v/>
      </c>
      <c r="L85" s="2" t="str" cm="1">
        <f t="array" ref="L85">IFERROR(IF(A85="","",IF(AND(D85="Dependent",OR(IFERROR(K85=LARGE(IF($B$10:$B$309=B85,$K$10:$K$309),1),FALSE),IFERROR(K85=LARGE(IF($B$10:$B$309=B85,$K$10:$K$309),2),FALSE),IFERROR(K85=LARGE(IF($B$10:$B$309=B85,$K$10:$K$309),3),FALSE)),F85&lt;26),1,0)),0)</f>
        <v/>
      </c>
      <c r="M85" s="2" t="str">
        <f t="shared" si="25"/>
        <v/>
      </c>
      <c r="O85" s="2" t="str" cm="1">
        <f t="array" ref="O85">IFERROR($M85*IF($E85="","",INDEX('Plan Details'!$F$4:$Q$2298,MATCH(1,(Calculations!O$9='Plan Details'!$B$4:$B$2298)*($G85='Plan Details'!$E$4:$E$2298)*(ISNUMBER(SEARCH($B$3,'Plan Details'!$D$4:$D$2298))),0),MATCH(Calculations!$B$4,'Plan Details'!$F$3:$Q$3,0))),"")</f>
        <v/>
      </c>
      <c r="P85" s="2" t="str" cm="1">
        <f t="array" ref="P85">IFERROR($M85*IF($E85="","",INDEX('Plan Details'!$F$4:$Q$2298,MATCH(1,(Calculations!P$9='Plan Details'!$B$4:$B$2298)*($G85='Plan Details'!$E$4:$E$2298)*(ISNUMBER(SEARCH($B$3,'Plan Details'!$D$4:$D$2298))),0),MATCH(Calculations!$B$4,'Plan Details'!$F$3:$Q$3,0))),"")</f>
        <v/>
      </c>
      <c r="Q85" s="2" t="str" cm="1">
        <f t="array" ref="Q85">IFERROR($M85*IF($E85="","",INDEX('Plan Details'!$F$4:$Q$2298,MATCH(1,(Calculations!Q$9='Plan Details'!$B$4:$B$2298)*($G85='Plan Details'!$E$4:$E$2298)*(ISNUMBER(SEARCH($B$3,'Plan Details'!$D$4:$D$2298))),0),MATCH(Calculations!$B$4,'Plan Details'!$F$3:$Q$3,0))),"")</f>
        <v/>
      </c>
      <c r="R85" s="2" t="str" cm="1">
        <f t="array" ref="R85">IFERROR($M85*IF($E85="","",INDEX('Plan Details'!$F$4:$Q$2298,MATCH(1,(Calculations!R$9='Plan Details'!$B$4:$B$2298)*($G85='Plan Details'!$E$4:$E$2298)*(ISNUMBER(SEARCH($B$3,'Plan Details'!$D$4:$D$2298))),0),MATCH(Calculations!$B$4,'Plan Details'!$F$3:$Q$3,0))),"")</f>
        <v/>
      </c>
      <c r="S85" s="2" t="str" cm="1">
        <f t="array" ref="S85">IFERROR($M85*IF($E85="","",INDEX('Plan Details'!$F$4:$Q$2298,MATCH(1,(Calculations!S$9='Plan Details'!$B$4:$B$2298)*($G85='Plan Details'!$E$4:$E$2298)*(ISNUMBER(SEARCH($B$3,'Plan Details'!$D$4:$D$2298))),0),MATCH(Calculations!$B$4,'Plan Details'!$F$3:$Q$3,0))),"")</f>
        <v/>
      </c>
      <c r="T85" s="2" t="str" cm="1">
        <f t="array" ref="T85">IFERROR($M85*IF($E85="","",INDEX('Plan Details'!$F$4:$Q$2298,MATCH(1,(Calculations!T$9='Plan Details'!$B$4:$B$2298)*($G85='Plan Details'!$E$4:$E$2298)*(ISNUMBER(SEARCH($B$3,'Plan Details'!$D$4:$D$2298))),0),MATCH(Calculations!$B$4,'Plan Details'!$F$3:$Q$3,0))),"")</f>
        <v/>
      </c>
      <c r="U85" s="2" t="str" cm="1">
        <f t="array" ref="U85">IFERROR($M85*IF($E85="","",INDEX('Plan Details'!$F$4:$Q$2298,MATCH(1,(Calculations!U$9='Plan Details'!$B$4:$B$2298)*($G85='Plan Details'!$E$4:$E$2298)*(ISNUMBER(SEARCH($B$3,'Plan Details'!$D$4:$D$2298))),0),MATCH(Calculations!$B$4,'Plan Details'!$F$3:$Q$3,0))),"")</f>
        <v/>
      </c>
      <c r="V85" s="2" t="str" cm="1">
        <f t="array" ref="V85">IFERROR($M85*IF($E85="","",INDEX('Plan Details'!$F$4:$Q$2298,MATCH(1,(Calculations!V$9='Plan Details'!$B$4:$B$2298)*($G85='Plan Details'!$E$4:$E$2298)*(ISNUMBER(SEARCH($B$3,'Plan Details'!$D$4:$D$2298))),0),MATCH(Calculations!$B$4,'Plan Details'!$F$3:$Q$3,0))),"")</f>
        <v/>
      </c>
      <c r="W85" s="2" t="str" cm="1">
        <f t="array" ref="W85">IFERROR($M85*IF($E85="","",INDEX('Plan Details'!$F$4:$Q$2298,MATCH(1,(Calculations!W$9='Plan Details'!$B$4:$B$2298)*($G85='Plan Details'!$E$4:$E$2298)*(ISNUMBER(SEARCH($B$3,'Plan Details'!$D$4:$D$2298))),0),MATCH(Calculations!$B$4,'Plan Details'!$F$3:$Q$3,0))),"")</f>
        <v/>
      </c>
      <c r="X85" s="2" t="str" cm="1">
        <f t="array" ref="X85">IFERROR($M85*IF($E85="","",INDEX('Plan Details'!$F$4:$Q$2298,MATCH(1,(Calculations!X$9='Plan Details'!$B$4:$B$2298)*($G85='Plan Details'!$E$4:$E$2298)*(ISNUMBER(SEARCH($B$3,'Plan Details'!$D$4:$D$2298))),0),MATCH(Calculations!$B$4,'Plan Details'!$F$3:$Q$3,0))),"")</f>
        <v/>
      </c>
      <c r="Y85" s="2" t="str" cm="1">
        <f t="array" ref="Y85">IFERROR($M85*IF($E85="","",INDEX('Plan Details'!$F$4:$Q$2298,MATCH(1,(Calculations!Y$9='Plan Details'!$B$4:$B$2298)*($G85='Plan Details'!$E$4:$E$2298)*(ISNUMBER(SEARCH($B$3,'Plan Details'!$D$4:$D$2298))),0),MATCH(Calculations!$B$4,'Plan Details'!$F$3:$Q$3,0))),"")</f>
        <v/>
      </c>
      <c r="Z85" s="2" t="str" cm="1">
        <f t="array" ref="Z85">IFERROR($M85*IF($E85="","",INDEX('Plan Details'!$F$4:$Q$2298,MATCH(1,(Calculations!Z$9='Plan Details'!$B$4:$B$2298)*($G85='Plan Details'!$E$4:$E$2298)*(ISNUMBER(SEARCH($B$3,'Plan Details'!$D$4:$D$2298))),0),MATCH(Calculations!$B$4,'Plan Details'!$F$3:$Q$3,0))),"")</f>
        <v/>
      </c>
      <c r="AA85" s="2" t="str" cm="1">
        <f t="array" ref="AA85">IFERROR($M85*IF($E85="","",INDEX('Plan Details'!$F$4:$Q$2298,MATCH(1,(Calculations!AA$9='Plan Details'!$B$4:$B$2298)*($G85='Plan Details'!$E$4:$E$2298)*(ISNUMBER(SEARCH($B$3,'Plan Details'!$D$4:$D$2298))),0),MATCH(Calculations!$B$4,'Plan Details'!$F$3:$Q$3,0))),"")</f>
        <v/>
      </c>
      <c r="AB85" s="2" t="str" cm="1">
        <f t="array" ref="AB85">IFERROR($M85*IF($E85="","",INDEX('Plan Details'!$F$4:$Q$2298,MATCH(1,(Calculations!AB$9='Plan Details'!$B$4:$B$2298)*($G85='Plan Details'!$E$4:$E$2298)*(ISNUMBER(SEARCH($B$3,'Plan Details'!$D$4:$D$2298))),0),MATCH(Calculations!$B$4,'Plan Details'!$F$3:$Q$3,0))),"")</f>
        <v/>
      </c>
      <c r="AD85" s="2" t="str">
        <f t="shared" si="26"/>
        <v/>
      </c>
      <c r="AE85" s="2" t="str">
        <f t="shared" si="27"/>
        <v/>
      </c>
      <c r="AF85" s="2" t="str">
        <f t="shared" si="28"/>
        <v/>
      </c>
      <c r="AG85" s="2" t="str">
        <f t="shared" si="29"/>
        <v/>
      </c>
      <c r="AH85" s="2" t="str">
        <f t="shared" si="30"/>
        <v/>
      </c>
      <c r="AI85" s="2" t="str">
        <f t="shared" si="31"/>
        <v/>
      </c>
      <c r="AJ85" s="2" t="str">
        <f t="shared" si="32"/>
        <v/>
      </c>
      <c r="AK85" s="2" t="str">
        <f t="shared" si="33"/>
        <v/>
      </c>
      <c r="AL85" s="2" t="str">
        <f t="shared" si="34"/>
        <v/>
      </c>
      <c r="AM85" s="2" t="str">
        <f t="shared" si="35"/>
        <v/>
      </c>
      <c r="AN85" s="2" t="str">
        <f t="shared" si="36"/>
        <v/>
      </c>
      <c r="AO85" s="2" t="str">
        <f t="shared" si="37"/>
        <v/>
      </c>
      <c r="AP85" s="2" t="str">
        <f t="shared" si="38"/>
        <v/>
      </c>
      <c r="AQ85" s="2" t="str">
        <f t="shared" si="39"/>
        <v/>
      </c>
    </row>
    <row r="86" spans="1:43" x14ac:dyDescent="0.2">
      <c r="A86" s="2" t="str">
        <f>IF('3 - SHOP Premium Calculator'!F102="","",'3 - SHOP Premium Calculator'!F102)</f>
        <v/>
      </c>
      <c r="B86" s="2" t="str">
        <f>IF(A86="","",A86&amp;COUNTIFS($D$10:D86,"Employee"))</f>
        <v/>
      </c>
      <c r="C86" s="2" t="str">
        <f>IF(A86="","",'3 - SHOP Premium Calculator'!F102&amp;" - "&amp;'3 - SHOP Premium Calculator'!H102)</f>
        <v/>
      </c>
      <c r="D86" s="2" t="str">
        <f>IF('3 - SHOP Premium Calculator'!H102="","",'3 - SHOP Premium Calculator'!H102)</f>
        <v/>
      </c>
      <c r="E86" s="37" t="str">
        <f>IF('3 - SHOP Premium Calculator'!I102="","",'3 - SHOP Premium Calculator'!I102)</f>
        <v/>
      </c>
      <c r="F86" s="2" t="str">
        <f t="shared" si="20"/>
        <v/>
      </c>
      <c r="G86" s="2" t="str">
        <f t="shared" si="21"/>
        <v/>
      </c>
      <c r="H86" s="2" t="str">
        <f t="shared" si="22"/>
        <v/>
      </c>
      <c r="I86" s="2" t="str">
        <f t="shared" si="23"/>
        <v/>
      </c>
      <c r="J86" s="2" t="str">
        <f t="shared" si="24"/>
        <v/>
      </c>
      <c r="K86" s="2" t="str">
        <f>IF(A86="","",IF(AND(D86="Dependent",F86&lt;25),F86+(COUNTIFS($A$10:A86,A86)/500),0))</f>
        <v/>
      </c>
      <c r="L86" s="2" t="str" cm="1">
        <f t="array" ref="L86">IFERROR(IF(A86="","",IF(AND(D86="Dependent",OR(IFERROR(K86=LARGE(IF($B$10:$B$309=B86,$K$10:$K$309),1),FALSE),IFERROR(K86=LARGE(IF($B$10:$B$309=B86,$K$10:$K$309),2),FALSE),IFERROR(K86=LARGE(IF($B$10:$B$309=B86,$K$10:$K$309),3),FALSE)),F86&lt;26),1,0)),0)</f>
        <v/>
      </c>
      <c r="M86" s="2" t="str">
        <f t="shared" si="25"/>
        <v/>
      </c>
      <c r="O86" s="2" t="str" cm="1">
        <f t="array" ref="O86">IFERROR($M86*IF($E86="","",INDEX('Plan Details'!$F$4:$Q$2298,MATCH(1,(Calculations!O$9='Plan Details'!$B$4:$B$2298)*($G86='Plan Details'!$E$4:$E$2298)*(ISNUMBER(SEARCH($B$3,'Plan Details'!$D$4:$D$2298))),0),MATCH(Calculations!$B$4,'Plan Details'!$F$3:$Q$3,0))),"")</f>
        <v/>
      </c>
      <c r="P86" s="2" t="str" cm="1">
        <f t="array" ref="P86">IFERROR($M86*IF($E86="","",INDEX('Plan Details'!$F$4:$Q$2298,MATCH(1,(Calculations!P$9='Plan Details'!$B$4:$B$2298)*($G86='Plan Details'!$E$4:$E$2298)*(ISNUMBER(SEARCH($B$3,'Plan Details'!$D$4:$D$2298))),0),MATCH(Calculations!$B$4,'Plan Details'!$F$3:$Q$3,0))),"")</f>
        <v/>
      </c>
      <c r="Q86" s="2" t="str" cm="1">
        <f t="array" ref="Q86">IFERROR($M86*IF($E86="","",INDEX('Plan Details'!$F$4:$Q$2298,MATCH(1,(Calculations!Q$9='Plan Details'!$B$4:$B$2298)*($G86='Plan Details'!$E$4:$E$2298)*(ISNUMBER(SEARCH($B$3,'Plan Details'!$D$4:$D$2298))),0),MATCH(Calculations!$B$4,'Plan Details'!$F$3:$Q$3,0))),"")</f>
        <v/>
      </c>
      <c r="R86" s="2" t="str" cm="1">
        <f t="array" ref="R86">IFERROR($M86*IF($E86="","",INDEX('Plan Details'!$F$4:$Q$2298,MATCH(1,(Calculations!R$9='Plan Details'!$B$4:$B$2298)*($G86='Plan Details'!$E$4:$E$2298)*(ISNUMBER(SEARCH($B$3,'Plan Details'!$D$4:$D$2298))),0),MATCH(Calculations!$B$4,'Plan Details'!$F$3:$Q$3,0))),"")</f>
        <v/>
      </c>
      <c r="S86" s="2" t="str" cm="1">
        <f t="array" ref="S86">IFERROR($M86*IF($E86="","",INDEX('Plan Details'!$F$4:$Q$2298,MATCH(1,(Calculations!S$9='Plan Details'!$B$4:$B$2298)*($G86='Plan Details'!$E$4:$E$2298)*(ISNUMBER(SEARCH($B$3,'Plan Details'!$D$4:$D$2298))),0),MATCH(Calculations!$B$4,'Plan Details'!$F$3:$Q$3,0))),"")</f>
        <v/>
      </c>
      <c r="T86" s="2" t="str" cm="1">
        <f t="array" ref="T86">IFERROR($M86*IF($E86="","",INDEX('Plan Details'!$F$4:$Q$2298,MATCH(1,(Calculations!T$9='Plan Details'!$B$4:$B$2298)*($G86='Plan Details'!$E$4:$E$2298)*(ISNUMBER(SEARCH($B$3,'Plan Details'!$D$4:$D$2298))),0),MATCH(Calculations!$B$4,'Plan Details'!$F$3:$Q$3,0))),"")</f>
        <v/>
      </c>
      <c r="U86" s="2" t="str" cm="1">
        <f t="array" ref="U86">IFERROR($M86*IF($E86="","",INDEX('Plan Details'!$F$4:$Q$2298,MATCH(1,(Calculations!U$9='Plan Details'!$B$4:$B$2298)*($G86='Plan Details'!$E$4:$E$2298)*(ISNUMBER(SEARCH($B$3,'Plan Details'!$D$4:$D$2298))),0),MATCH(Calculations!$B$4,'Plan Details'!$F$3:$Q$3,0))),"")</f>
        <v/>
      </c>
      <c r="V86" s="2" t="str" cm="1">
        <f t="array" ref="V86">IFERROR($M86*IF($E86="","",INDEX('Plan Details'!$F$4:$Q$2298,MATCH(1,(Calculations!V$9='Plan Details'!$B$4:$B$2298)*($G86='Plan Details'!$E$4:$E$2298)*(ISNUMBER(SEARCH($B$3,'Plan Details'!$D$4:$D$2298))),0),MATCH(Calculations!$B$4,'Plan Details'!$F$3:$Q$3,0))),"")</f>
        <v/>
      </c>
      <c r="W86" s="2" t="str" cm="1">
        <f t="array" ref="W86">IFERROR($M86*IF($E86="","",INDEX('Plan Details'!$F$4:$Q$2298,MATCH(1,(Calculations!W$9='Plan Details'!$B$4:$B$2298)*($G86='Plan Details'!$E$4:$E$2298)*(ISNUMBER(SEARCH($B$3,'Plan Details'!$D$4:$D$2298))),0),MATCH(Calculations!$B$4,'Plan Details'!$F$3:$Q$3,0))),"")</f>
        <v/>
      </c>
      <c r="X86" s="2" t="str" cm="1">
        <f t="array" ref="X86">IFERROR($M86*IF($E86="","",INDEX('Plan Details'!$F$4:$Q$2298,MATCH(1,(Calculations!X$9='Plan Details'!$B$4:$B$2298)*($G86='Plan Details'!$E$4:$E$2298)*(ISNUMBER(SEARCH($B$3,'Plan Details'!$D$4:$D$2298))),0),MATCH(Calculations!$B$4,'Plan Details'!$F$3:$Q$3,0))),"")</f>
        <v/>
      </c>
      <c r="Y86" s="2" t="str" cm="1">
        <f t="array" ref="Y86">IFERROR($M86*IF($E86="","",INDEX('Plan Details'!$F$4:$Q$2298,MATCH(1,(Calculations!Y$9='Plan Details'!$B$4:$B$2298)*($G86='Plan Details'!$E$4:$E$2298)*(ISNUMBER(SEARCH($B$3,'Plan Details'!$D$4:$D$2298))),0),MATCH(Calculations!$B$4,'Plan Details'!$F$3:$Q$3,0))),"")</f>
        <v/>
      </c>
      <c r="Z86" s="2" t="str" cm="1">
        <f t="array" ref="Z86">IFERROR($M86*IF($E86="","",INDEX('Plan Details'!$F$4:$Q$2298,MATCH(1,(Calculations!Z$9='Plan Details'!$B$4:$B$2298)*($G86='Plan Details'!$E$4:$E$2298)*(ISNUMBER(SEARCH($B$3,'Plan Details'!$D$4:$D$2298))),0),MATCH(Calculations!$B$4,'Plan Details'!$F$3:$Q$3,0))),"")</f>
        <v/>
      </c>
      <c r="AA86" s="2" t="str" cm="1">
        <f t="array" ref="AA86">IFERROR($M86*IF($E86="","",INDEX('Plan Details'!$F$4:$Q$2298,MATCH(1,(Calculations!AA$9='Plan Details'!$B$4:$B$2298)*($G86='Plan Details'!$E$4:$E$2298)*(ISNUMBER(SEARCH($B$3,'Plan Details'!$D$4:$D$2298))),0),MATCH(Calculations!$B$4,'Plan Details'!$F$3:$Q$3,0))),"")</f>
        <v/>
      </c>
      <c r="AB86" s="2" t="str" cm="1">
        <f t="array" ref="AB86">IFERROR($M86*IF($E86="","",INDEX('Plan Details'!$F$4:$Q$2298,MATCH(1,(Calculations!AB$9='Plan Details'!$B$4:$B$2298)*($G86='Plan Details'!$E$4:$E$2298)*(ISNUMBER(SEARCH($B$3,'Plan Details'!$D$4:$D$2298))),0),MATCH(Calculations!$B$4,'Plan Details'!$F$3:$Q$3,0))),"")</f>
        <v/>
      </c>
      <c r="AD86" s="2" t="str">
        <f t="shared" si="26"/>
        <v/>
      </c>
      <c r="AE86" s="2" t="str">
        <f t="shared" si="27"/>
        <v/>
      </c>
      <c r="AF86" s="2" t="str">
        <f t="shared" si="28"/>
        <v/>
      </c>
      <c r="AG86" s="2" t="str">
        <f t="shared" si="29"/>
        <v/>
      </c>
      <c r="AH86" s="2" t="str">
        <f t="shared" si="30"/>
        <v/>
      </c>
      <c r="AI86" s="2" t="str">
        <f t="shared" si="31"/>
        <v/>
      </c>
      <c r="AJ86" s="2" t="str">
        <f t="shared" si="32"/>
        <v/>
      </c>
      <c r="AK86" s="2" t="str">
        <f t="shared" si="33"/>
        <v/>
      </c>
      <c r="AL86" s="2" t="str">
        <f t="shared" si="34"/>
        <v/>
      </c>
      <c r="AM86" s="2" t="str">
        <f t="shared" si="35"/>
        <v/>
      </c>
      <c r="AN86" s="2" t="str">
        <f t="shared" si="36"/>
        <v/>
      </c>
      <c r="AO86" s="2" t="str">
        <f t="shared" si="37"/>
        <v/>
      </c>
      <c r="AP86" s="2" t="str">
        <f t="shared" si="38"/>
        <v/>
      </c>
      <c r="AQ86" s="2" t="str">
        <f t="shared" si="39"/>
        <v/>
      </c>
    </row>
    <row r="87" spans="1:43" x14ac:dyDescent="0.2">
      <c r="A87" s="2" t="str">
        <f>IF('3 - SHOP Premium Calculator'!F103="","",'3 - SHOP Premium Calculator'!F103)</f>
        <v/>
      </c>
      <c r="B87" s="2" t="str">
        <f>IF(A87="","",A87&amp;COUNTIFS($D$10:D87,"Employee"))</f>
        <v/>
      </c>
      <c r="C87" s="2" t="str">
        <f>IF(A87="","",'3 - SHOP Premium Calculator'!F103&amp;" - "&amp;'3 - SHOP Premium Calculator'!H103)</f>
        <v/>
      </c>
      <c r="D87" s="2" t="str">
        <f>IF('3 - SHOP Premium Calculator'!H103="","",'3 - SHOP Premium Calculator'!H103)</f>
        <v/>
      </c>
      <c r="E87" s="37" t="str">
        <f>IF('3 - SHOP Premium Calculator'!I103="","",'3 - SHOP Premium Calculator'!I103)</f>
        <v/>
      </c>
      <c r="F87" s="2" t="str">
        <f t="shared" si="20"/>
        <v/>
      </c>
      <c r="G87" s="2" t="str">
        <f t="shared" si="21"/>
        <v/>
      </c>
      <c r="H87" s="2" t="str">
        <f t="shared" si="22"/>
        <v/>
      </c>
      <c r="I87" s="2" t="str">
        <f t="shared" si="23"/>
        <v/>
      </c>
      <c r="J87" s="2" t="str">
        <f t="shared" si="24"/>
        <v/>
      </c>
      <c r="K87" s="2" t="str">
        <f>IF(A87="","",IF(AND(D87="Dependent",F87&lt;25),F87+(COUNTIFS($A$10:A87,A87)/500),0))</f>
        <v/>
      </c>
      <c r="L87" s="2" t="str" cm="1">
        <f t="array" ref="L87">IFERROR(IF(A87="","",IF(AND(D87="Dependent",OR(IFERROR(K87=LARGE(IF($B$10:$B$309=B87,$K$10:$K$309),1),FALSE),IFERROR(K87=LARGE(IF($B$10:$B$309=B87,$K$10:$K$309),2),FALSE),IFERROR(K87=LARGE(IF($B$10:$B$309=B87,$K$10:$K$309),3),FALSE)),F87&lt;26),1,0)),0)</f>
        <v/>
      </c>
      <c r="M87" s="2" t="str">
        <f t="shared" si="25"/>
        <v/>
      </c>
      <c r="O87" s="2" t="str" cm="1">
        <f t="array" ref="O87">IFERROR($M87*IF($E87="","",INDEX('Plan Details'!$F$4:$Q$2298,MATCH(1,(Calculations!O$9='Plan Details'!$B$4:$B$2298)*($G87='Plan Details'!$E$4:$E$2298)*(ISNUMBER(SEARCH($B$3,'Plan Details'!$D$4:$D$2298))),0),MATCH(Calculations!$B$4,'Plan Details'!$F$3:$Q$3,0))),"")</f>
        <v/>
      </c>
      <c r="P87" s="2" t="str" cm="1">
        <f t="array" ref="P87">IFERROR($M87*IF($E87="","",INDEX('Plan Details'!$F$4:$Q$2298,MATCH(1,(Calculations!P$9='Plan Details'!$B$4:$B$2298)*($G87='Plan Details'!$E$4:$E$2298)*(ISNUMBER(SEARCH($B$3,'Plan Details'!$D$4:$D$2298))),0),MATCH(Calculations!$B$4,'Plan Details'!$F$3:$Q$3,0))),"")</f>
        <v/>
      </c>
      <c r="Q87" s="2" t="str" cm="1">
        <f t="array" ref="Q87">IFERROR($M87*IF($E87="","",INDEX('Plan Details'!$F$4:$Q$2298,MATCH(1,(Calculations!Q$9='Plan Details'!$B$4:$B$2298)*($G87='Plan Details'!$E$4:$E$2298)*(ISNUMBER(SEARCH($B$3,'Plan Details'!$D$4:$D$2298))),0),MATCH(Calculations!$B$4,'Plan Details'!$F$3:$Q$3,0))),"")</f>
        <v/>
      </c>
      <c r="R87" s="2" t="str" cm="1">
        <f t="array" ref="R87">IFERROR($M87*IF($E87="","",INDEX('Plan Details'!$F$4:$Q$2298,MATCH(1,(Calculations!R$9='Plan Details'!$B$4:$B$2298)*($G87='Plan Details'!$E$4:$E$2298)*(ISNUMBER(SEARCH($B$3,'Plan Details'!$D$4:$D$2298))),0),MATCH(Calculations!$B$4,'Plan Details'!$F$3:$Q$3,0))),"")</f>
        <v/>
      </c>
      <c r="S87" s="2" t="str" cm="1">
        <f t="array" ref="S87">IFERROR($M87*IF($E87="","",INDEX('Plan Details'!$F$4:$Q$2298,MATCH(1,(Calculations!S$9='Plan Details'!$B$4:$B$2298)*($G87='Plan Details'!$E$4:$E$2298)*(ISNUMBER(SEARCH($B$3,'Plan Details'!$D$4:$D$2298))),0),MATCH(Calculations!$B$4,'Plan Details'!$F$3:$Q$3,0))),"")</f>
        <v/>
      </c>
      <c r="T87" s="2" t="str" cm="1">
        <f t="array" ref="T87">IFERROR($M87*IF($E87="","",INDEX('Plan Details'!$F$4:$Q$2298,MATCH(1,(Calculations!T$9='Plan Details'!$B$4:$B$2298)*($G87='Plan Details'!$E$4:$E$2298)*(ISNUMBER(SEARCH($B$3,'Plan Details'!$D$4:$D$2298))),0),MATCH(Calculations!$B$4,'Plan Details'!$F$3:$Q$3,0))),"")</f>
        <v/>
      </c>
      <c r="U87" s="2" t="str" cm="1">
        <f t="array" ref="U87">IFERROR($M87*IF($E87="","",INDEX('Plan Details'!$F$4:$Q$2298,MATCH(1,(Calculations!U$9='Plan Details'!$B$4:$B$2298)*($G87='Plan Details'!$E$4:$E$2298)*(ISNUMBER(SEARCH($B$3,'Plan Details'!$D$4:$D$2298))),0),MATCH(Calculations!$B$4,'Plan Details'!$F$3:$Q$3,0))),"")</f>
        <v/>
      </c>
      <c r="V87" s="2" t="str" cm="1">
        <f t="array" ref="V87">IFERROR($M87*IF($E87="","",INDEX('Plan Details'!$F$4:$Q$2298,MATCH(1,(Calculations!V$9='Plan Details'!$B$4:$B$2298)*($G87='Plan Details'!$E$4:$E$2298)*(ISNUMBER(SEARCH($B$3,'Plan Details'!$D$4:$D$2298))),0),MATCH(Calculations!$B$4,'Plan Details'!$F$3:$Q$3,0))),"")</f>
        <v/>
      </c>
      <c r="W87" s="2" t="str" cm="1">
        <f t="array" ref="W87">IFERROR($M87*IF($E87="","",INDEX('Plan Details'!$F$4:$Q$2298,MATCH(1,(Calculations!W$9='Plan Details'!$B$4:$B$2298)*($G87='Plan Details'!$E$4:$E$2298)*(ISNUMBER(SEARCH($B$3,'Plan Details'!$D$4:$D$2298))),0),MATCH(Calculations!$B$4,'Plan Details'!$F$3:$Q$3,0))),"")</f>
        <v/>
      </c>
      <c r="X87" s="2" t="str" cm="1">
        <f t="array" ref="X87">IFERROR($M87*IF($E87="","",INDEX('Plan Details'!$F$4:$Q$2298,MATCH(1,(Calculations!X$9='Plan Details'!$B$4:$B$2298)*($G87='Plan Details'!$E$4:$E$2298)*(ISNUMBER(SEARCH($B$3,'Plan Details'!$D$4:$D$2298))),0),MATCH(Calculations!$B$4,'Plan Details'!$F$3:$Q$3,0))),"")</f>
        <v/>
      </c>
      <c r="Y87" s="2" t="str" cm="1">
        <f t="array" ref="Y87">IFERROR($M87*IF($E87="","",INDEX('Plan Details'!$F$4:$Q$2298,MATCH(1,(Calculations!Y$9='Plan Details'!$B$4:$B$2298)*($G87='Plan Details'!$E$4:$E$2298)*(ISNUMBER(SEARCH($B$3,'Plan Details'!$D$4:$D$2298))),0),MATCH(Calculations!$B$4,'Plan Details'!$F$3:$Q$3,0))),"")</f>
        <v/>
      </c>
      <c r="Z87" s="2" t="str" cm="1">
        <f t="array" ref="Z87">IFERROR($M87*IF($E87="","",INDEX('Plan Details'!$F$4:$Q$2298,MATCH(1,(Calculations!Z$9='Plan Details'!$B$4:$B$2298)*($G87='Plan Details'!$E$4:$E$2298)*(ISNUMBER(SEARCH($B$3,'Plan Details'!$D$4:$D$2298))),0),MATCH(Calculations!$B$4,'Plan Details'!$F$3:$Q$3,0))),"")</f>
        <v/>
      </c>
      <c r="AA87" s="2" t="str" cm="1">
        <f t="array" ref="AA87">IFERROR($M87*IF($E87="","",INDEX('Plan Details'!$F$4:$Q$2298,MATCH(1,(Calculations!AA$9='Plan Details'!$B$4:$B$2298)*($G87='Plan Details'!$E$4:$E$2298)*(ISNUMBER(SEARCH($B$3,'Plan Details'!$D$4:$D$2298))),0),MATCH(Calculations!$B$4,'Plan Details'!$F$3:$Q$3,0))),"")</f>
        <v/>
      </c>
      <c r="AB87" s="2" t="str" cm="1">
        <f t="array" ref="AB87">IFERROR($M87*IF($E87="","",INDEX('Plan Details'!$F$4:$Q$2298,MATCH(1,(Calculations!AB$9='Plan Details'!$B$4:$B$2298)*($G87='Plan Details'!$E$4:$E$2298)*(ISNUMBER(SEARCH($B$3,'Plan Details'!$D$4:$D$2298))),0),MATCH(Calculations!$B$4,'Plan Details'!$F$3:$Q$3,0))),"")</f>
        <v/>
      </c>
      <c r="AD87" s="2" t="str">
        <f t="shared" si="26"/>
        <v/>
      </c>
      <c r="AE87" s="2" t="str">
        <f t="shared" si="27"/>
        <v/>
      </c>
      <c r="AF87" s="2" t="str">
        <f t="shared" si="28"/>
        <v/>
      </c>
      <c r="AG87" s="2" t="str">
        <f t="shared" si="29"/>
        <v/>
      </c>
      <c r="AH87" s="2" t="str">
        <f t="shared" si="30"/>
        <v/>
      </c>
      <c r="AI87" s="2" t="str">
        <f t="shared" si="31"/>
        <v/>
      </c>
      <c r="AJ87" s="2" t="str">
        <f t="shared" si="32"/>
        <v/>
      </c>
      <c r="AK87" s="2" t="str">
        <f t="shared" si="33"/>
        <v/>
      </c>
      <c r="AL87" s="2" t="str">
        <f t="shared" si="34"/>
        <v/>
      </c>
      <c r="AM87" s="2" t="str">
        <f t="shared" si="35"/>
        <v/>
      </c>
      <c r="AN87" s="2" t="str">
        <f t="shared" si="36"/>
        <v/>
      </c>
      <c r="AO87" s="2" t="str">
        <f t="shared" si="37"/>
        <v/>
      </c>
      <c r="AP87" s="2" t="str">
        <f t="shared" si="38"/>
        <v/>
      </c>
      <c r="AQ87" s="2" t="str">
        <f t="shared" si="39"/>
        <v/>
      </c>
    </row>
    <row r="88" spans="1:43" x14ac:dyDescent="0.2">
      <c r="A88" s="2" t="str">
        <f>IF('3 - SHOP Premium Calculator'!F104="","",'3 - SHOP Premium Calculator'!F104)</f>
        <v/>
      </c>
      <c r="B88" s="2" t="str">
        <f>IF(A88="","",A88&amp;COUNTIFS($D$10:D88,"Employee"))</f>
        <v/>
      </c>
      <c r="C88" s="2" t="str">
        <f>IF(A88="","",'3 - SHOP Premium Calculator'!F104&amp;" - "&amp;'3 - SHOP Premium Calculator'!H104)</f>
        <v/>
      </c>
      <c r="D88" s="2" t="str">
        <f>IF('3 - SHOP Premium Calculator'!H104="","",'3 - SHOP Premium Calculator'!H104)</f>
        <v/>
      </c>
      <c r="E88" s="37" t="str">
        <f>IF('3 - SHOP Premium Calculator'!I104="","",'3 - SHOP Premium Calculator'!I104)</f>
        <v/>
      </c>
      <c r="F88" s="2" t="str">
        <f t="shared" si="20"/>
        <v/>
      </c>
      <c r="G88" s="2" t="str">
        <f t="shared" si="21"/>
        <v/>
      </c>
      <c r="H88" s="2" t="str">
        <f t="shared" si="22"/>
        <v/>
      </c>
      <c r="I88" s="2" t="str">
        <f t="shared" si="23"/>
        <v/>
      </c>
      <c r="J88" s="2" t="str">
        <f t="shared" si="24"/>
        <v/>
      </c>
      <c r="K88" s="2" t="str">
        <f>IF(A88="","",IF(AND(D88="Dependent",F88&lt;25),F88+(COUNTIFS($A$10:A88,A88)/500),0))</f>
        <v/>
      </c>
      <c r="L88" s="2" t="str" cm="1">
        <f t="array" ref="L88">IFERROR(IF(A88="","",IF(AND(D88="Dependent",OR(IFERROR(K88=LARGE(IF($B$10:$B$309=B88,$K$10:$K$309),1),FALSE),IFERROR(K88=LARGE(IF($B$10:$B$309=B88,$K$10:$K$309),2),FALSE),IFERROR(K88=LARGE(IF($B$10:$B$309=B88,$K$10:$K$309),3),FALSE)),F88&lt;26),1,0)),0)</f>
        <v/>
      </c>
      <c r="M88" s="2" t="str">
        <f t="shared" si="25"/>
        <v/>
      </c>
      <c r="O88" s="2" t="str" cm="1">
        <f t="array" ref="O88">IFERROR($M88*IF($E88="","",INDEX('Plan Details'!$F$4:$Q$2298,MATCH(1,(Calculations!O$9='Plan Details'!$B$4:$B$2298)*($G88='Plan Details'!$E$4:$E$2298)*(ISNUMBER(SEARCH($B$3,'Plan Details'!$D$4:$D$2298))),0),MATCH(Calculations!$B$4,'Plan Details'!$F$3:$Q$3,0))),"")</f>
        <v/>
      </c>
      <c r="P88" s="2" t="str" cm="1">
        <f t="array" ref="P88">IFERROR($M88*IF($E88="","",INDEX('Plan Details'!$F$4:$Q$2298,MATCH(1,(Calculations!P$9='Plan Details'!$B$4:$B$2298)*($G88='Plan Details'!$E$4:$E$2298)*(ISNUMBER(SEARCH($B$3,'Plan Details'!$D$4:$D$2298))),0),MATCH(Calculations!$B$4,'Plan Details'!$F$3:$Q$3,0))),"")</f>
        <v/>
      </c>
      <c r="Q88" s="2" t="str" cm="1">
        <f t="array" ref="Q88">IFERROR($M88*IF($E88="","",INDEX('Plan Details'!$F$4:$Q$2298,MATCH(1,(Calculations!Q$9='Plan Details'!$B$4:$B$2298)*($G88='Plan Details'!$E$4:$E$2298)*(ISNUMBER(SEARCH($B$3,'Plan Details'!$D$4:$D$2298))),0),MATCH(Calculations!$B$4,'Plan Details'!$F$3:$Q$3,0))),"")</f>
        <v/>
      </c>
      <c r="R88" s="2" t="str" cm="1">
        <f t="array" ref="R88">IFERROR($M88*IF($E88="","",INDEX('Plan Details'!$F$4:$Q$2298,MATCH(1,(Calculations!R$9='Plan Details'!$B$4:$B$2298)*($G88='Plan Details'!$E$4:$E$2298)*(ISNUMBER(SEARCH($B$3,'Plan Details'!$D$4:$D$2298))),0),MATCH(Calculations!$B$4,'Plan Details'!$F$3:$Q$3,0))),"")</f>
        <v/>
      </c>
      <c r="S88" s="2" t="str" cm="1">
        <f t="array" ref="S88">IFERROR($M88*IF($E88="","",INDEX('Plan Details'!$F$4:$Q$2298,MATCH(1,(Calculations!S$9='Plan Details'!$B$4:$B$2298)*($G88='Plan Details'!$E$4:$E$2298)*(ISNUMBER(SEARCH($B$3,'Plan Details'!$D$4:$D$2298))),0),MATCH(Calculations!$B$4,'Plan Details'!$F$3:$Q$3,0))),"")</f>
        <v/>
      </c>
      <c r="T88" s="2" t="str" cm="1">
        <f t="array" ref="T88">IFERROR($M88*IF($E88="","",INDEX('Plan Details'!$F$4:$Q$2298,MATCH(1,(Calculations!T$9='Plan Details'!$B$4:$B$2298)*($G88='Plan Details'!$E$4:$E$2298)*(ISNUMBER(SEARCH($B$3,'Plan Details'!$D$4:$D$2298))),0),MATCH(Calculations!$B$4,'Plan Details'!$F$3:$Q$3,0))),"")</f>
        <v/>
      </c>
      <c r="U88" s="2" t="str" cm="1">
        <f t="array" ref="U88">IFERROR($M88*IF($E88="","",INDEX('Plan Details'!$F$4:$Q$2298,MATCH(1,(Calculations!U$9='Plan Details'!$B$4:$B$2298)*($G88='Plan Details'!$E$4:$E$2298)*(ISNUMBER(SEARCH($B$3,'Plan Details'!$D$4:$D$2298))),0),MATCH(Calculations!$B$4,'Plan Details'!$F$3:$Q$3,0))),"")</f>
        <v/>
      </c>
      <c r="V88" s="2" t="str" cm="1">
        <f t="array" ref="V88">IFERROR($M88*IF($E88="","",INDEX('Plan Details'!$F$4:$Q$2298,MATCH(1,(Calculations!V$9='Plan Details'!$B$4:$B$2298)*($G88='Plan Details'!$E$4:$E$2298)*(ISNUMBER(SEARCH($B$3,'Plan Details'!$D$4:$D$2298))),0),MATCH(Calculations!$B$4,'Plan Details'!$F$3:$Q$3,0))),"")</f>
        <v/>
      </c>
      <c r="W88" s="2" t="str" cm="1">
        <f t="array" ref="W88">IFERROR($M88*IF($E88="","",INDEX('Plan Details'!$F$4:$Q$2298,MATCH(1,(Calculations!W$9='Plan Details'!$B$4:$B$2298)*($G88='Plan Details'!$E$4:$E$2298)*(ISNUMBER(SEARCH($B$3,'Plan Details'!$D$4:$D$2298))),0),MATCH(Calculations!$B$4,'Plan Details'!$F$3:$Q$3,0))),"")</f>
        <v/>
      </c>
      <c r="X88" s="2" t="str" cm="1">
        <f t="array" ref="X88">IFERROR($M88*IF($E88="","",INDEX('Plan Details'!$F$4:$Q$2298,MATCH(1,(Calculations!X$9='Plan Details'!$B$4:$B$2298)*($G88='Plan Details'!$E$4:$E$2298)*(ISNUMBER(SEARCH($B$3,'Plan Details'!$D$4:$D$2298))),0),MATCH(Calculations!$B$4,'Plan Details'!$F$3:$Q$3,0))),"")</f>
        <v/>
      </c>
      <c r="Y88" s="2" t="str" cm="1">
        <f t="array" ref="Y88">IFERROR($M88*IF($E88="","",INDEX('Plan Details'!$F$4:$Q$2298,MATCH(1,(Calculations!Y$9='Plan Details'!$B$4:$B$2298)*($G88='Plan Details'!$E$4:$E$2298)*(ISNUMBER(SEARCH($B$3,'Plan Details'!$D$4:$D$2298))),0),MATCH(Calculations!$B$4,'Plan Details'!$F$3:$Q$3,0))),"")</f>
        <v/>
      </c>
      <c r="Z88" s="2" t="str" cm="1">
        <f t="array" ref="Z88">IFERROR($M88*IF($E88="","",INDEX('Plan Details'!$F$4:$Q$2298,MATCH(1,(Calculations!Z$9='Plan Details'!$B$4:$B$2298)*($G88='Plan Details'!$E$4:$E$2298)*(ISNUMBER(SEARCH($B$3,'Plan Details'!$D$4:$D$2298))),0),MATCH(Calculations!$B$4,'Plan Details'!$F$3:$Q$3,0))),"")</f>
        <v/>
      </c>
      <c r="AA88" s="2" t="str" cm="1">
        <f t="array" ref="AA88">IFERROR($M88*IF($E88="","",INDEX('Plan Details'!$F$4:$Q$2298,MATCH(1,(Calculations!AA$9='Plan Details'!$B$4:$B$2298)*($G88='Plan Details'!$E$4:$E$2298)*(ISNUMBER(SEARCH($B$3,'Plan Details'!$D$4:$D$2298))),0),MATCH(Calculations!$B$4,'Plan Details'!$F$3:$Q$3,0))),"")</f>
        <v/>
      </c>
      <c r="AB88" s="2" t="str" cm="1">
        <f t="array" ref="AB88">IFERROR($M88*IF($E88="","",INDEX('Plan Details'!$F$4:$Q$2298,MATCH(1,(Calculations!AB$9='Plan Details'!$B$4:$B$2298)*($G88='Plan Details'!$E$4:$E$2298)*(ISNUMBER(SEARCH($B$3,'Plan Details'!$D$4:$D$2298))),0),MATCH(Calculations!$B$4,'Plan Details'!$F$3:$Q$3,0))),"")</f>
        <v/>
      </c>
      <c r="AD88" s="2" t="str">
        <f t="shared" si="26"/>
        <v/>
      </c>
      <c r="AE88" s="2" t="str">
        <f t="shared" si="27"/>
        <v/>
      </c>
      <c r="AF88" s="2" t="str">
        <f t="shared" si="28"/>
        <v/>
      </c>
      <c r="AG88" s="2" t="str">
        <f t="shared" si="29"/>
        <v/>
      </c>
      <c r="AH88" s="2" t="str">
        <f t="shared" si="30"/>
        <v/>
      </c>
      <c r="AI88" s="2" t="str">
        <f t="shared" si="31"/>
        <v/>
      </c>
      <c r="AJ88" s="2" t="str">
        <f t="shared" si="32"/>
        <v/>
      </c>
      <c r="AK88" s="2" t="str">
        <f t="shared" si="33"/>
        <v/>
      </c>
      <c r="AL88" s="2" t="str">
        <f t="shared" si="34"/>
        <v/>
      </c>
      <c r="AM88" s="2" t="str">
        <f t="shared" si="35"/>
        <v/>
      </c>
      <c r="AN88" s="2" t="str">
        <f t="shared" si="36"/>
        <v/>
      </c>
      <c r="AO88" s="2" t="str">
        <f t="shared" si="37"/>
        <v/>
      </c>
      <c r="AP88" s="2" t="str">
        <f t="shared" si="38"/>
        <v/>
      </c>
      <c r="AQ88" s="2" t="str">
        <f t="shared" si="39"/>
        <v/>
      </c>
    </row>
    <row r="89" spans="1:43" x14ac:dyDescent="0.2">
      <c r="A89" s="2" t="str">
        <f>IF('3 - SHOP Premium Calculator'!F105="","",'3 - SHOP Premium Calculator'!F105)</f>
        <v/>
      </c>
      <c r="B89" s="2" t="str">
        <f>IF(A89="","",A89&amp;COUNTIFS($D$10:D89,"Employee"))</f>
        <v/>
      </c>
      <c r="C89" s="2" t="str">
        <f>IF(A89="","",'3 - SHOP Premium Calculator'!F105&amp;" - "&amp;'3 - SHOP Premium Calculator'!H105)</f>
        <v/>
      </c>
      <c r="D89" s="2" t="str">
        <f>IF('3 - SHOP Premium Calculator'!H105="","",'3 - SHOP Premium Calculator'!H105)</f>
        <v/>
      </c>
      <c r="E89" s="37" t="str">
        <f>IF('3 - SHOP Premium Calculator'!I105="","",'3 - SHOP Premium Calculator'!I105)</f>
        <v/>
      </c>
      <c r="F89" s="2" t="str">
        <f t="shared" si="20"/>
        <v/>
      </c>
      <c r="G89" s="2" t="str">
        <f t="shared" si="21"/>
        <v/>
      </c>
      <c r="H89" s="2" t="str">
        <f t="shared" si="22"/>
        <v/>
      </c>
      <c r="I89" s="2" t="str">
        <f t="shared" si="23"/>
        <v/>
      </c>
      <c r="J89" s="2" t="str">
        <f t="shared" si="24"/>
        <v/>
      </c>
      <c r="K89" s="2" t="str">
        <f>IF(A89="","",IF(AND(D89="Dependent",F89&lt;25),F89+(COUNTIFS($A$10:A89,A89)/500),0))</f>
        <v/>
      </c>
      <c r="L89" s="2" t="str" cm="1">
        <f t="array" ref="L89">IFERROR(IF(A89="","",IF(AND(D89="Dependent",OR(IFERROR(K89=LARGE(IF($B$10:$B$309=B89,$K$10:$K$309),1),FALSE),IFERROR(K89=LARGE(IF($B$10:$B$309=B89,$K$10:$K$309),2),FALSE),IFERROR(K89=LARGE(IF($B$10:$B$309=B89,$K$10:$K$309),3),FALSE)),F89&lt;26),1,0)),0)</f>
        <v/>
      </c>
      <c r="M89" s="2" t="str">
        <f t="shared" si="25"/>
        <v/>
      </c>
      <c r="O89" s="2" t="str" cm="1">
        <f t="array" ref="O89">IFERROR($M89*IF($E89="","",INDEX('Plan Details'!$F$4:$Q$2298,MATCH(1,(Calculations!O$9='Plan Details'!$B$4:$B$2298)*($G89='Plan Details'!$E$4:$E$2298)*(ISNUMBER(SEARCH($B$3,'Plan Details'!$D$4:$D$2298))),0),MATCH(Calculations!$B$4,'Plan Details'!$F$3:$Q$3,0))),"")</f>
        <v/>
      </c>
      <c r="P89" s="2" t="str" cm="1">
        <f t="array" ref="P89">IFERROR($M89*IF($E89="","",INDEX('Plan Details'!$F$4:$Q$2298,MATCH(1,(Calculations!P$9='Plan Details'!$B$4:$B$2298)*($G89='Plan Details'!$E$4:$E$2298)*(ISNUMBER(SEARCH($B$3,'Plan Details'!$D$4:$D$2298))),0),MATCH(Calculations!$B$4,'Plan Details'!$F$3:$Q$3,0))),"")</f>
        <v/>
      </c>
      <c r="Q89" s="2" t="str" cm="1">
        <f t="array" ref="Q89">IFERROR($M89*IF($E89="","",INDEX('Plan Details'!$F$4:$Q$2298,MATCH(1,(Calculations!Q$9='Plan Details'!$B$4:$B$2298)*($G89='Plan Details'!$E$4:$E$2298)*(ISNUMBER(SEARCH($B$3,'Plan Details'!$D$4:$D$2298))),0),MATCH(Calculations!$B$4,'Plan Details'!$F$3:$Q$3,0))),"")</f>
        <v/>
      </c>
      <c r="R89" s="2" t="str" cm="1">
        <f t="array" ref="R89">IFERROR($M89*IF($E89="","",INDEX('Plan Details'!$F$4:$Q$2298,MATCH(1,(Calculations!R$9='Plan Details'!$B$4:$B$2298)*($G89='Plan Details'!$E$4:$E$2298)*(ISNUMBER(SEARCH($B$3,'Plan Details'!$D$4:$D$2298))),0),MATCH(Calculations!$B$4,'Plan Details'!$F$3:$Q$3,0))),"")</f>
        <v/>
      </c>
      <c r="S89" s="2" t="str" cm="1">
        <f t="array" ref="S89">IFERROR($M89*IF($E89="","",INDEX('Plan Details'!$F$4:$Q$2298,MATCH(1,(Calculations!S$9='Plan Details'!$B$4:$B$2298)*($G89='Plan Details'!$E$4:$E$2298)*(ISNUMBER(SEARCH($B$3,'Plan Details'!$D$4:$D$2298))),0),MATCH(Calculations!$B$4,'Plan Details'!$F$3:$Q$3,0))),"")</f>
        <v/>
      </c>
      <c r="T89" s="2" t="str" cm="1">
        <f t="array" ref="T89">IFERROR($M89*IF($E89="","",INDEX('Plan Details'!$F$4:$Q$2298,MATCH(1,(Calculations!T$9='Plan Details'!$B$4:$B$2298)*($G89='Plan Details'!$E$4:$E$2298)*(ISNUMBER(SEARCH($B$3,'Plan Details'!$D$4:$D$2298))),0),MATCH(Calculations!$B$4,'Plan Details'!$F$3:$Q$3,0))),"")</f>
        <v/>
      </c>
      <c r="U89" s="2" t="str" cm="1">
        <f t="array" ref="U89">IFERROR($M89*IF($E89="","",INDEX('Plan Details'!$F$4:$Q$2298,MATCH(1,(Calculations!U$9='Plan Details'!$B$4:$B$2298)*($G89='Plan Details'!$E$4:$E$2298)*(ISNUMBER(SEARCH($B$3,'Plan Details'!$D$4:$D$2298))),0),MATCH(Calculations!$B$4,'Plan Details'!$F$3:$Q$3,0))),"")</f>
        <v/>
      </c>
      <c r="V89" s="2" t="str" cm="1">
        <f t="array" ref="V89">IFERROR($M89*IF($E89="","",INDEX('Plan Details'!$F$4:$Q$2298,MATCH(1,(Calculations!V$9='Plan Details'!$B$4:$B$2298)*($G89='Plan Details'!$E$4:$E$2298)*(ISNUMBER(SEARCH($B$3,'Plan Details'!$D$4:$D$2298))),0),MATCH(Calculations!$B$4,'Plan Details'!$F$3:$Q$3,0))),"")</f>
        <v/>
      </c>
      <c r="W89" s="2" t="str" cm="1">
        <f t="array" ref="W89">IFERROR($M89*IF($E89="","",INDEX('Plan Details'!$F$4:$Q$2298,MATCH(1,(Calculations!W$9='Plan Details'!$B$4:$B$2298)*($G89='Plan Details'!$E$4:$E$2298)*(ISNUMBER(SEARCH($B$3,'Plan Details'!$D$4:$D$2298))),0),MATCH(Calculations!$B$4,'Plan Details'!$F$3:$Q$3,0))),"")</f>
        <v/>
      </c>
      <c r="X89" s="2" t="str" cm="1">
        <f t="array" ref="X89">IFERROR($M89*IF($E89="","",INDEX('Plan Details'!$F$4:$Q$2298,MATCH(1,(Calculations!X$9='Plan Details'!$B$4:$B$2298)*($G89='Plan Details'!$E$4:$E$2298)*(ISNUMBER(SEARCH($B$3,'Plan Details'!$D$4:$D$2298))),0),MATCH(Calculations!$B$4,'Plan Details'!$F$3:$Q$3,0))),"")</f>
        <v/>
      </c>
      <c r="Y89" s="2" t="str" cm="1">
        <f t="array" ref="Y89">IFERROR($M89*IF($E89="","",INDEX('Plan Details'!$F$4:$Q$2298,MATCH(1,(Calculations!Y$9='Plan Details'!$B$4:$B$2298)*($G89='Plan Details'!$E$4:$E$2298)*(ISNUMBER(SEARCH($B$3,'Plan Details'!$D$4:$D$2298))),0),MATCH(Calculations!$B$4,'Plan Details'!$F$3:$Q$3,0))),"")</f>
        <v/>
      </c>
      <c r="Z89" s="2" t="str" cm="1">
        <f t="array" ref="Z89">IFERROR($M89*IF($E89="","",INDEX('Plan Details'!$F$4:$Q$2298,MATCH(1,(Calculations!Z$9='Plan Details'!$B$4:$B$2298)*($G89='Plan Details'!$E$4:$E$2298)*(ISNUMBER(SEARCH($B$3,'Plan Details'!$D$4:$D$2298))),0),MATCH(Calculations!$B$4,'Plan Details'!$F$3:$Q$3,0))),"")</f>
        <v/>
      </c>
      <c r="AA89" s="2" t="str" cm="1">
        <f t="array" ref="AA89">IFERROR($M89*IF($E89="","",INDEX('Plan Details'!$F$4:$Q$2298,MATCH(1,(Calculations!AA$9='Plan Details'!$B$4:$B$2298)*($G89='Plan Details'!$E$4:$E$2298)*(ISNUMBER(SEARCH($B$3,'Plan Details'!$D$4:$D$2298))),0),MATCH(Calculations!$B$4,'Plan Details'!$F$3:$Q$3,0))),"")</f>
        <v/>
      </c>
      <c r="AB89" s="2" t="str" cm="1">
        <f t="array" ref="AB89">IFERROR($M89*IF($E89="","",INDEX('Plan Details'!$F$4:$Q$2298,MATCH(1,(Calculations!AB$9='Plan Details'!$B$4:$B$2298)*($G89='Plan Details'!$E$4:$E$2298)*(ISNUMBER(SEARCH($B$3,'Plan Details'!$D$4:$D$2298))),0),MATCH(Calculations!$B$4,'Plan Details'!$F$3:$Q$3,0))),"")</f>
        <v/>
      </c>
      <c r="AD89" s="2" t="str">
        <f t="shared" si="26"/>
        <v/>
      </c>
      <c r="AE89" s="2" t="str">
        <f t="shared" si="27"/>
        <v/>
      </c>
      <c r="AF89" s="2" t="str">
        <f t="shared" si="28"/>
        <v/>
      </c>
      <c r="AG89" s="2" t="str">
        <f t="shared" si="29"/>
        <v/>
      </c>
      <c r="AH89" s="2" t="str">
        <f t="shared" si="30"/>
        <v/>
      </c>
      <c r="AI89" s="2" t="str">
        <f t="shared" si="31"/>
        <v/>
      </c>
      <c r="AJ89" s="2" t="str">
        <f t="shared" si="32"/>
        <v/>
      </c>
      <c r="AK89" s="2" t="str">
        <f t="shared" si="33"/>
        <v/>
      </c>
      <c r="AL89" s="2" t="str">
        <f t="shared" si="34"/>
        <v/>
      </c>
      <c r="AM89" s="2" t="str">
        <f t="shared" si="35"/>
        <v/>
      </c>
      <c r="AN89" s="2" t="str">
        <f t="shared" si="36"/>
        <v/>
      </c>
      <c r="AO89" s="2" t="str">
        <f t="shared" si="37"/>
        <v/>
      </c>
      <c r="AP89" s="2" t="str">
        <f t="shared" si="38"/>
        <v/>
      </c>
      <c r="AQ89" s="2" t="str">
        <f t="shared" si="39"/>
        <v/>
      </c>
    </row>
    <row r="90" spans="1:43" x14ac:dyDescent="0.2">
      <c r="A90" s="2" t="str">
        <f>IF('3 - SHOP Premium Calculator'!F106="","",'3 - SHOP Premium Calculator'!F106)</f>
        <v/>
      </c>
      <c r="B90" s="2" t="str">
        <f>IF(A90="","",A90&amp;COUNTIFS($D$10:D90,"Employee"))</f>
        <v/>
      </c>
      <c r="C90" s="2" t="str">
        <f>IF(A90="","",'3 - SHOP Premium Calculator'!F106&amp;" - "&amp;'3 - SHOP Premium Calculator'!H106)</f>
        <v/>
      </c>
      <c r="D90" s="2" t="str">
        <f>IF('3 - SHOP Premium Calculator'!H106="","",'3 - SHOP Premium Calculator'!H106)</f>
        <v/>
      </c>
      <c r="E90" s="37" t="str">
        <f>IF('3 - SHOP Premium Calculator'!I106="","",'3 - SHOP Premium Calculator'!I106)</f>
        <v/>
      </c>
      <c r="F90" s="2" t="str">
        <f t="shared" si="20"/>
        <v/>
      </c>
      <c r="G90" s="2" t="str">
        <f t="shared" si="21"/>
        <v/>
      </c>
      <c r="H90" s="2" t="str">
        <f t="shared" si="22"/>
        <v/>
      </c>
      <c r="I90" s="2" t="str">
        <f t="shared" si="23"/>
        <v/>
      </c>
      <c r="J90" s="2" t="str">
        <f t="shared" si="24"/>
        <v/>
      </c>
      <c r="K90" s="2" t="str">
        <f>IF(A90="","",IF(AND(D90="Dependent",F90&lt;25),F90+(COUNTIFS($A$10:A90,A90)/500),0))</f>
        <v/>
      </c>
      <c r="L90" s="2" t="str" cm="1">
        <f t="array" ref="L90">IFERROR(IF(A90="","",IF(AND(D90="Dependent",OR(IFERROR(K90=LARGE(IF($B$10:$B$309=B90,$K$10:$K$309),1),FALSE),IFERROR(K90=LARGE(IF($B$10:$B$309=B90,$K$10:$K$309),2),FALSE),IFERROR(K90=LARGE(IF($B$10:$B$309=B90,$K$10:$K$309),3),FALSE)),F90&lt;26),1,0)),0)</f>
        <v/>
      </c>
      <c r="M90" s="2" t="str">
        <f t="shared" si="25"/>
        <v/>
      </c>
      <c r="O90" s="2" t="str" cm="1">
        <f t="array" ref="O90">IFERROR($M90*IF($E90="","",INDEX('Plan Details'!$F$4:$Q$2298,MATCH(1,(Calculations!O$9='Plan Details'!$B$4:$B$2298)*($G90='Plan Details'!$E$4:$E$2298)*(ISNUMBER(SEARCH($B$3,'Plan Details'!$D$4:$D$2298))),0),MATCH(Calculations!$B$4,'Plan Details'!$F$3:$Q$3,0))),"")</f>
        <v/>
      </c>
      <c r="P90" s="2" t="str" cm="1">
        <f t="array" ref="P90">IFERROR($M90*IF($E90="","",INDEX('Plan Details'!$F$4:$Q$2298,MATCH(1,(Calculations!P$9='Plan Details'!$B$4:$B$2298)*($G90='Plan Details'!$E$4:$E$2298)*(ISNUMBER(SEARCH($B$3,'Plan Details'!$D$4:$D$2298))),0),MATCH(Calculations!$B$4,'Plan Details'!$F$3:$Q$3,0))),"")</f>
        <v/>
      </c>
      <c r="Q90" s="2" t="str" cm="1">
        <f t="array" ref="Q90">IFERROR($M90*IF($E90="","",INDEX('Plan Details'!$F$4:$Q$2298,MATCH(1,(Calculations!Q$9='Plan Details'!$B$4:$B$2298)*($G90='Plan Details'!$E$4:$E$2298)*(ISNUMBER(SEARCH($B$3,'Plan Details'!$D$4:$D$2298))),0),MATCH(Calculations!$B$4,'Plan Details'!$F$3:$Q$3,0))),"")</f>
        <v/>
      </c>
      <c r="R90" s="2" t="str" cm="1">
        <f t="array" ref="R90">IFERROR($M90*IF($E90="","",INDEX('Plan Details'!$F$4:$Q$2298,MATCH(1,(Calculations!R$9='Plan Details'!$B$4:$B$2298)*($G90='Plan Details'!$E$4:$E$2298)*(ISNUMBER(SEARCH($B$3,'Plan Details'!$D$4:$D$2298))),0),MATCH(Calculations!$B$4,'Plan Details'!$F$3:$Q$3,0))),"")</f>
        <v/>
      </c>
      <c r="S90" s="2" t="str" cm="1">
        <f t="array" ref="S90">IFERROR($M90*IF($E90="","",INDEX('Plan Details'!$F$4:$Q$2298,MATCH(1,(Calculations!S$9='Plan Details'!$B$4:$B$2298)*($G90='Plan Details'!$E$4:$E$2298)*(ISNUMBER(SEARCH($B$3,'Plan Details'!$D$4:$D$2298))),0),MATCH(Calculations!$B$4,'Plan Details'!$F$3:$Q$3,0))),"")</f>
        <v/>
      </c>
      <c r="T90" s="2" t="str" cm="1">
        <f t="array" ref="T90">IFERROR($M90*IF($E90="","",INDEX('Plan Details'!$F$4:$Q$2298,MATCH(1,(Calculations!T$9='Plan Details'!$B$4:$B$2298)*($G90='Plan Details'!$E$4:$E$2298)*(ISNUMBER(SEARCH($B$3,'Plan Details'!$D$4:$D$2298))),0),MATCH(Calculations!$B$4,'Plan Details'!$F$3:$Q$3,0))),"")</f>
        <v/>
      </c>
      <c r="U90" s="2" t="str" cm="1">
        <f t="array" ref="U90">IFERROR($M90*IF($E90="","",INDEX('Plan Details'!$F$4:$Q$2298,MATCH(1,(Calculations!U$9='Plan Details'!$B$4:$B$2298)*($G90='Plan Details'!$E$4:$E$2298)*(ISNUMBER(SEARCH($B$3,'Plan Details'!$D$4:$D$2298))),0),MATCH(Calculations!$B$4,'Plan Details'!$F$3:$Q$3,0))),"")</f>
        <v/>
      </c>
      <c r="V90" s="2" t="str" cm="1">
        <f t="array" ref="V90">IFERROR($M90*IF($E90="","",INDEX('Plan Details'!$F$4:$Q$2298,MATCH(1,(Calculations!V$9='Plan Details'!$B$4:$B$2298)*($G90='Plan Details'!$E$4:$E$2298)*(ISNUMBER(SEARCH($B$3,'Plan Details'!$D$4:$D$2298))),0),MATCH(Calculations!$B$4,'Plan Details'!$F$3:$Q$3,0))),"")</f>
        <v/>
      </c>
      <c r="W90" s="2" t="str" cm="1">
        <f t="array" ref="W90">IFERROR($M90*IF($E90="","",INDEX('Plan Details'!$F$4:$Q$2298,MATCH(1,(Calculations!W$9='Plan Details'!$B$4:$B$2298)*($G90='Plan Details'!$E$4:$E$2298)*(ISNUMBER(SEARCH($B$3,'Plan Details'!$D$4:$D$2298))),0),MATCH(Calculations!$B$4,'Plan Details'!$F$3:$Q$3,0))),"")</f>
        <v/>
      </c>
      <c r="X90" s="2" t="str" cm="1">
        <f t="array" ref="X90">IFERROR($M90*IF($E90="","",INDEX('Plan Details'!$F$4:$Q$2298,MATCH(1,(Calculations!X$9='Plan Details'!$B$4:$B$2298)*($G90='Plan Details'!$E$4:$E$2298)*(ISNUMBER(SEARCH($B$3,'Plan Details'!$D$4:$D$2298))),0),MATCH(Calculations!$B$4,'Plan Details'!$F$3:$Q$3,0))),"")</f>
        <v/>
      </c>
      <c r="Y90" s="2" t="str" cm="1">
        <f t="array" ref="Y90">IFERROR($M90*IF($E90="","",INDEX('Plan Details'!$F$4:$Q$2298,MATCH(1,(Calculations!Y$9='Plan Details'!$B$4:$B$2298)*($G90='Plan Details'!$E$4:$E$2298)*(ISNUMBER(SEARCH($B$3,'Plan Details'!$D$4:$D$2298))),0),MATCH(Calculations!$B$4,'Plan Details'!$F$3:$Q$3,0))),"")</f>
        <v/>
      </c>
      <c r="Z90" s="2" t="str" cm="1">
        <f t="array" ref="Z90">IFERROR($M90*IF($E90="","",INDEX('Plan Details'!$F$4:$Q$2298,MATCH(1,(Calculations!Z$9='Plan Details'!$B$4:$B$2298)*($G90='Plan Details'!$E$4:$E$2298)*(ISNUMBER(SEARCH($B$3,'Plan Details'!$D$4:$D$2298))),0),MATCH(Calculations!$B$4,'Plan Details'!$F$3:$Q$3,0))),"")</f>
        <v/>
      </c>
      <c r="AA90" s="2" t="str" cm="1">
        <f t="array" ref="AA90">IFERROR($M90*IF($E90="","",INDEX('Plan Details'!$F$4:$Q$2298,MATCH(1,(Calculations!AA$9='Plan Details'!$B$4:$B$2298)*($G90='Plan Details'!$E$4:$E$2298)*(ISNUMBER(SEARCH($B$3,'Plan Details'!$D$4:$D$2298))),0),MATCH(Calculations!$B$4,'Plan Details'!$F$3:$Q$3,0))),"")</f>
        <v/>
      </c>
      <c r="AB90" s="2" t="str" cm="1">
        <f t="array" ref="AB90">IFERROR($M90*IF($E90="","",INDEX('Plan Details'!$F$4:$Q$2298,MATCH(1,(Calculations!AB$9='Plan Details'!$B$4:$B$2298)*($G90='Plan Details'!$E$4:$E$2298)*(ISNUMBER(SEARCH($B$3,'Plan Details'!$D$4:$D$2298))),0),MATCH(Calculations!$B$4,'Plan Details'!$F$3:$Q$3,0))),"")</f>
        <v/>
      </c>
      <c r="AD90" s="2" t="str">
        <f t="shared" si="26"/>
        <v/>
      </c>
      <c r="AE90" s="2" t="str">
        <f t="shared" si="27"/>
        <v/>
      </c>
      <c r="AF90" s="2" t="str">
        <f t="shared" si="28"/>
        <v/>
      </c>
      <c r="AG90" s="2" t="str">
        <f t="shared" si="29"/>
        <v/>
      </c>
      <c r="AH90" s="2" t="str">
        <f t="shared" si="30"/>
        <v/>
      </c>
      <c r="AI90" s="2" t="str">
        <f t="shared" si="31"/>
        <v/>
      </c>
      <c r="AJ90" s="2" t="str">
        <f t="shared" si="32"/>
        <v/>
      </c>
      <c r="AK90" s="2" t="str">
        <f t="shared" si="33"/>
        <v/>
      </c>
      <c r="AL90" s="2" t="str">
        <f t="shared" si="34"/>
        <v/>
      </c>
      <c r="AM90" s="2" t="str">
        <f t="shared" si="35"/>
        <v/>
      </c>
      <c r="AN90" s="2" t="str">
        <f t="shared" si="36"/>
        <v/>
      </c>
      <c r="AO90" s="2" t="str">
        <f t="shared" si="37"/>
        <v/>
      </c>
      <c r="AP90" s="2" t="str">
        <f t="shared" si="38"/>
        <v/>
      </c>
      <c r="AQ90" s="2" t="str">
        <f t="shared" si="39"/>
        <v/>
      </c>
    </row>
    <row r="91" spans="1:43" x14ac:dyDescent="0.2">
      <c r="A91" s="2" t="str">
        <f>IF('3 - SHOP Premium Calculator'!F107="","",'3 - SHOP Premium Calculator'!F107)</f>
        <v/>
      </c>
      <c r="B91" s="2" t="str">
        <f>IF(A91="","",A91&amp;COUNTIFS($D$10:D91,"Employee"))</f>
        <v/>
      </c>
      <c r="C91" s="2" t="str">
        <f>IF(A91="","",'3 - SHOP Premium Calculator'!F107&amp;" - "&amp;'3 - SHOP Premium Calculator'!H107)</f>
        <v/>
      </c>
      <c r="D91" s="2" t="str">
        <f>IF('3 - SHOP Premium Calculator'!H107="","",'3 - SHOP Premium Calculator'!H107)</f>
        <v/>
      </c>
      <c r="E91" s="37" t="str">
        <f>IF('3 - SHOP Premium Calculator'!I107="","",'3 - SHOP Premium Calculator'!I107)</f>
        <v/>
      </c>
      <c r="F91" s="2" t="str">
        <f t="shared" si="20"/>
        <v/>
      </c>
      <c r="G91" s="2" t="str">
        <f t="shared" si="21"/>
        <v/>
      </c>
      <c r="H91" s="2" t="str">
        <f t="shared" si="22"/>
        <v/>
      </c>
      <c r="I91" s="2" t="str">
        <f t="shared" si="23"/>
        <v/>
      </c>
      <c r="J91" s="2" t="str">
        <f t="shared" si="24"/>
        <v/>
      </c>
      <c r="K91" s="2" t="str">
        <f>IF(A91="","",IF(AND(D91="Dependent",F91&lt;25),F91+(COUNTIFS($A$10:A91,A91)/500),0))</f>
        <v/>
      </c>
      <c r="L91" s="2" t="str" cm="1">
        <f t="array" ref="L91">IFERROR(IF(A91="","",IF(AND(D91="Dependent",OR(IFERROR(K91=LARGE(IF($B$10:$B$309=B91,$K$10:$K$309),1),FALSE),IFERROR(K91=LARGE(IF($B$10:$B$309=B91,$K$10:$K$309),2),FALSE),IFERROR(K91=LARGE(IF($B$10:$B$309=B91,$K$10:$K$309),3),FALSE)),F91&lt;26),1,0)),0)</f>
        <v/>
      </c>
      <c r="M91" s="2" t="str">
        <f t="shared" si="25"/>
        <v/>
      </c>
      <c r="O91" s="2" t="str" cm="1">
        <f t="array" ref="O91">IFERROR($M91*IF($E91="","",INDEX('Plan Details'!$F$4:$Q$2298,MATCH(1,(Calculations!O$9='Plan Details'!$B$4:$B$2298)*($G91='Plan Details'!$E$4:$E$2298)*(ISNUMBER(SEARCH($B$3,'Plan Details'!$D$4:$D$2298))),0),MATCH(Calculations!$B$4,'Plan Details'!$F$3:$Q$3,0))),"")</f>
        <v/>
      </c>
      <c r="P91" s="2" t="str" cm="1">
        <f t="array" ref="P91">IFERROR($M91*IF($E91="","",INDEX('Plan Details'!$F$4:$Q$2298,MATCH(1,(Calculations!P$9='Plan Details'!$B$4:$B$2298)*($G91='Plan Details'!$E$4:$E$2298)*(ISNUMBER(SEARCH($B$3,'Plan Details'!$D$4:$D$2298))),0),MATCH(Calculations!$B$4,'Plan Details'!$F$3:$Q$3,0))),"")</f>
        <v/>
      </c>
      <c r="Q91" s="2" t="str" cm="1">
        <f t="array" ref="Q91">IFERROR($M91*IF($E91="","",INDEX('Plan Details'!$F$4:$Q$2298,MATCH(1,(Calculations!Q$9='Plan Details'!$B$4:$B$2298)*($G91='Plan Details'!$E$4:$E$2298)*(ISNUMBER(SEARCH($B$3,'Plan Details'!$D$4:$D$2298))),0),MATCH(Calculations!$B$4,'Plan Details'!$F$3:$Q$3,0))),"")</f>
        <v/>
      </c>
      <c r="R91" s="2" t="str" cm="1">
        <f t="array" ref="R91">IFERROR($M91*IF($E91="","",INDEX('Plan Details'!$F$4:$Q$2298,MATCH(1,(Calculations!R$9='Plan Details'!$B$4:$B$2298)*($G91='Plan Details'!$E$4:$E$2298)*(ISNUMBER(SEARCH($B$3,'Plan Details'!$D$4:$D$2298))),0),MATCH(Calculations!$B$4,'Plan Details'!$F$3:$Q$3,0))),"")</f>
        <v/>
      </c>
      <c r="S91" s="2" t="str" cm="1">
        <f t="array" ref="S91">IFERROR($M91*IF($E91="","",INDEX('Plan Details'!$F$4:$Q$2298,MATCH(1,(Calculations!S$9='Plan Details'!$B$4:$B$2298)*($G91='Plan Details'!$E$4:$E$2298)*(ISNUMBER(SEARCH($B$3,'Plan Details'!$D$4:$D$2298))),0),MATCH(Calculations!$B$4,'Plan Details'!$F$3:$Q$3,0))),"")</f>
        <v/>
      </c>
      <c r="T91" s="2" t="str" cm="1">
        <f t="array" ref="T91">IFERROR($M91*IF($E91="","",INDEX('Plan Details'!$F$4:$Q$2298,MATCH(1,(Calculations!T$9='Plan Details'!$B$4:$B$2298)*($G91='Plan Details'!$E$4:$E$2298)*(ISNUMBER(SEARCH($B$3,'Plan Details'!$D$4:$D$2298))),0),MATCH(Calculations!$B$4,'Plan Details'!$F$3:$Q$3,0))),"")</f>
        <v/>
      </c>
      <c r="U91" s="2" t="str" cm="1">
        <f t="array" ref="U91">IFERROR($M91*IF($E91="","",INDEX('Plan Details'!$F$4:$Q$2298,MATCH(1,(Calculations!U$9='Plan Details'!$B$4:$B$2298)*($G91='Plan Details'!$E$4:$E$2298)*(ISNUMBER(SEARCH($B$3,'Plan Details'!$D$4:$D$2298))),0),MATCH(Calculations!$B$4,'Plan Details'!$F$3:$Q$3,0))),"")</f>
        <v/>
      </c>
      <c r="V91" s="2" t="str" cm="1">
        <f t="array" ref="V91">IFERROR($M91*IF($E91="","",INDEX('Plan Details'!$F$4:$Q$2298,MATCH(1,(Calculations!V$9='Plan Details'!$B$4:$B$2298)*($G91='Plan Details'!$E$4:$E$2298)*(ISNUMBER(SEARCH($B$3,'Plan Details'!$D$4:$D$2298))),0),MATCH(Calculations!$B$4,'Plan Details'!$F$3:$Q$3,0))),"")</f>
        <v/>
      </c>
      <c r="W91" s="2" t="str" cm="1">
        <f t="array" ref="W91">IFERROR($M91*IF($E91="","",INDEX('Plan Details'!$F$4:$Q$2298,MATCH(1,(Calculations!W$9='Plan Details'!$B$4:$B$2298)*($G91='Plan Details'!$E$4:$E$2298)*(ISNUMBER(SEARCH($B$3,'Plan Details'!$D$4:$D$2298))),0),MATCH(Calculations!$B$4,'Plan Details'!$F$3:$Q$3,0))),"")</f>
        <v/>
      </c>
      <c r="X91" s="2" t="str" cm="1">
        <f t="array" ref="X91">IFERROR($M91*IF($E91="","",INDEX('Plan Details'!$F$4:$Q$2298,MATCH(1,(Calculations!X$9='Plan Details'!$B$4:$B$2298)*($G91='Plan Details'!$E$4:$E$2298)*(ISNUMBER(SEARCH($B$3,'Plan Details'!$D$4:$D$2298))),0),MATCH(Calculations!$B$4,'Plan Details'!$F$3:$Q$3,0))),"")</f>
        <v/>
      </c>
      <c r="Y91" s="2" t="str" cm="1">
        <f t="array" ref="Y91">IFERROR($M91*IF($E91="","",INDEX('Plan Details'!$F$4:$Q$2298,MATCH(1,(Calculations!Y$9='Plan Details'!$B$4:$B$2298)*($G91='Plan Details'!$E$4:$E$2298)*(ISNUMBER(SEARCH($B$3,'Plan Details'!$D$4:$D$2298))),0),MATCH(Calculations!$B$4,'Plan Details'!$F$3:$Q$3,0))),"")</f>
        <v/>
      </c>
      <c r="Z91" s="2" t="str" cm="1">
        <f t="array" ref="Z91">IFERROR($M91*IF($E91="","",INDEX('Plan Details'!$F$4:$Q$2298,MATCH(1,(Calculations!Z$9='Plan Details'!$B$4:$B$2298)*($G91='Plan Details'!$E$4:$E$2298)*(ISNUMBER(SEARCH($B$3,'Plan Details'!$D$4:$D$2298))),0),MATCH(Calculations!$B$4,'Plan Details'!$F$3:$Q$3,0))),"")</f>
        <v/>
      </c>
      <c r="AA91" s="2" t="str" cm="1">
        <f t="array" ref="AA91">IFERROR($M91*IF($E91="","",INDEX('Plan Details'!$F$4:$Q$2298,MATCH(1,(Calculations!AA$9='Plan Details'!$B$4:$B$2298)*($G91='Plan Details'!$E$4:$E$2298)*(ISNUMBER(SEARCH($B$3,'Plan Details'!$D$4:$D$2298))),0),MATCH(Calculations!$B$4,'Plan Details'!$F$3:$Q$3,0))),"")</f>
        <v/>
      </c>
      <c r="AB91" s="2" t="str" cm="1">
        <f t="array" ref="AB91">IFERROR($M91*IF($E91="","",INDEX('Plan Details'!$F$4:$Q$2298,MATCH(1,(Calculations!AB$9='Plan Details'!$B$4:$B$2298)*($G91='Plan Details'!$E$4:$E$2298)*(ISNUMBER(SEARCH($B$3,'Plan Details'!$D$4:$D$2298))),0),MATCH(Calculations!$B$4,'Plan Details'!$F$3:$Q$3,0))),"")</f>
        <v/>
      </c>
      <c r="AD91" s="2" t="str">
        <f t="shared" si="26"/>
        <v/>
      </c>
      <c r="AE91" s="2" t="str">
        <f t="shared" si="27"/>
        <v/>
      </c>
      <c r="AF91" s="2" t="str">
        <f t="shared" si="28"/>
        <v/>
      </c>
      <c r="AG91" s="2" t="str">
        <f t="shared" si="29"/>
        <v/>
      </c>
      <c r="AH91" s="2" t="str">
        <f t="shared" si="30"/>
        <v/>
      </c>
      <c r="AI91" s="2" t="str">
        <f t="shared" si="31"/>
        <v/>
      </c>
      <c r="AJ91" s="2" t="str">
        <f t="shared" si="32"/>
        <v/>
      </c>
      <c r="AK91" s="2" t="str">
        <f t="shared" si="33"/>
        <v/>
      </c>
      <c r="AL91" s="2" t="str">
        <f t="shared" si="34"/>
        <v/>
      </c>
      <c r="AM91" s="2" t="str">
        <f t="shared" si="35"/>
        <v/>
      </c>
      <c r="AN91" s="2" t="str">
        <f t="shared" si="36"/>
        <v/>
      </c>
      <c r="AO91" s="2" t="str">
        <f t="shared" si="37"/>
        <v/>
      </c>
      <c r="AP91" s="2" t="str">
        <f t="shared" si="38"/>
        <v/>
      </c>
      <c r="AQ91" s="2" t="str">
        <f t="shared" si="39"/>
        <v/>
      </c>
    </row>
    <row r="92" spans="1:43" x14ac:dyDescent="0.2">
      <c r="A92" s="2" t="str">
        <f>IF('3 - SHOP Premium Calculator'!F108="","",'3 - SHOP Premium Calculator'!F108)</f>
        <v/>
      </c>
      <c r="B92" s="2" t="str">
        <f>IF(A92="","",A92&amp;COUNTIFS($D$10:D92,"Employee"))</f>
        <v/>
      </c>
      <c r="C92" s="2" t="str">
        <f>IF(A92="","",'3 - SHOP Premium Calculator'!F108&amp;" - "&amp;'3 - SHOP Premium Calculator'!H108)</f>
        <v/>
      </c>
      <c r="D92" s="2" t="str">
        <f>IF('3 - SHOP Premium Calculator'!H108="","",'3 - SHOP Premium Calculator'!H108)</f>
        <v/>
      </c>
      <c r="E92" s="37" t="str">
        <f>IF('3 - SHOP Premium Calculator'!I108="","",'3 - SHOP Premium Calculator'!I108)</f>
        <v/>
      </c>
      <c r="F92" s="2" t="str">
        <f t="shared" si="20"/>
        <v/>
      </c>
      <c r="G92" s="2" t="str">
        <f t="shared" si="21"/>
        <v/>
      </c>
      <c r="H92" s="2" t="str">
        <f t="shared" si="22"/>
        <v/>
      </c>
      <c r="I92" s="2" t="str">
        <f t="shared" si="23"/>
        <v/>
      </c>
      <c r="J92" s="2" t="str">
        <f t="shared" si="24"/>
        <v/>
      </c>
      <c r="K92" s="2" t="str">
        <f>IF(A92="","",IF(AND(D92="Dependent",F92&lt;25),F92+(COUNTIFS($A$10:A92,A92)/500),0))</f>
        <v/>
      </c>
      <c r="L92" s="2" t="str" cm="1">
        <f t="array" ref="L92">IFERROR(IF(A92="","",IF(AND(D92="Dependent",OR(IFERROR(K92=LARGE(IF($B$10:$B$309=B92,$K$10:$K$309),1),FALSE),IFERROR(K92=LARGE(IF($B$10:$B$309=B92,$K$10:$K$309),2),FALSE),IFERROR(K92=LARGE(IF($B$10:$B$309=B92,$K$10:$K$309),3),FALSE)),F92&lt;26),1,0)),0)</f>
        <v/>
      </c>
      <c r="M92" s="2" t="str">
        <f t="shared" si="25"/>
        <v/>
      </c>
      <c r="O92" s="2" t="str" cm="1">
        <f t="array" ref="O92">IFERROR($M92*IF($E92="","",INDEX('Plan Details'!$F$4:$Q$2298,MATCH(1,(Calculations!O$9='Plan Details'!$B$4:$B$2298)*($G92='Plan Details'!$E$4:$E$2298)*(ISNUMBER(SEARCH($B$3,'Plan Details'!$D$4:$D$2298))),0),MATCH(Calculations!$B$4,'Plan Details'!$F$3:$Q$3,0))),"")</f>
        <v/>
      </c>
      <c r="P92" s="2" t="str" cm="1">
        <f t="array" ref="P92">IFERROR($M92*IF($E92="","",INDEX('Plan Details'!$F$4:$Q$2298,MATCH(1,(Calculations!P$9='Plan Details'!$B$4:$B$2298)*($G92='Plan Details'!$E$4:$E$2298)*(ISNUMBER(SEARCH($B$3,'Plan Details'!$D$4:$D$2298))),0),MATCH(Calculations!$B$4,'Plan Details'!$F$3:$Q$3,0))),"")</f>
        <v/>
      </c>
      <c r="Q92" s="2" t="str" cm="1">
        <f t="array" ref="Q92">IFERROR($M92*IF($E92="","",INDEX('Plan Details'!$F$4:$Q$2298,MATCH(1,(Calculations!Q$9='Plan Details'!$B$4:$B$2298)*($G92='Plan Details'!$E$4:$E$2298)*(ISNUMBER(SEARCH($B$3,'Plan Details'!$D$4:$D$2298))),0),MATCH(Calculations!$B$4,'Plan Details'!$F$3:$Q$3,0))),"")</f>
        <v/>
      </c>
      <c r="R92" s="2" t="str" cm="1">
        <f t="array" ref="R92">IFERROR($M92*IF($E92="","",INDEX('Plan Details'!$F$4:$Q$2298,MATCH(1,(Calculations!R$9='Plan Details'!$B$4:$B$2298)*($G92='Plan Details'!$E$4:$E$2298)*(ISNUMBER(SEARCH($B$3,'Plan Details'!$D$4:$D$2298))),0),MATCH(Calculations!$B$4,'Plan Details'!$F$3:$Q$3,0))),"")</f>
        <v/>
      </c>
      <c r="S92" s="2" t="str" cm="1">
        <f t="array" ref="S92">IFERROR($M92*IF($E92="","",INDEX('Plan Details'!$F$4:$Q$2298,MATCH(1,(Calculations!S$9='Plan Details'!$B$4:$B$2298)*($G92='Plan Details'!$E$4:$E$2298)*(ISNUMBER(SEARCH($B$3,'Plan Details'!$D$4:$D$2298))),0),MATCH(Calculations!$B$4,'Plan Details'!$F$3:$Q$3,0))),"")</f>
        <v/>
      </c>
      <c r="T92" s="2" t="str" cm="1">
        <f t="array" ref="T92">IFERROR($M92*IF($E92="","",INDEX('Plan Details'!$F$4:$Q$2298,MATCH(1,(Calculations!T$9='Plan Details'!$B$4:$B$2298)*($G92='Plan Details'!$E$4:$E$2298)*(ISNUMBER(SEARCH($B$3,'Plan Details'!$D$4:$D$2298))),0),MATCH(Calculations!$B$4,'Plan Details'!$F$3:$Q$3,0))),"")</f>
        <v/>
      </c>
      <c r="U92" s="2" t="str" cm="1">
        <f t="array" ref="U92">IFERROR($M92*IF($E92="","",INDEX('Plan Details'!$F$4:$Q$2298,MATCH(1,(Calculations!U$9='Plan Details'!$B$4:$B$2298)*($G92='Plan Details'!$E$4:$E$2298)*(ISNUMBER(SEARCH($B$3,'Plan Details'!$D$4:$D$2298))),0),MATCH(Calculations!$B$4,'Plan Details'!$F$3:$Q$3,0))),"")</f>
        <v/>
      </c>
      <c r="V92" s="2" t="str" cm="1">
        <f t="array" ref="V92">IFERROR($M92*IF($E92="","",INDEX('Plan Details'!$F$4:$Q$2298,MATCH(1,(Calculations!V$9='Plan Details'!$B$4:$B$2298)*($G92='Plan Details'!$E$4:$E$2298)*(ISNUMBER(SEARCH($B$3,'Plan Details'!$D$4:$D$2298))),0),MATCH(Calculations!$B$4,'Plan Details'!$F$3:$Q$3,0))),"")</f>
        <v/>
      </c>
      <c r="W92" s="2" t="str" cm="1">
        <f t="array" ref="W92">IFERROR($M92*IF($E92="","",INDEX('Plan Details'!$F$4:$Q$2298,MATCH(1,(Calculations!W$9='Plan Details'!$B$4:$B$2298)*($G92='Plan Details'!$E$4:$E$2298)*(ISNUMBER(SEARCH($B$3,'Plan Details'!$D$4:$D$2298))),0),MATCH(Calculations!$B$4,'Plan Details'!$F$3:$Q$3,0))),"")</f>
        <v/>
      </c>
      <c r="X92" s="2" t="str" cm="1">
        <f t="array" ref="X92">IFERROR($M92*IF($E92="","",INDEX('Plan Details'!$F$4:$Q$2298,MATCH(1,(Calculations!X$9='Plan Details'!$B$4:$B$2298)*($G92='Plan Details'!$E$4:$E$2298)*(ISNUMBER(SEARCH($B$3,'Plan Details'!$D$4:$D$2298))),0),MATCH(Calculations!$B$4,'Plan Details'!$F$3:$Q$3,0))),"")</f>
        <v/>
      </c>
      <c r="Y92" s="2" t="str" cm="1">
        <f t="array" ref="Y92">IFERROR($M92*IF($E92="","",INDEX('Plan Details'!$F$4:$Q$2298,MATCH(1,(Calculations!Y$9='Plan Details'!$B$4:$B$2298)*($G92='Plan Details'!$E$4:$E$2298)*(ISNUMBER(SEARCH($B$3,'Plan Details'!$D$4:$D$2298))),0),MATCH(Calculations!$B$4,'Plan Details'!$F$3:$Q$3,0))),"")</f>
        <v/>
      </c>
      <c r="Z92" s="2" t="str" cm="1">
        <f t="array" ref="Z92">IFERROR($M92*IF($E92="","",INDEX('Plan Details'!$F$4:$Q$2298,MATCH(1,(Calculations!Z$9='Plan Details'!$B$4:$B$2298)*($G92='Plan Details'!$E$4:$E$2298)*(ISNUMBER(SEARCH($B$3,'Plan Details'!$D$4:$D$2298))),0),MATCH(Calculations!$B$4,'Plan Details'!$F$3:$Q$3,0))),"")</f>
        <v/>
      </c>
      <c r="AA92" s="2" t="str" cm="1">
        <f t="array" ref="AA92">IFERROR($M92*IF($E92="","",INDEX('Plan Details'!$F$4:$Q$2298,MATCH(1,(Calculations!AA$9='Plan Details'!$B$4:$B$2298)*($G92='Plan Details'!$E$4:$E$2298)*(ISNUMBER(SEARCH($B$3,'Plan Details'!$D$4:$D$2298))),0),MATCH(Calculations!$B$4,'Plan Details'!$F$3:$Q$3,0))),"")</f>
        <v/>
      </c>
      <c r="AB92" s="2" t="str" cm="1">
        <f t="array" ref="AB92">IFERROR($M92*IF($E92="","",INDEX('Plan Details'!$F$4:$Q$2298,MATCH(1,(Calculations!AB$9='Plan Details'!$B$4:$B$2298)*($G92='Plan Details'!$E$4:$E$2298)*(ISNUMBER(SEARCH($B$3,'Plan Details'!$D$4:$D$2298))),0),MATCH(Calculations!$B$4,'Plan Details'!$F$3:$Q$3,0))),"")</f>
        <v/>
      </c>
      <c r="AD92" s="2" t="str">
        <f t="shared" si="26"/>
        <v/>
      </c>
      <c r="AE92" s="2" t="str">
        <f t="shared" si="27"/>
        <v/>
      </c>
      <c r="AF92" s="2" t="str">
        <f t="shared" si="28"/>
        <v/>
      </c>
      <c r="AG92" s="2" t="str">
        <f t="shared" si="29"/>
        <v/>
      </c>
      <c r="AH92" s="2" t="str">
        <f t="shared" si="30"/>
        <v/>
      </c>
      <c r="AI92" s="2" t="str">
        <f t="shared" si="31"/>
        <v/>
      </c>
      <c r="AJ92" s="2" t="str">
        <f t="shared" si="32"/>
        <v/>
      </c>
      <c r="AK92" s="2" t="str">
        <f t="shared" si="33"/>
        <v/>
      </c>
      <c r="AL92" s="2" t="str">
        <f t="shared" si="34"/>
        <v/>
      </c>
      <c r="AM92" s="2" t="str">
        <f t="shared" si="35"/>
        <v/>
      </c>
      <c r="AN92" s="2" t="str">
        <f t="shared" si="36"/>
        <v/>
      </c>
      <c r="AO92" s="2" t="str">
        <f t="shared" si="37"/>
        <v/>
      </c>
      <c r="AP92" s="2" t="str">
        <f t="shared" si="38"/>
        <v/>
      </c>
      <c r="AQ92" s="2" t="str">
        <f t="shared" si="39"/>
        <v/>
      </c>
    </row>
    <row r="93" spans="1:43" x14ac:dyDescent="0.2">
      <c r="A93" s="2" t="str">
        <f>IF('3 - SHOP Premium Calculator'!F109="","",'3 - SHOP Premium Calculator'!F109)</f>
        <v/>
      </c>
      <c r="B93" s="2" t="str">
        <f>IF(A93="","",A93&amp;COUNTIFS($D$10:D93,"Employee"))</f>
        <v/>
      </c>
      <c r="C93" s="2" t="str">
        <f>IF(A93="","",'3 - SHOP Premium Calculator'!F109&amp;" - "&amp;'3 - SHOP Premium Calculator'!H109)</f>
        <v/>
      </c>
      <c r="D93" s="2" t="str">
        <f>IF('3 - SHOP Premium Calculator'!H109="","",'3 - SHOP Premium Calculator'!H109)</f>
        <v/>
      </c>
      <c r="E93" s="37" t="str">
        <f>IF('3 - SHOP Premium Calculator'!I109="","",'3 - SHOP Premium Calculator'!I109)</f>
        <v/>
      </c>
      <c r="F93" s="2" t="str">
        <f t="shared" si="20"/>
        <v/>
      </c>
      <c r="G93" s="2" t="str">
        <f t="shared" si="21"/>
        <v/>
      </c>
      <c r="H93" s="2" t="str">
        <f t="shared" si="22"/>
        <v/>
      </c>
      <c r="I93" s="2" t="str">
        <f t="shared" si="23"/>
        <v/>
      </c>
      <c r="J93" s="2" t="str">
        <f t="shared" si="24"/>
        <v/>
      </c>
      <c r="K93" s="2" t="str">
        <f>IF(A93="","",IF(AND(D93="Dependent",F93&lt;25),F93+(COUNTIFS($A$10:A93,A93)/500),0))</f>
        <v/>
      </c>
      <c r="L93" s="2" t="str" cm="1">
        <f t="array" ref="L93">IFERROR(IF(A93="","",IF(AND(D93="Dependent",OR(IFERROR(K93=LARGE(IF($B$10:$B$309=B93,$K$10:$K$309),1),FALSE),IFERROR(K93=LARGE(IF($B$10:$B$309=B93,$K$10:$K$309),2),FALSE),IFERROR(K93=LARGE(IF($B$10:$B$309=B93,$K$10:$K$309),3),FALSE)),F93&lt;26),1,0)),0)</f>
        <v/>
      </c>
      <c r="M93" s="2" t="str">
        <f t="shared" si="25"/>
        <v/>
      </c>
      <c r="O93" s="2" t="str" cm="1">
        <f t="array" ref="O93">IFERROR($M93*IF($E93="","",INDEX('Plan Details'!$F$4:$Q$2298,MATCH(1,(Calculations!O$9='Plan Details'!$B$4:$B$2298)*($G93='Plan Details'!$E$4:$E$2298)*(ISNUMBER(SEARCH($B$3,'Plan Details'!$D$4:$D$2298))),0),MATCH(Calculations!$B$4,'Plan Details'!$F$3:$Q$3,0))),"")</f>
        <v/>
      </c>
      <c r="P93" s="2" t="str" cm="1">
        <f t="array" ref="P93">IFERROR($M93*IF($E93="","",INDEX('Plan Details'!$F$4:$Q$2298,MATCH(1,(Calculations!P$9='Plan Details'!$B$4:$B$2298)*($G93='Plan Details'!$E$4:$E$2298)*(ISNUMBER(SEARCH($B$3,'Plan Details'!$D$4:$D$2298))),0),MATCH(Calculations!$B$4,'Plan Details'!$F$3:$Q$3,0))),"")</f>
        <v/>
      </c>
      <c r="Q93" s="2" t="str" cm="1">
        <f t="array" ref="Q93">IFERROR($M93*IF($E93="","",INDEX('Plan Details'!$F$4:$Q$2298,MATCH(1,(Calculations!Q$9='Plan Details'!$B$4:$B$2298)*($G93='Plan Details'!$E$4:$E$2298)*(ISNUMBER(SEARCH($B$3,'Plan Details'!$D$4:$D$2298))),0),MATCH(Calculations!$B$4,'Plan Details'!$F$3:$Q$3,0))),"")</f>
        <v/>
      </c>
      <c r="R93" s="2" t="str" cm="1">
        <f t="array" ref="R93">IFERROR($M93*IF($E93="","",INDEX('Plan Details'!$F$4:$Q$2298,MATCH(1,(Calculations!R$9='Plan Details'!$B$4:$B$2298)*($G93='Plan Details'!$E$4:$E$2298)*(ISNUMBER(SEARCH($B$3,'Plan Details'!$D$4:$D$2298))),0),MATCH(Calculations!$B$4,'Plan Details'!$F$3:$Q$3,0))),"")</f>
        <v/>
      </c>
      <c r="S93" s="2" t="str" cm="1">
        <f t="array" ref="S93">IFERROR($M93*IF($E93="","",INDEX('Plan Details'!$F$4:$Q$2298,MATCH(1,(Calculations!S$9='Plan Details'!$B$4:$B$2298)*($G93='Plan Details'!$E$4:$E$2298)*(ISNUMBER(SEARCH($B$3,'Plan Details'!$D$4:$D$2298))),0),MATCH(Calculations!$B$4,'Plan Details'!$F$3:$Q$3,0))),"")</f>
        <v/>
      </c>
      <c r="T93" s="2" t="str" cm="1">
        <f t="array" ref="T93">IFERROR($M93*IF($E93="","",INDEX('Plan Details'!$F$4:$Q$2298,MATCH(1,(Calculations!T$9='Plan Details'!$B$4:$B$2298)*($G93='Plan Details'!$E$4:$E$2298)*(ISNUMBER(SEARCH($B$3,'Plan Details'!$D$4:$D$2298))),0),MATCH(Calculations!$B$4,'Plan Details'!$F$3:$Q$3,0))),"")</f>
        <v/>
      </c>
      <c r="U93" s="2" t="str" cm="1">
        <f t="array" ref="U93">IFERROR($M93*IF($E93="","",INDEX('Plan Details'!$F$4:$Q$2298,MATCH(1,(Calculations!U$9='Plan Details'!$B$4:$B$2298)*($G93='Plan Details'!$E$4:$E$2298)*(ISNUMBER(SEARCH($B$3,'Plan Details'!$D$4:$D$2298))),0),MATCH(Calculations!$B$4,'Plan Details'!$F$3:$Q$3,0))),"")</f>
        <v/>
      </c>
      <c r="V93" s="2" t="str" cm="1">
        <f t="array" ref="V93">IFERROR($M93*IF($E93="","",INDEX('Plan Details'!$F$4:$Q$2298,MATCH(1,(Calculations!V$9='Plan Details'!$B$4:$B$2298)*($G93='Plan Details'!$E$4:$E$2298)*(ISNUMBER(SEARCH($B$3,'Plan Details'!$D$4:$D$2298))),0),MATCH(Calculations!$B$4,'Plan Details'!$F$3:$Q$3,0))),"")</f>
        <v/>
      </c>
      <c r="W93" s="2" t="str" cm="1">
        <f t="array" ref="W93">IFERROR($M93*IF($E93="","",INDEX('Plan Details'!$F$4:$Q$2298,MATCH(1,(Calculations!W$9='Plan Details'!$B$4:$B$2298)*($G93='Plan Details'!$E$4:$E$2298)*(ISNUMBER(SEARCH($B$3,'Plan Details'!$D$4:$D$2298))),0),MATCH(Calculations!$B$4,'Plan Details'!$F$3:$Q$3,0))),"")</f>
        <v/>
      </c>
      <c r="X93" s="2" t="str" cm="1">
        <f t="array" ref="X93">IFERROR($M93*IF($E93="","",INDEX('Plan Details'!$F$4:$Q$2298,MATCH(1,(Calculations!X$9='Plan Details'!$B$4:$B$2298)*($G93='Plan Details'!$E$4:$E$2298)*(ISNUMBER(SEARCH($B$3,'Plan Details'!$D$4:$D$2298))),0),MATCH(Calculations!$B$4,'Plan Details'!$F$3:$Q$3,0))),"")</f>
        <v/>
      </c>
      <c r="Y93" s="2" t="str" cm="1">
        <f t="array" ref="Y93">IFERROR($M93*IF($E93="","",INDEX('Plan Details'!$F$4:$Q$2298,MATCH(1,(Calculations!Y$9='Plan Details'!$B$4:$B$2298)*($G93='Plan Details'!$E$4:$E$2298)*(ISNUMBER(SEARCH($B$3,'Plan Details'!$D$4:$D$2298))),0),MATCH(Calculations!$B$4,'Plan Details'!$F$3:$Q$3,0))),"")</f>
        <v/>
      </c>
      <c r="Z93" s="2" t="str" cm="1">
        <f t="array" ref="Z93">IFERROR($M93*IF($E93="","",INDEX('Plan Details'!$F$4:$Q$2298,MATCH(1,(Calculations!Z$9='Plan Details'!$B$4:$B$2298)*($G93='Plan Details'!$E$4:$E$2298)*(ISNUMBER(SEARCH($B$3,'Plan Details'!$D$4:$D$2298))),0),MATCH(Calculations!$B$4,'Plan Details'!$F$3:$Q$3,0))),"")</f>
        <v/>
      </c>
      <c r="AA93" s="2" t="str" cm="1">
        <f t="array" ref="AA93">IFERROR($M93*IF($E93="","",INDEX('Plan Details'!$F$4:$Q$2298,MATCH(1,(Calculations!AA$9='Plan Details'!$B$4:$B$2298)*($G93='Plan Details'!$E$4:$E$2298)*(ISNUMBER(SEARCH($B$3,'Plan Details'!$D$4:$D$2298))),0),MATCH(Calculations!$B$4,'Plan Details'!$F$3:$Q$3,0))),"")</f>
        <v/>
      </c>
      <c r="AB93" s="2" t="str" cm="1">
        <f t="array" ref="AB93">IFERROR($M93*IF($E93="","",INDEX('Plan Details'!$F$4:$Q$2298,MATCH(1,(Calculations!AB$9='Plan Details'!$B$4:$B$2298)*($G93='Plan Details'!$E$4:$E$2298)*(ISNUMBER(SEARCH($B$3,'Plan Details'!$D$4:$D$2298))),0),MATCH(Calculations!$B$4,'Plan Details'!$F$3:$Q$3,0))),"")</f>
        <v/>
      </c>
      <c r="AD93" s="2" t="str">
        <f t="shared" si="26"/>
        <v/>
      </c>
      <c r="AE93" s="2" t="str">
        <f t="shared" si="27"/>
        <v/>
      </c>
      <c r="AF93" s="2" t="str">
        <f t="shared" si="28"/>
        <v/>
      </c>
      <c r="AG93" s="2" t="str">
        <f t="shared" si="29"/>
        <v/>
      </c>
      <c r="AH93" s="2" t="str">
        <f t="shared" si="30"/>
        <v/>
      </c>
      <c r="AI93" s="2" t="str">
        <f t="shared" si="31"/>
        <v/>
      </c>
      <c r="AJ93" s="2" t="str">
        <f t="shared" si="32"/>
        <v/>
      </c>
      <c r="AK93" s="2" t="str">
        <f t="shared" si="33"/>
        <v/>
      </c>
      <c r="AL93" s="2" t="str">
        <f t="shared" si="34"/>
        <v/>
      </c>
      <c r="AM93" s="2" t="str">
        <f t="shared" si="35"/>
        <v/>
      </c>
      <c r="AN93" s="2" t="str">
        <f t="shared" si="36"/>
        <v/>
      </c>
      <c r="AO93" s="2" t="str">
        <f t="shared" si="37"/>
        <v/>
      </c>
      <c r="AP93" s="2" t="str">
        <f t="shared" si="38"/>
        <v/>
      </c>
      <c r="AQ93" s="2" t="str">
        <f t="shared" si="39"/>
        <v/>
      </c>
    </row>
    <row r="94" spans="1:43" x14ac:dyDescent="0.2">
      <c r="A94" s="2" t="str">
        <f>IF('3 - SHOP Premium Calculator'!F110="","",'3 - SHOP Premium Calculator'!F110)</f>
        <v/>
      </c>
      <c r="B94" s="2" t="str">
        <f>IF(A94="","",A94&amp;COUNTIFS($D$10:D94,"Employee"))</f>
        <v/>
      </c>
      <c r="C94" s="2" t="str">
        <f>IF(A94="","",'3 - SHOP Premium Calculator'!F110&amp;" - "&amp;'3 - SHOP Premium Calculator'!H110)</f>
        <v/>
      </c>
      <c r="D94" s="2" t="str">
        <f>IF('3 - SHOP Premium Calculator'!H110="","",'3 - SHOP Premium Calculator'!H110)</f>
        <v/>
      </c>
      <c r="E94" s="37" t="str">
        <f>IF('3 - SHOP Premium Calculator'!I110="","",'3 - SHOP Premium Calculator'!I110)</f>
        <v/>
      </c>
      <c r="F94" s="2" t="str">
        <f t="shared" si="20"/>
        <v/>
      </c>
      <c r="G94" s="2" t="str">
        <f t="shared" si="21"/>
        <v/>
      </c>
      <c r="H94" s="2" t="str">
        <f t="shared" si="22"/>
        <v/>
      </c>
      <c r="I94" s="2" t="str">
        <f t="shared" si="23"/>
        <v/>
      </c>
      <c r="J94" s="2" t="str">
        <f t="shared" si="24"/>
        <v/>
      </c>
      <c r="K94" s="2" t="str">
        <f>IF(A94="","",IF(AND(D94="Dependent",F94&lt;25),F94+(COUNTIFS($A$10:A94,A94)/500),0))</f>
        <v/>
      </c>
      <c r="L94" s="2" t="str" cm="1">
        <f t="array" ref="L94">IFERROR(IF(A94="","",IF(AND(D94="Dependent",OR(IFERROR(K94=LARGE(IF($B$10:$B$309=B94,$K$10:$K$309),1),FALSE),IFERROR(K94=LARGE(IF($B$10:$B$309=B94,$K$10:$K$309),2),FALSE),IFERROR(K94=LARGE(IF($B$10:$B$309=B94,$K$10:$K$309),3),FALSE)),F94&lt;26),1,0)),0)</f>
        <v/>
      </c>
      <c r="M94" s="2" t="str">
        <f t="shared" si="25"/>
        <v/>
      </c>
      <c r="O94" s="2" t="str" cm="1">
        <f t="array" ref="O94">IFERROR($M94*IF($E94="","",INDEX('Plan Details'!$F$4:$Q$2298,MATCH(1,(Calculations!O$9='Plan Details'!$B$4:$B$2298)*($G94='Plan Details'!$E$4:$E$2298)*(ISNUMBER(SEARCH($B$3,'Plan Details'!$D$4:$D$2298))),0),MATCH(Calculations!$B$4,'Plan Details'!$F$3:$Q$3,0))),"")</f>
        <v/>
      </c>
      <c r="P94" s="2" t="str" cm="1">
        <f t="array" ref="P94">IFERROR($M94*IF($E94="","",INDEX('Plan Details'!$F$4:$Q$2298,MATCH(1,(Calculations!P$9='Plan Details'!$B$4:$B$2298)*($G94='Plan Details'!$E$4:$E$2298)*(ISNUMBER(SEARCH($B$3,'Plan Details'!$D$4:$D$2298))),0),MATCH(Calculations!$B$4,'Plan Details'!$F$3:$Q$3,0))),"")</f>
        <v/>
      </c>
      <c r="Q94" s="2" t="str" cm="1">
        <f t="array" ref="Q94">IFERROR($M94*IF($E94="","",INDEX('Plan Details'!$F$4:$Q$2298,MATCH(1,(Calculations!Q$9='Plan Details'!$B$4:$B$2298)*($G94='Plan Details'!$E$4:$E$2298)*(ISNUMBER(SEARCH($B$3,'Plan Details'!$D$4:$D$2298))),0),MATCH(Calculations!$B$4,'Plan Details'!$F$3:$Q$3,0))),"")</f>
        <v/>
      </c>
      <c r="R94" s="2" t="str" cm="1">
        <f t="array" ref="R94">IFERROR($M94*IF($E94="","",INDEX('Plan Details'!$F$4:$Q$2298,MATCH(1,(Calculations!R$9='Plan Details'!$B$4:$B$2298)*($G94='Plan Details'!$E$4:$E$2298)*(ISNUMBER(SEARCH($B$3,'Plan Details'!$D$4:$D$2298))),0),MATCH(Calculations!$B$4,'Plan Details'!$F$3:$Q$3,0))),"")</f>
        <v/>
      </c>
      <c r="S94" s="2" t="str" cm="1">
        <f t="array" ref="S94">IFERROR($M94*IF($E94="","",INDEX('Plan Details'!$F$4:$Q$2298,MATCH(1,(Calculations!S$9='Plan Details'!$B$4:$B$2298)*($G94='Plan Details'!$E$4:$E$2298)*(ISNUMBER(SEARCH($B$3,'Plan Details'!$D$4:$D$2298))),0),MATCH(Calculations!$B$4,'Plan Details'!$F$3:$Q$3,0))),"")</f>
        <v/>
      </c>
      <c r="T94" s="2" t="str" cm="1">
        <f t="array" ref="T94">IFERROR($M94*IF($E94="","",INDEX('Plan Details'!$F$4:$Q$2298,MATCH(1,(Calculations!T$9='Plan Details'!$B$4:$B$2298)*($G94='Plan Details'!$E$4:$E$2298)*(ISNUMBER(SEARCH($B$3,'Plan Details'!$D$4:$D$2298))),0),MATCH(Calculations!$B$4,'Plan Details'!$F$3:$Q$3,0))),"")</f>
        <v/>
      </c>
      <c r="U94" s="2" t="str" cm="1">
        <f t="array" ref="U94">IFERROR($M94*IF($E94="","",INDEX('Plan Details'!$F$4:$Q$2298,MATCH(1,(Calculations!U$9='Plan Details'!$B$4:$B$2298)*($G94='Plan Details'!$E$4:$E$2298)*(ISNUMBER(SEARCH($B$3,'Plan Details'!$D$4:$D$2298))),0),MATCH(Calculations!$B$4,'Plan Details'!$F$3:$Q$3,0))),"")</f>
        <v/>
      </c>
      <c r="V94" s="2" t="str" cm="1">
        <f t="array" ref="V94">IFERROR($M94*IF($E94="","",INDEX('Plan Details'!$F$4:$Q$2298,MATCH(1,(Calculations!V$9='Plan Details'!$B$4:$B$2298)*($G94='Plan Details'!$E$4:$E$2298)*(ISNUMBER(SEARCH($B$3,'Plan Details'!$D$4:$D$2298))),0),MATCH(Calculations!$B$4,'Plan Details'!$F$3:$Q$3,0))),"")</f>
        <v/>
      </c>
      <c r="W94" s="2" t="str" cm="1">
        <f t="array" ref="W94">IFERROR($M94*IF($E94="","",INDEX('Plan Details'!$F$4:$Q$2298,MATCH(1,(Calculations!W$9='Plan Details'!$B$4:$B$2298)*($G94='Plan Details'!$E$4:$E$2298)*(ISNUMBER(SEARCH($B$3,'Plan Details'!$D$4:$D$2298))),0),MATCH(Calculations!$B$4,'Plan Details'!$F$3:$Q$3,0))),"")</f>
        <v/>
      </c>
      <c r="X94" s="2" t="str" cm="1">
        <f t="array" ref="X94">IFERROR($M94*IF($E94="","",INDEX('Plan Details'!$F$4:$Q$2298,MATCH(1,(Calculations!X$9='Plan Details'!$B$4:$B$2298)*($G94='Plan Details'!$E$4:$E$2298)*(ISNUMBER(SEARCH($B$3,'Plan Details'!$D$4:$D$2298))),0),MATCH(Calculations!$B$4,'Plan Details'!$F$3:$Q$3,0))),"")</f>
        <v/>
      </c>
      <c r="Y94" s="2" t="str" cm="1">
        <f t="array" ref="Y94">IFERROR($M94*IF($E94="","",INDEX('Plan Details'!$F$4:$Q$2298,MATCH(1,(Calculations!Y$9='Plan Details'!$B$4:$B$2298)*($G94='Plan Details'!$E$4:$E$2298)*(ISNUMBER(SEARCH($B$3,'Plan Details'!$D$4:$D$2298))),0),MATCH(Calculations!$B$4,'Plan Details'!$F$3:$Q$3,0))),"")</f>
        <v/>
      </c>
      <c r="Z94" s="2" t="str" cm="1">
        <f t="array" ref="Z94">IFERROR($M94*IF($E94="","",INDEX('Plan Details'!$F$4:$Q$2298,MATCH(1,(Calculations!Z$9='Plan Details'!$B$4:$B$2298)*($G94='Plan Details'!$E$4:$E$2298)*(ISNUMBER(SEARCH($B$3,'Plan Details'!$D$4:$D$2298))),0),MATCH(Calculations!$B$4,'Plan Details'!$F$3:$Q$3,0))),"")</f>
        <v/>
      </c>
      <c r="AA94" s="2" t="str" cm="1">
        <f t="array" ref="AA94">IFERROR($M94*IF($E94="","",INDEX('Plan Details'!$F$4:$Q$2298,MATCH(1,(Calculations!AA$9='Plan Details'!$B$4:$B$2298)*($G94='Plan Details'!$E$4:$E$2298)*(ISNUMBER(SEARCH($B$3,'Plan Details'!$D$4:$D$2298))),0),MATCH(Calculations!$B$4,'Plan Details'!$F$3:$Q$3,0))),"")</f>
        <v/>
      </c>
      <c r="AB94" s="2" t="str" cm="1">
        <f t="array" ref="AB94">IFERROR($M94*IF($E94="","",INDEX('Plan Details'!$F$4:$Q$2298,MATCH(1,(Calculations!AB$9='Plan Details'!$B$4:$B$2298)*($G94='Plan Details'!$E$4:$E$2298)*(ISNUMBER(SEARCH($B$3,'Plan Details'!$D$4:$D$2298))),0),MATCH(Calculations!$B$4,'Plan Details'!$F$3:$Q$3,0))),"")</f>
        <v/>
      </c>
      <c r="AD94" s="2" t="str">
        <f t="shared" si="26"/>
        <v/>
      </c>
      <c r="AE94" s="2" t="str">
        <f t="shared" si="27"/>
        <v/>
      </c>
      <c r="AF94" s="2" t="str">
        <f t="shared" si="28"/>
        <v/>
      </c>
      <c r="AG94" s="2" t="str">
        <f t="shared" si="29"/>
        <v/>
      </c>
      <c r="AH94" s="2" t="str">
        <f t="shared" si="30"/>
        <v/>
      </c>
      <c r="AI94" s="2" t="str">
        <f t="shared" si="31"/>
        <v/>
      </c>
      <c r="AJ94" s="2" t="str">
        <f t="shared" si="32"/>
        <v/>
      </c>
      <c r="AK94" s="2" t="str">
        <f t="shared" si="33"/>
        <v/>
      </c>
      <c r="AL94" s="2" t="str">
        <f t="shared" si="34"/>
        <v/>
      </c>
      <c r="AM94" s="2" t="str">
        <f t="shared" si="35"/>
        <v/>
      </c>
      <c r="AN94" s="2" t="str">
        <f t="shared" si="36"/>
        <v/>
      </c>
      <c r="AO94" s="2" t="str">
        <f t="shared" si="37"/>
        <v/>
      </c>
      <c r="AP94" s="2" t="str">
        <f t="shared" si="38"/>
        <v/>
      </c>
      <c r="AQ94" s="2" t="str">
        <f t="shared" si="39"/>
        <v/>
      </c>
    </row>
    <row r="95" spans="1:43" x14ac:dyDescent="0.2">
      <c r="A95" s="2" t="str">
        <f>IF('3 - SHOP Premium Calculator'!F111="","",'3 - SHOP Premium Calculator'!F111)</f>
        <v/>
      </c>
      <c r="B95" s="2" t="str">
        <f>IF(A95="","",A95&amp;COUNTIFS($D$10:D95,"Employee"))</f>
        <v/>
      </c>
      <c r="C95" s="2" t="str">
        <f>IF(A95="","",'3 - SHOP Premium Calculator'!F111&amp;" - "&amp;'3 - SHOP Premium Calculator'!H111)</f>
        <v/>
      </c>
      <c r="D95" s="2" t="str">
        <f>IF('3 - SHOP Premium Calculator'!H111="","",'3 - SHOP Premium Calculator'!H111)</f>
        <v/>
      </c>
      <c r="E95" s="37" t="str">
        <f>IF('3 - SHOP Premium Calculator'!I111="","",'3 - SHOP Premium Calculator'!I111)</f>
        <v/>
      </c>
      <c r="F95" s="2" t="str">
        <f t="shared" si="20"/>
        <v/>
      </c>
      <c r="G95" s="2" t="str">
        <f t="shared" si="21"/>
        <v/>
      </c>
      <c r="H95" s="2" t="str">
        <f t="shared" si="22"/>
        <v/>
      </c>
      <c r="I95" s="2" t="str">
        <f t="shared" si="23"/>
        <v/>
      </c>
      <c r="J95" s="2" t="str">
        <f t="shared" si="24"/>
        <v/>
      </c>
      <c r="K95" s="2" t="str">
        <f>IF(A95="","",IF(AND(D95="Dependent",F95&lt;25),F95+(COUNTIFS($A$10:A95,A95)/500),0))</f>
        <v/>
      </c>
      <c r="L95" s="2" t="str" cm="1">
        <f t="array" ref="L95">IFERROR(IF(A95="","",IF(AND(D95="Dependent",OR(IFERROR(K95=LARGE(IF($B$10:$B$309=B95,$K$10:$K$309),1),FALSE),IFERROR(K95=LARGE(IF($B$10:$B$309=B95,$K$10:$K$309),2),FALSE),IFERROR(K95=LARGE(IF($B$10:$B$309=B95,$K$10:$K$309),3),FALSE)),F95&lt;26),1,0)),0)</f>
        <v/>
      </c>
      <c r="M95" s="2" t="str">
        <f t="shared" si="25"/>
        <v/>
      </c>
      <c r="O95" s="2" t="str" cm="1">
        <f t="array" ref="O95">IFERROR($M95*IF($E95="","",INDEX('Plan Details'!$F$4:$Q$2298,MATCH(1,(Calculations!O$9='Plan Details'!$B$4:$B$2298)*($G95='Plan Details'!$E$4:$E$2298)*(ISNUMBER(SEARCH($B$3,'Plan Details'!$D$4:$D$2298))),0),MATCH(Calculations!$B$4,'Plan Details'!$F$3:$Q$3,0))),"")</f>
        <v/>
      </c>
      <c r="P95" s="2" t="str" cm="1">
        <f t="array" ref="P95">IFERROR($M95*IF($E95="","",INDEX('Plan Details'!$F$4:$Q$2298,MATCH(1,(Calculations!P$9='Plan Details'!$B$4:$B$2298)*($G95='Plan Details'!$E$4:$E$2298)*(ISNUMBER(SEARCH($B$3,'Plan Details'!$D$4:$D$2298))),0),MATCH(Calculations!$B$4,'Plan Details'!$F$3:$Q$3,0))),"")</f>
        <v/>
      </c>
      <c r="Q95" s="2" t="str" cm="1">
        <f t="array" ref="Q95">IFERROR($M95*IF($E95="","",INDEX('Plan Details'!$F$4:$Q$2298,MATCH(1,(Calculations!Q$9='Plan Details'!$B$4:$B$2298)*($G95='Plan Details'!$E$4:$E$2298)*(ISNUMBER(SEARCH($B$3,'Plan Details'!$D$4:$D$2298))),0),MATCH(Calculations!$B$4,'Plan Details'!$F$3:$Q$3,0))),"")</f>
        <v/>
      </c>
      <c r="R95" s="2" t="str" cm="1">
        <f t="array" ref="R95">IFERROR($M95*IF($E95="","",INDEX('Plan Details'!$F$4:$Q$2298,MATCH(1,(Calculations!R$9='Plan Details'!$B$4:$B$2298)*($G95='Plan Details'!$E$4:$E$2298)*(ISNUMBER(SEARCH($B$3,'Plan Details'!$D$4:$D$2298))),0),MATCH(Calculations!$B$4,'Plan Details'!$F$3:$Q$3,0))),"")</f>
        <v/>
      </c>
      <c r="S95" s="2" t="str" cm="1">
        <f t="array" ref="S95">IFERROR($M95*IF($E95="","",INDEX('Plan Details'!$F$4:$Q$2298,MATCH(1,(Calculations!S$9='Plan Details'!$B$4:$B$2298)*($G95='Plan Details'!$E$4:$E$2298)*(ISNUMBER(SEARCH($B$3,'Plan Details'!$D$4:$D$2298))),0),MATCH(Calculations!$B$4,'Plan Details'!$F$3:$Q$3,0))),"")</f>
        <v/>
      </c>
      <c r="T95" s="2" t="str" cm="1">
        <f t="array" ref="T95">IFERROR($M95*IF($E95="","",INDEX('Plan Details'!$F$4:$Q$2298,MATCH(1,(Calculations!T$9='Plan Details'!$B$4:$B$2298)*($G95='Plan Details'!$E$4:$E$2298)*(ISNUMBER(SEARCH($B$3,'Plan Details'!$D$4:$D$2298))),0),MATCH(Calculations!$B$4,'Plan Details'!$F$3:$Q$3,0))),"")</f>
        <v/>
      </c>
      <c r="U95" s="2" t="str" cm="1">
        <f t="array" ref="U95">IFERROR($M95*IF($E95="","",INDEX('Plan Details'!$F$4:$Q$2298,MATCH(1,(Calculations!U$9='Plan Details'!$B$4:$B$2298)*($G95='Plan Details'!$E$4:$E$2298)*(ISNUMBER(SEARCH($B$3,'Plan Details'!$D$4:$D$2298))),0),MATCH(Calculations!$B$4,'Plan Details'!$F$3:$Q$3,0))),"")</f>
        <v/>
      </c>
      <c r="V95" s="2" t="str" cm="1">
        <f t="array" ref="V95">IFERROR($M95*IF($E95="","",INDEX('Plan Details'!$F$4:$Q$2298,MATCH(1,(Calculations!V$9='Plan Details'!$B$4:$B$2298)*($G95='Plan Details'!$E$4:$E$2298)*(ISNUMBER(SEARCH($B$3,'Plan Details'!$D$4:$D$2298))),0),MATCH(Calculations!$B$4,'Plan Details'!$F$3:$Q$3,0))),"")</f>
        <v/>
      </c>
      <c r="W95" s="2" t="str" cm="1">
        <f t="array" ref="W95">IFERROR($M95*IF($E95="","",INDEX('Plan Details'!$F$4:$Q$2298,MATCH(1,(Calculations!W$9='Plan Details'!$B$4:$B$2298)*($G95='Plan Details'!$E$4:$E$2298)*(ISNUMBER(SEARCH($B$3,'Plan Details'!$D$4:$D$2298))),0),MATCH(Calculations!$B$4,'Plan Details'!$F$3:$Q$3,0))),"")</f>
        <v/>
      </c>
      <c r="X95" s="2" t="str" cm="1">
        <f t="array" ref="X95">IFERROR($M95*IF($E95="","",INDEX('Plan Details'!$F$4:$Q$2298,MATCH(1,(Calculations!X$9='Plan Details'!$B$4:$B$2298)*($G95='Plan Details'!$E$4:$E$2298)*(ISNUMBER(SEARCH($B$3,'Plan Details'!$D$4:$D$2298))),0),MATCH(Calculations!$B$4,'Plan Details'!$F$3:$Q$3,0))),"")</f>
        <v/>
      </c>
      <c r="Y95" s="2" t="str" cm="1">
        <f t="array" ref="Y95">IFERROR($M95*IF($E95="","",INDEX('Plan Details'!$F$4:$Q$2298,MATCH(1,(Calculations!Y$9='Plan Details'!$B$4:$B$2298)*($G95='Plan Details'!$E$4:$E$2298)*(ISNUMBER(SEARCH($B$3,'Plan Details'!$D$4:$D$2298))),0),MATCH(Calculations!$B$4,'Plan Details'!$F$3:$Q$3,0))),"")</f>
        <v/>
      </c>
      <c r="Z95" s="2" t="str" cm="1">
        <f t="array" ref="Z95">IFERROR($M95*IF($E95="","",INDEX('Plan Details'!$F$4:$Q$2298,MATCH(1,(Calculations!Z$9='Plan Details'!$B$4:$B$2298)*($G95='Plan Details'!$E$4:$E$2298)*(ISNUMBER(SEARCH($B$3,'Plan Details'!$D$4:$D$2298))),0),MATCH(Calculations!$B$4,'Plan Details'!$F$3:$Q$3,0))),"")</f>
        <v/>
      </c>
      <c r="AA95" s="2" t="str" cm="1">
        <f t="array" ref="AA95">IFERROR($M95*IF($E95="","",INDEX('Plan Details'!$F$4:$Q$2298,MATCH(1,(Calculations!AA$9='Plan Details'!$B$4:$B$2298)*($G95='Plan Details'!$E$4:$E$2298)*(ISNUMBER(SEARCH($B$3,'Plan Details'!$D$4:$D$2298))),0),MATCH(Calculations!$B$4,'Plan Details'!$F$3:$Q$3,0))),"")</f>
        <v/>
      </c>
      <c r="AB95" s="2" t="str" cm="1">
        <f t="array" ref="AB95">IFERROR($M95*IF($E95="","",INDEX('Plan Details'!$F$4:$Q$2298,MATCH(1,(Calculations!AB$9='Plan Details'!$B$4:$B$2298)*($G95='Plan Details'!$E$4:$E$2298)*(ISNUMBER(SEARCH($B$3,'Plan Details'!$D$4:$D$2298))),0),MATCH(Calculations!$B$4,'Plan Details'!$F$3:$Q$3,0))),"")</f>
        <v/>
      </c>
      <c r="AD95" s="2" t="str">
        <f t="shared" si="26"/>
        <v/>
      </c>
      <c r="AE95" s="2" t="str">
        <f t="shared" si="27"/>
        <v/>
      </c>
      <c r="AF95" s="2" t="str">
        <f t="shared" si="28"/>
        <v/>
      </c>
      <c r="AG95" s="2" t="str">
        <f t="shared" si="29"/>
        <v/>
      </c>
      <c r="AH95" s="2" t="str">
        <f t="shared" si="30"/>
        <v/>
      </c>
      <c r="AI95" s="2" t="str">
        <f t="shared" si="31"/>
        <v/>
      </c>
      <c r="AJ95" s="2" t="str">
        <f t="shared" si="32"/>
        <v/>
      </c>
      <c r="AK95" s="2" t="str">
        <f t="shared" si="33"/>
        <v/>
      </c>
      <c r="AL95" s="2" t="str">
        <f t="shared" si="34"/>
        <v/>
      </c>
      <c r="AM95" s="2" t="str">
        <f t="shared" si="35"/>
        <v/>
      </c>
      <c r="AN95" s="2" t="str">
        <f t="shared" si="36"/>
        <v/>
      </c>
      <c r="AO95" s="2" t="str">
        <f t="shared" si="37"/>
        <v/>
      </c>
      <c r="AP95" s="2" t="str">
        <f t="shared" si="38"/>
        <v/>
      </c>
      <c r="AQ95" s="2" t="str">
        <f t="shared" si="39"/>
        <v/>
      </c>
    </row>
    <row r="96" spans="1:43" x14ac:dyDescent="0.2">
      <c r="A96" s="2" t="str">
        <f>IF('3 - SHOP Premium Calculator'!F112="","",'3 - SHOP Premium Calculator'!F112)</f>
        <v/>
      </c>
      <c r="B96" s="2" t="str">
        <f>IF(A96="","",A96&amp;COUNTIFS($D$10:D96,"Employee"))</f>
        <v/>
      </c>
      <c r="C96" s="2" t="str">
        <f>IF(A96="","",'3 - SHOP Premium Calculator'!F112&amp;" - "&amp;'3 - SHOP Premium Calculator'!H112)</f>
        <v/>
      </c>
      <c r="D96" s="2" t="str">
        <f>IF('3 - SHOP Premium Calculator'!H112="","",'3 - SHOP Premium Calculator'!H112)</f>
        <v/>
      </c>
      <c r="E96" s="37" t="str">
        <f>IF('3 - SHOP Premium Calculator'!I112="","",'3 - SHOP Premium Calculator'!I112)</f>
        <v/>
      </c>
      <c r="F96" s="2" t="str">
        <f t="shared" si="20"/>
        <v/>
      </c>
      <c r="G96" s="2" t="str">
        <f t="shared" si="21"/>
        <v/>
      </c>
      <c r="H96" s="2" t="str">
        <f t="shared" si="22"/>
        <v/>
      </c>
      <c r="I96" s="2" t="str">
        <f t="shared" si="23"/>
        <v/>
      </c>
      <c r="J96" s="2" t="str">
        <f t="shared" si="24"/>
        <v/>
      </c>
      <c r="K96" s="2" t="str">
        <f>IF(A96="","",IF(AND(D96="Dependent",F96&lt;25),F96+(COUNTIFS($A$10:A96,A96)/500),0))</f>
        <v/>
      </c>
      <c r="L96" s="2" t="str" cm="1">
        <f t="array" ref="L96">IFERROR(IF(A96="","",IF(AND(D96="Dependent",OR(IFERROR(K96=LARGE(IF($B$10:$B$309=B96,$K$10:$K$309),1),FALSE),IFERROR(K96=LARGE(IF($B$10:$B$309=B96,$K$10:$K$309),2),FALSE),IFERROR(K96=LARGE(IF($B$10:$B$309=B96,$K$10:$K$309),3),FALSE)),F96&lt;26),1,0)),0)</f>
        <v/>
      </c>
      <c r="M96" s="2" t="str">
        <f t="shared" si="25"/>
        <v/>
      </c>
      <c r="O96" s="2" t="str" cm="1">
        <f t="array" ref="O96">IFERROR($M96*IF($E96="","",INDEX('Plan Details'!$F$4:$Q$2298,MATCH(1,(Calculations!O$9='Plan Details'!$B$4:$B$2298)*($G96='Plan Details'!$E$4:$E$2298)*(ISNUMBER(SEARCH($B$3,'Plan Details'!$D$4:$D$2298))),0),MATCH(Calculations!$B$4,'Plan Details'!$F$3:$Q$3,0))),"")</f>
        <v/>
      </c>
      <c r="P96" s="2" t="str" cm="1">
        <f t="array" ref="P96">IFERROR($M96*IF($E96="","",INDEX('Plan Details'!$F$4:$Q$2298,MATCH(1,(Calculations!P$9='Plan Details'!$B$4:$B$2298)*($G96='Plan Details'!$E$4:$E$2298)*(ISNUMBER(SEARCH($B$3,'Plan Details'!$D$4:$D$2298))),0),MATCH(Calculations!$B$4,'Plan Details'!$F$3:$Q$3,0))),"")</f>
        <v/>
      </c>
      <c r="Q96" s="2" t="str" cm="1">
        <f t="array" ref="Q96">IFERROR($M96*IF($E96="","",INDEX('Plan Details'!$F$4:$Q$2298,MATCH(1,(Calculations!Q$9='Plan Details'!$B$4:$B$2298)*($G96='Plan Details'!$E$4:$E$2298)*(ISNUMBER(SEARCH($B$3,'Plan Details'!$D$4:$D$2298))),0),MATCH(Calculations!$B$4,'Plan Details'!$F$3:$Q$3,0))),"")</f>
        <v/>
      </c>
      <c r="R96" s="2" t="str" cm="1">
        <f t="array" ref="R96">IFERROR($M96*IF($E96="","",INDEX('Plan Details'!$F$4:$Q$2298,MATCH(1,(Calculations!R$9='Plan Details'!$B$4:$B$2298)*($G96='Plan Details'!$E$4:$E$2298)*(ISNUMBER(SEARCH($B$3,'Plan Details'!$D$4:$D$2298))),0),MATCH(Calculations!$B$4,'Plan Details'!$F$3:$Q$3,0))),"")</f>
        <v/>
      </c>
      <c r="S96" s="2" t="str" cm="1">
        <f t="array" ref="S96">IFERROR($M96*IF($E96="","",INDEX('Plan Details'!$F$4:$Q$2298,MATCH(1,(Calculations!S$9='Plan Details'!$B$4:$B$2298)*($G96='Plan Details'!$E$4:$E$2298)*(ISNUMBER(SEARCH($B$3,'Plan Details'!$D$4:$D$2298))),0),MATCH(Calculations!$B$4,'Plan Details'!$F$3:$Q$3,0))),"")</f>
        <v/>
      </c>
      <c r="T96" s="2" t="str" cm="1">
        <f t="array" ref="T96">IFERROR($M96*IF($E96="","",INDEX('Plan Details'!$F$4:$Q$2298,MATCH(1,(Calculations!T$9='Plan Details'!$B$4:$B$2298)*($G96='Plan Details'!$E$4:$E$2298)*(ISNUMBER(SEARCH($B$3,'Plan Details'!$D$4:$D$2298))),0),MATCH(Calculations!$B$4,'Plan Details'!$F$3:$Q$3,0))),"")</f>
        <v/>
      </c>
      <c r="U96" s="2" t="str" cm="1">
        <f t="array" ref="U96">IFERROR($M96*IF($E96="","",INDEX('Plan Details'!$F$4:$Q$2298,MATCH(1,(Calculations!U$9='Plan Details'!$B$4:$B$2298)*($G96='Plan Details'!$E$4:$E$2298)*(ISNUMBER(SEARCH($B$3,'Plan Details'!$D$4:$D$2298))),0),MATCH(Calculations!$B$4,'Plan Details'!$F$3:$Q$3,0))),"")</f>
        <v/>
      </c>
      <c r="V96" s="2" t="str" cm="1">
        <f t="array" ref="V96">IFERROR($M96*IF($E96="","",INDEX('Plan Details'!$F$4:$Q$2298,MATCH(1,(Calculations!V$9='Plan Details'!$B$4:$B$2298)*($G96='Plan Details'!$E$4:$E$2298)*(ISNUMBER(SEARCH($B$3,'Plan Details'!$D$4:$D$2298))),0),MATCH(Calculations!$B$4,'Plan Details'!$F$3:$Q$3,0))),"")</f>
        <v/>
      </c>
      <c r="W96" s="2" t="str" cm="1">
        <f t="array" ref="W96">IFERROR($M96*IF($E96="","",INDEX('Plan Details'!$F$4:$Q$2298,MATCH(1,(Calculations!W$9='Plan Details'!$B$4:$B$2298)*($G96='Plan Details'!$E$4:$E$2298)*(ISNUMBER(SEARCH($B$3,'Plan Details'!$D$4:$D$2298))),0),MATCH(Calculations!$B$4,'Plan Details'!$F$3:$Q$3,0))),"")</f>
        <v/>
      </c>
      <c r="X96" s="2" t="str" cm="1">
        <f t="array" ref="X96">IFERROR($M96*IF($E96="","",INDEX('Plan Details'!$F$4:$Q$2298,MATCH(1,(Calculations!X$9='Plan Details'!$B$4:$B$2298)*($G96='Plan Details'!$E$4:$E$2298)*(ISNUMBER(SEARCH($B$3,'Plan Details'!$D$4:$D$2298))),0),MATCH(Calculations!$B$4,'Plan Details'!$F$3:$Q$3,0))),"")</f>
        <v/>
      </c>
      <c r="Y96" s="2" t="str" cm="1">
        <f t="array" ref="Y96">IFERROR($M96*IF($E96="","",INDEX('Plan Details'!$F$4:$Q$2298,MATCH(1,(Calculations!Y$9='Plan Details'!$B$4:$B$2298)*($G96='Plan Details'!$E$4:$E$2298)*(ISNUMBER(SEARCH($B$3,'Plan Details'!$D$4:$D$2298))),0),MATCH(Calculations!$B$4,'Plan Details'!$F$3:$Q$3,0))),"")</f>
        <v/>
      </c>
      <c r="Z96" s="2" t="str" cm="1">
        <f t="array" ref="Z96">IFERROR($M96*IF($E96="","",INDEX('Plan Details'!$F$4:$Q$2298,MATCH(1,(Calculations!Z$9='Plan Details'!$B$4:$B$2298)*($G96='Plan Details'!$E$4:$E$2298)*(ISNUMBER(SEARCH($B$3,'Plan Details'!$D$4:$D$2298))),0),MATCH(Calculations!$B$4,'Plan Details'!$F$3:$Q$3,0))),"")</f>
        <v/>
      </c>
      <c r="AA96" s="2" t="str" cm="1">
        <f t="array" ref="AA96">IFERROR($M96*IF($E96="","",INDEX('Plan Details'!$F$4:$Q$2298,MATCH(1,(Calculations!AA$9='Plan Details'!$B$4:$B$2298)*($G96='Plan Details'!$E$4:$E$2298)*(ISNUMBER(SEARCH($B$3,'Plan Details'!$D$4:$D$2298))),0),MATCH(Calculations!$B$4,'Plan Details'!$F$3:$Q$3,0))),"")</f>
        <v/>
      </c>
      <c r="AB96" s="2" t="str" cm="1">
        <f t="array" ref="AB96">IFERROR($M96*IF($E96="","",INDEX('Plan Details'!$F$4:$Q$2298,MATCH(1,(Calculations!AB$9='Plan Details'!$B$4:$B$2298)*($G96='Plan Details'!$E$4:$E$2298)*(ISNUMBER(SEARCH($B$3,'Plan Details'!$D$4:$D$2298))),0),MATCH(Calculations!$B$4,'Plan Details'!$F$3:$Q$3,0))),"")</f>
        <v/>
      </c>
      <c r="AD96" s="2" t="str">
        <f t="shared" si="26"/>
        <v/>
      </c>
      <c r="AE96" s="2" t="str">
        <f t="shared" si="27"/>
        <v/>
      </c>
      <c r="AF96" s="2" t="str">
        <f t="shared" si="28"/>
        <v/>
      </c>
      <c r="AG96" s="2" t="str">
        <f t="shared" si="29"/>
        <v/>
      </c>
      <c r="AH96" s="2" t="str">
        <f t="shared" si="30"/>
        <v/>
      </c>
      <c r="AI96" s="2" t="str">
        <f t="shared" si="31"/>
        <v/>
      </c>
      <c r="AJ96" s="2" t="str">
        <f t="shared" si="32"/>
        <v/>
      </c>
      <c r="AK96" s="2" t="str">
        <f t="shared" si="33"/>
        <v/>
      </c>
      <c r="AL96" s="2" t="str">
        <f t="shared" si="34"/>
        <v/>
      </c>
      <c r="AM96" s="2" t="str">
        <f t="shared" si="35"/>
        <v/>
      </c>
      <c r="AN96" s="2" t="str">
        <f t="shared" si="36"/>
        <v/>
      </c>
      <c r="AO96" s="2" t="str">
        <f t="shared" si="37"/>
        <v/>
      </c>
      <c r="AP96" s="2" t="str">
        <f t="shared" si="38"/>
        <v/>
      </c>
      <c r="AQ96" s="2" t="str">
        <f t="shared" si="39"/>
        <v/>
      </c>
    </row>
    <row r="97" spans="1:43" x14ac:dyDescent="0.2">
      <c r="A97" s="2" t="str">
        <f>IF('3 - SHOP Premium Calculator'!F113="","",'3 - SHOP Premium Calculator'!F113)</f>
        <v/>
      </c>
      <c r="B97" s="2" t="str">
        <f>IF(A97="","",A97&amp;COUNTIFS($D$10:D97,"Employee"))</f>
        <v/>
      </c>
      <c r="C97" s="2" t="str">
        <f>IF(A97="","",'3 - SHOP Premium Calculator'!F113&amp;" - "&amp;'3 - SHOP Premium Calculator'!H113)</f>
        <v/>
      </c>
      <c r="D97" s="2" t="str">
        <f>IF('3 - SHOP Premium Calculator'!H113="","",'3 - SHOP Premium Calculator'!H113)</f>
        <v/>
      </c>
      <c r="E97" s="37" t="str">
        <f>IF('3 - SHOP Premium Calculator'!I113="","",'3 - SHOP Premium Calculator'!I113)</f>
        <v/>
      </c>
      <c r="F97" s="2" t="str">
        <f t="shared" si="20"/>
        <v/>
      </c>
      <c r="G97" s="2" t="str">
        <f t="shared" si="21"/>
        <v/>
      </c>
      <c r="H97" s="2" t="str">
        <f t="shared" si="22"/>
        <v/>
      </c>
      <c r="I97" s="2" t="str">
        <f t="shared" si="23"/>
        <v/>
      </c>
      <c r="J97" s="2" t="str">
        <f t="shared" si="24"/>
        <v/>
      </c>
      <c r="K97" s="2" t="str">
        <f>IF(A97="","",IF(AND(D97="Dependent",F97&lt;25),F97+(COUNTIFS($A$10:A97,A97)/500),0))</f>
        <v/>
      </c>
      <c r="L97" s="2" t="str" cm="1">
        <f t="array" ref="L97">IFERROR(IF(A97="","",IF(AND(D97="Dependent",OR(IFERROR(K97=LARGE(IF($B$10:$B$309=B97,$K$10:$K$309),1),FALSE),IFERROR(K97=LARGE(IF($B$10:$B$309=B97,$K$10:$K$309),2),FALSE),IFERROR(K97=LARGE(IF($B$10:$B$309=B97,$K$10:$K$309),3),FALSE)),F97&lt;26),1,0)),0)</f>
        <v/>
      </c>
      <c r="M97" s="2" t="str">
        <f t="shared" si="25"/>
        <v/>
      </c>
      <c r="O97" s="2" t="str" cm="1">
        <f t="array" ref="O97">IFERROR($M97*IF($E97="","",INDEX('Plan Details'!$F$4:$Q$2298,MATCH(1,(Calculations!O$9='Plan Details'!$B$4:$B$2298)*($G97='Plan Details'!$E$4:$E$2298)*(ISNUMBER(SEARCH($B$3,'Plan Details'!$D$4:$D$2298))),0),MATCH(Calculations!$B$4,'Plan Details'!$F$3:$Q$3,0))),"")</f>
        <v/>
      </c>
      <c r="P97" s="2" t="str" cm="1">
        <f t="array" ref="P97">IFERROR($M97*IF($E97="","",INDEX('Plan Details'!$F$4:$Q$2298,MATCH(1,(Calculations!P$9='Plan Details'!$B$4:$B$2298)*($G97='Plan Details'!$E$4:$E$2298)*(ISNUMBER(SEARCH($B$3,'Plan Details'!$D$4:$D$2298))),0),MATCH(Calculations!$B$4,'Plan Details'!$F$3:$Q$3,0))),"")</f>
        <v/>
      </c>
      <c r="Q97" s="2" t="str" cm="1">
        <f t="array" ref="Q97">IFERROR($M97*IF($E97="","",INDEX('Plan Details'!$F$4:$Q$2298,MATCH(1,(Calculations!Q$9='Plan Details'!$B$4:$B$2298)*($G97='Plan Details'!$E$4:$E$2298)*(ISNUMBER(SEARCH($B$3,'Plan Details'!$D$4:$D$2298))),0),MATCH(Calculations!$B$4,'Plan Details'!$F$3:$Q$3,0))),"")</f>
        <v/>
      </c>
      <c r="R97" s="2" t="str" cm="1">
        <f t="array" ref="R97">IFERROR($M97*IF($E97="","",INDEX('Plan Details'!$F$4:$Q$2298,MATCH(1,(Calculations!R$9='Plan Details'!$B$4:$B$2298)*($G97='Plan Details'!$E$4:$E$2298)*(ISNUMBER(SEARCH($B$3,'Plan Details'!$D$4:$D$2298))),0),MATCH(Calculations!$B$4,'Plan Details'!$F$3:$Q$3,0))),"")</f>
        <v/>
      </c>
      <c r="S97" s="2" t="str" cm="1">
        <f t="array" ref="S97">IFERROR($M97*IF($E97="","",INDEX('Plan Details'!$F$4:$Q$2298,MATCH(1,(Calculations!S$9='Plan Details'!$B$4:$B$2298)*($G97='Plan Details'!$E$4:$E$2298)*(ISNUMBER(SEARCH($B$3,'Plan Details'!$D$4:$D$2298))),0),MATCH(Calculations!$B$4,'Plan Details'!$F$3:$Q$3,0))),"")</f>
        <v/>
      </c>
      <c r="T97" s="2" t="str" cm="1">
        <f t="array" ref="T97">IFERROR($M97*IF($E97="","",INDEX('Plan Details'!$F$4:$Q$2298,MATCH(1,(Calculations!T$9='Plan Details'!$B$4:$B$2298)*($G97='Plan Details'!$E$4:$E$2298)*(ISNUMBER(SEARCH($B$3,'Plan Details'!$D$4:$D$2298))),0),MATCH(Calculations!$B$4,'Plan Details'!$F$3:$Q$3,0))),"")</f>
        <v/>
      </c>
      <c r="U97" s="2" t="str" cm="1">
        <f t="array" ref="U97">IFERROR($M97*IF($E97="","",INDEX('Plan Details'!$F$4:$Q$2298,MATCH(1,(Calculations!U$9='Plan Details'!$B$4:$B$2298)*($G97='Plan Details'!$E$4:$E$2298)*(ISNUMBER(SEARCH($B$3,'Plan Details'!$D$4:$D$2298))),0),MATCH(Calculations!$B$4,'Plan Details'!$F$3:$Q$3,0))),"")</f>
        <v/>
      </c>
      <c r="V97" s="2" t="str" cm="1">
        <f t="array" ref="V97">IFERROR($M97*IF($E97="","",INDEX('Plan Details'!$F$4:$Q$2298,MATCH(1,(Calculations!V$9='Plan Details'!$B$4:$B$2298)*($G97='Plan Details'!$E$4:$E$2298)*(ISNUMBER(SEARCH($B$3,'Plan Details'!$D$4:$D$2298))),0),MATCH(Calculations!$B$4,'Plan Details'!$F$3:$Q$3,0))),"")</f>
        <v/>
      </c>
      <c r="W97" s="2" t="str" cm="1">
        <f t="array" ref="W97">IFERROR($M97*IF($E97="","",INDEX('Plan Details'!$F$4:$Q$2298,MATCH(1,(Calculations!W$9='Plan Details'!$B$4:$B$2298)*($G97='Plan Details'!$E$4:$E$2298)*(ISNUMBER(SEARCH($B$3,'Plan Details'!$D$4:$D$2298))),0),MATCH(Calculations!$B$4,'Plan Details'!$F$3:$Q$3,0))),"")</f>
        <v/>
      </c>
      <c r="X97" s="2" t="str" cm="1">
        <f t="array" ref="X97">IFERROR($M97*IF($E97="","",INDEX('Plan Details'!$F$4:$Q$2298,MATCH(1,(Calculations!X$9='Plan Details'!$B$4:$B$2298)*($G97='Plan Details'!$E$4:$E$2298)*(ISNUMBER(SEARCH($B$3,'Plan Details'!$D$4:$D$2298))),0),MATCH(Calculations!$B$4,'Plan Details'!$F$3:$Q$3,0))),"")</f>
        <v/>
      </c>
      <c r="Y97" s="2" t="str" cm="1">
        <f t="array" ref="Y97">IFERROR($M97*IF($E97="","",INDEX('Plan Details'!$F$4:$Q$2298,MATCH(1,(Calculations!Y$9='Plan Details'!$B$4:$B$2298)*($G97='Plan Details'!$E$4:$E$2298)*(ISNUMBER(SEARCH($B$3,'Plan Details'!$D$4:$D$2298))),0),MATCH(Calculations!$B$4,'Plan Details'!$F$3:$Q$3,0))),"")</f>
        <v/>
      </c>
      <c r="Z97" s="2" t="str" cm="1">
        <f t="array" ref="Z97">IFERROR($M97*IF($E97="","",INDEX('Plan Details'!$F$4:$Q$2298,MATCH(1,(Calculations!Z$9='Plan Details'!$B$4:$B$2298)*($G97='Plan Details'!$E$4:$E$2298)*(ISNUMBER(SEARCH($B$3,'Plan Details'!$D$4:$D$2298))),0),MATCH(Calculations!$B$4,'Plan Details'!$F$3:$Q$3,0))),"")</f>
        <v/>
      </c>
      <c r="AA97" s="2" t="str" cm="1">
        <f t="array" ref="AA97">IFERROR($M97*IF($E97="","",INDEX('Plan Details'!$F$4:$Q$2298,MATCH(1,(Calculations!AA$9='Plan Details'!$B$4:$B$2298)*($G97='Plan Details'!$E$4:$E$2298)*(ISNUMBER(SEARCH($B$3,'Plan Details'!$D$4:$D$2298))),0),MATCH(Calculations!$B$4,'Plan Details'!$F$3:$Q$3,0))),"")</f>
        <v/>
      </c>
      <c r="AB97" s="2" t="str" cm="1">
        <f t="array" ref="AB97">IFERROR($M97*IF($E97="","",INDEX('Plan Details'!$F$4:$Q$2298,MATCH(1,(Calculations!AB$9='Plan Details'!$B$4:$B$2298)*($G97='Plan Details'!$E$4:$E$2298)*(ISNUMBER(SEARCH($B$3,'Plan Details'!$D$4:$D$2298))),0),MATCH(Calculations!$B$4,'Plan Details'!$F$3:$Q$3,0))),"")</f>
        <v/>
      </c>
      <c r="AD97" s="2" t="str">
        <f t="shared" si="26"/>
        <v/>
      </c>
      <c r="AE97" s="2" t="str">
        <f t="shared" si="27"/>
        <v/>
      </c>
      <c r="AF97" s="2" t="str">
        <f t="shared" si="28"/>
        <v/>
      </c>
      <c r="AG97" s="2" t="str">
        <f t="shared" si="29"/>
        <v/>
      </c>
      <c r="AH97" s="2" t="str">
        <f t="shared" si="30"/>
        <v/>
      </c>
      <c r="AI97" s="2" t="str">
        <f t="shared" si="31"/>
        <v/>
      </c>
      <c r="AJ97" s="2" t="str">
        <f t="shared" si="32"/>
        <v/>
      </c>
      <c r="AK97" s="2" t="str">
        <f t="shared" si="33"/>
        <v/>
      </c>
      <c r="AL97" s="2" t="str">
        <f t="shared" si="34"/>
        <v/>
      </c>
      <c r="AM97" s="2" t="str">
        <f t="shared" si="35"/>
        <v/>
      </c>
      <c r="AN97" s="2" t="str">
        <f t="shared" si="36"/>
        <v/>
      </c>
      <c r="AO97" s="2" t="str">
        <f t="shared" si="37"/>
        <v/>
      </c>
      <c r="AP97" s="2" t="str">
        <f t="shared" si="38"/>
        <v/>
      </c>
      <c r="AQ97" s="2" t="str">
        <f t="shared" si="39"/>
        <v/>
      </c>
    </row>
    <row r="98" spans="1:43" x14ac:dyDescent="0.2">
      <c r="A98" s="2" t="str">
        <f>IF('3 - SHOP Premium Calculator'!F114="","",'3 - SHOP Premium Calculator'!F114)</f>
        <v/>
      </c>
      <c r="B98" s="2" t="str">
        <f>IF(A98="","",A98&amp;COUNTIFS($D$10:D98,"Employee"))</f>
        <v/>
      </c>
      <c r="C98" s="2" t="str">
        <f>IF(A98="","",'3 - SHOP Premium Calculator'!F114&amp;" - "&amp;'3 - SHOP Premium Calculator'!H114)</f>
        <v/>
      </c>
      <c r="D98" s="2" t="str">
        <f>IF('3 - SHOP Premium Calculator'!H114="","",'3 - SHOP Premium Calculator'!H114)</f>
        <v/>
      </c>
      <c r="E98" s="37" t="str">
        <f>IF('3 - SHOP Premium Calculator'!I114="","",'3 - SHOP Premium Calculator'!I114)</f>
        <v/>
      </c>
      <c r="F98" s="2" t="str">
        <f t="shared" si="20"/>
        <v/>
      </c>
      <c r="G98" s="2" t="str">
        <f t="shared" si="21"/>
        <v/>
      </c>
      <c r="H98" s="2" t="str">
        <f t="shared" si="22"/>
        <v/>
      </c>
      <c r="I98" s="2" t="str">
        <f t="shared" si="23"/>
        <v/>
      </c>
      <c r="J98" s="2" t="str">
        <f t="shared" si="24"/>
        <v/>
      </c>
      <c r="K98" s="2" t="str">
        <f>IF(A98="","",IF(AND(D98="Dependent",F98&lt;25),F98+(COUNTIFS($A$10:A98,A98)/500),0))</f>
        <v/>
      </c>
      <c r="L98" s="2" t="str" cm="1">
        <f t="array" ref="L98">IFERROR(IF(A98="","",IF(AND(D98="Dependent",OR(IFERROR(K98=LARGE(IF($B$10:$B$309=B98,$K$10:$K$309),1),FALSE),IFERROR(K98=LARGE(IF($B$10:$B$309=B98,$K$10:$K$309),2),FALSE),IFERROR(K98=LARGE(IF($B$10:$B$309=B98,$K$10:$K$309),3),FALSE)),F98&lt;26),1,0)),0)</f>
        <v/>
      </c>
      <c r="M98" s="2" t="str">
        <f t="shared" si="25"/>
        <v/>
      </c>
      <c r="O98" s="2" t="str" cm="1">
        <f t="array" ref="O98">IFERROR($M98*IF($E98="","",INDEX('Plan Details'!$F$4:$Q$2298,MATCH(1,(Calculations!O$9='Plan Details'!$B$4:$B$2298)*($G98='Plan Details'!$E$4:$E$2298)*(ISNUMBER(SEARCH($B$3,'Plan Details'!$D$4:$D$2298))),0),MATCH(Calculations!$B$4,'Plan Details'!$F$3:$Q$3,0))),"")</f>
        <v/>
      </c>
      <c r="P98" s="2" t="str" cm="1">
        <f t="array" ref="P98">IFERROR($M98*IF($E98="","",INDEX('Plan Details'!$F$4:$Q$2298,MATCH(1,(Calculations!P$9='Plan Details'!$B$4:$B$2298)*($G98='Plan Details'!$E$4:$E$2298)*(ISNUMBER(SEARCH($B$3,'Plan Details'!$D$4:$D$2298))),0),MATCH(Calculations!$B$4,'Plan Details'!$F$3:$Q$3,0))),"")</f>
        <v/>
      </c>
      <c r="Q98" s="2" t="str" cm="1">
        <f t="array" ref="Q98">IFERROR($M98*IF($E98="","",INDEX('Plan Details'!$F$4:$Q$2298,MATCH(1,(Calculations!Q$9='Plan Details'!$B$4:$B$2298)*($G98='Plan Details'!$E$4:$E$2298)*(ISNUMBER(SEARCH($B$3,'Plan Details'!$D$4:$D$2298))),0),MATCH(Calculations!$B$4,'Plan Details'!$F$3:$Q$3,0))),"")</f>
        <v/>
      </c>
      <c r="R98" s="2" t="str" cm="1">
        <f t="array" ref="R98">IFERROR($M98*IF($E98="","",INDEX('Plan Details'!$F$4:$Q$2298,MATCH(1,(Calculations!R$9='Plan Details'!$B$4:$B$2298)*($G98='Plan Details'!$E$4:$E$2298)*(ISNUMBER(SEARCH($B$3,'Plan Details'!$D$4:$D$2298))),0),MATCH(Calculations!$B$4,'Plan Details'!$F$3:$Q$3,0))),"")</f>
        <v/>
      </c>
      <c r="S98" s="2" t="str" cm="1">
        <f t="array" ref="S98">IFERROR($M98*IF($E98="","",INDEX('Plan Details'!$F$4:$Q$2298,MATCH(1,(Calculations!S$9='Plan Details'!$B$4:$B$2298)*($G98='Plan Details'!$E$4:$E$2298)*(ISNUMBER(SEARCH($B$3,'Plan Details'!$D$4:$D$2298))),0),MATCH(Calculations!$B$4,'Plan Details'!$F$3:$Q$3,0))),"")</f>
        <v/>
      </c>
      <c r="T98" s="2" t="str" cm="1">
        <f t="array" ref="T98">IFERROR($M98*IF($E98="","",INDEX('Plan Details'!$F$4:$Q$2298,MATCH(1,(Calculations!T$9='Plan Details'!$B$4:$B$2298)*($G98='Plan Details'!$E$4:$E$2298)*(ISNUMBER(SEARCH($B$3,'Plan Details'!$D$4:$D$2298))),0),MATCH(Calculations!$B$4,'Plan Details'!$F$3:$Q$3,0))),"")</f>
        <v/>
      </c>
      <c r="U98" s="2" t="str" cm="1">
        <f t="array" ref="U98">IFERROR($M98*IF($E98="","",INDEX('Plan Details'!$F$4:$Q$2298,MATCH(1,(Calculations!U$9='Plan Details'!$B$4:$B$2298)*($G98='Plan Details'!$E$4:$E$2298)*(ISNUMBER(SEARCH($B$3,'Plan Details'!$D$4:$D$2298))),0),MATCH(Calculations!$B$4,'Plan Details'!$F$3:$Q$3,0))),"")</f>
        <v/>
      </c>
      <c r="V98" s="2" t="str" cm="1">
        <f t="array" ref="V98">IFERROR($M98*IF($E98="","",INDEX('Plan Details'!$F$4:$Q$2298,MATCH(1,(Calculations!V$9='Plan Details'!$B$4:$B$2298)*($G98='Plan Details'!$E$4:$E$2298)*(ISNUMBER(SEARCH($B$3,'Plan Details'!$D$4:$D$2298))),0),MATCH(Calculations!$B$4,'Plan Details'!$F$3:$Q$3,0))),"")</f>
        <v/>
      </c>
      <c r="W98" s="2" t="str" cm="1">
        <f t="array" ref="W98">IFERROR($M98*IF($E98="","",INDEX('Plan Details'!$F$4:$Q$2298,MATCH(1,(Calculations!W$9='Plan Details'!$B$4:$B$2298)*($G98='Plan Details'!$E$4:$E$2298)*(ISNUMBER(SEARCH($B$3,'Plan Details'!$D$4:$D$2298))),0),MATCH(Calculations!$B$4,'Plan Details'!$F$3:$Q$3,0))),"")</f>
        <v/>
      </c>
      <c r="X98" s="2" t="str" cm="1">
        <f t="array" ref="X98">IFERROR($M98*IF($E98="","",INDEX('Plan Details'!$F$4:$Q$2298,MATCH(1,(Calculations!X$9='Plan Details'!$B$4:$B$2298)*($G98='Plan Details'!$E$4:$E$2298)*(ISNUMBER(SEARCH($B$3,'Plan Details'!$D$4:$D$2298))),0),MATCH(Calculations!$B$4,'Plan Details'!$F$3:$Q$3,0))),"")</f>
        <v/>
      </c>
      <c r="Y98" s="2" t="str" cm="1">
        <f t="array" ref="Y98">IFERROR($M98*IF($E98="","",INDEX('Plan Details'!$F$4:$Q$2298,MATCH(1,(Calculations!Y$9='Plan Details'!$B$4:$B$2298)*($G98='Plan Details'!$E$4:$E$2298)*(ISNUMBER(SEARCH($B$3,'Plan Details'!$D$4:$D$2298))),0),MATCH(Calculations!$B$4,'Plan Details'!$F$3:$Q$3,0))),"")</f>
        <v/>
      </c>
      <c r="Z98" s="2" t="str" cm="1">
        <f t="array" ref="Z98">IFERROR($M98*IF($E98="","",INDEX('Plan Details'!$F$4:$Q$2298,MATCH(1,(Calculations!Z$9='Plan Details'!$B$4:$B$2298)*($G98='Plan Details'!$E$4:$E$2298)*(ISNUMBER(SEARCH($B$3,'Plan Details'!$D$4:$D$2298))),0),MATCH(Calculations!$B$4,'Plan Details'!$F$3:$Q$3,0))),"")</f>
        <v/>
      </c>
      <c r="AA98" s="2" t="str" cm="1">
        <f t="array" ref="AA98">IFERROR($M98*IF($E98="","",INDEX('Plan Details'!$F$4:$Q$2298,MATCH(1,(Calculations!AA$9='Plan Details'!$B$4:$B$2298)*($G98='Plan Details'!$E$4:$E$2298)*(ISNUMBER(SEARCH($B$3,'Plan Details'!$D$4:$D$2298))),0),MATCH(Calculations!$B$4,'Plan Details'!$F$3:$Q$3,0))),"")</f>
        <v/>
      </c>
      <c r="AB98" s="2" t="str" cm="1">
        <f t="array" ref="AB98">IFERROR($M98*IF($E98="","",INDEX('Plan Details'!$F$4:$Q$2298,MATCH(1,(Calculations!AB$9='Plan Details'!$B$4:$B$2298)*($G98='Plan Details'!$E$4:$E$2298)*(ISNUMBER(SEARCH($B$3,'Plan Details'!$D$4:$D$2298))),0),MATCH(Calculations!$B$4,'Plan Details'!$F$3:$Q$3,0))),"")</f>
        <v/>
      </c>
      <c r="AD98" s="2" t="str">
        <f t="shared" si="26"/>
        <v/>
      </c>
      <c r="AE98" s="2" t="str">
        <f t="shared" si="27"/>
        <v/>
      </c>
      <c r="AF98" s="2" t="str">
        <f t="shared" si="28"/>
        <v/>
      </c>
      <c r="AG98" s="2" t="str">
        <f t="shared" si="29"/>
        <v/>
      </c>
      <c r="AH98" s="2" t="str">
        <f t="shared" si="30"/>
        <v/>
      </c>
      <c r="AI98" s="2" t="str">
        <f t="shared" si="31"/>
        <v/>
      </c>
      <c r="AJ98" s="2" t="str">
        <f t="shared" si="32"/>
        <v/>
      </c>
      <c r="AK98" s="2" t="str">
        <f t="shared" si="33"/>
        <v/>
      </c>
      <c r="AL98" s="2" t="str">
        <f t="shared" si="34"/>
        <v/>
      </c>
      <c r="AM98" s="2" t="str">
        <f t="shared" si="35"/>
        <v/>
      </c>
      <c r="AN98" s="2" t="str">
        <f t="shared" si="36"/>
        <v/>
      </c>
      <c r="AO98" s="2" t="str">
        <f t="shared" si="37"/>
        <v/>
      </c>
      <c r="AP98" s="2" t="str">
        <f t="shared" si="38"/>
        <v/>
      </c>
      <c r="AQ98" s="2" t="str">
        <f t="shared" si="39"/>
        <v/>
      </c>
    </row>
    <row r="99" spans="1:43" x14ac:dyDescent="0.2">
      <c r="A99" s="2" t="str">
        <f>IF('3 - SHOP Premium Calculator'!F115="","",'3 - SHOP Premium Calculator'!F115)</f>
        <v/>
      </c>
      <c r="B99" s="2" t="str">
        <f>IF(A99="","",A99&amp;COUNTIFS($D$10:D99,"Employee"))</f>
        <v/>
      </c>
      <c r="C99" s="2" t="str">
        <f>IF(A99="","",'3 - SHOP Premium Calculator'!F115&amp;" - "&amp;'3 - SHOP Premium Calculator'!H115)</f>
        <v/>
      </c>
      <c r="D99" s="2" t="str">
        <f>IF('3 - SHOP Premium Calculator'!H115="","",'3 - SHOP Premium Calculator'!H115)</f>
        <v/>
      </c>
      <c r="E99" s="37" t="str">
        <f>IF('3 - SHOP Premium Calculator'!I115="","",'3 - SHOP Premium Calculator'!I115)</f>
        <v/>
      </c>
      <c r="F99" s="2" t="str">
        <f t="shared" si="20"/>
        <v/>
      </c>
      <c r="G99" s="2" t="str">
        <f t="shared" si="21"/>
        <v/>
      </c>
      <c r="H99" s="2" t="str">
        <f t="shared" si="22"/>
        <v/>
      </c>
      <c r="I99" s="2" t="str">
        <f t="shared" si="23"/>
        <v/>
      </c>
      <c r="J99" s="2" t="str">
        <f t="shared" si="24"/>
        <v/>
      </c>
      <c r="K99" s="2" t="str">
        <f>IF(A99="","",IF(AND(D99="Dependent",F99&lt;25),F99+(COUNTIFS($A$10:A99,A99)/500),0))</f>
        <v/>
      </c>
      <c r="L99" s="2" t="str" cm="1">
        <f t="array" ref="L99">IFERROR(IF(A99="","",IF(AND(D99="Dependent",OR(IFERROR(K99=LARGE(IF($B$10:$B$309=B99,$K$10:$K$309),1),FALSE),IFERROR(K99=LARGE(IF($B$10:$B$309=B99,$K$10:$K$309),2),FALSE),IFERROR(K99=LARGE(IF($B$10:$B$309=B99,$K$10:$K$309),3),FALSE)),F99&lt;26),1,0)),0)</f>
        <v/>
      </c>
      <c r="M99" s="2" t="str">
        <f t="shared" si="25"/>
        <v/>
      </c>
      <c r="O99" s="2" t="str" cm="1">
        <f t="array" ref="O99">IFERROR($M99*IF($E99="","",INDEX('Plan Details'!$F$4:$Q$2298,MATCH(1,(Calculations!O$9='Plan Details'!$B$4:$B$2298)*($G99='Plan Details'!$E$4:$E$2298)*(ISNUMBER(SEARCH($B$3,'Plan Details'!$D$4:$D$2298))),0),MATCH(Calculations!$B$4,'Plan Details'!$F$3:$Q$3,0))),"")</f>
        <v/>
      </c>
      <c r="P99" s="2" t="str" cm="1">
        <f t="array" ref="P99">IFERROR($M99*IF($E99="","",INDEX('Plan Details'!$F$4:$Q$2298,MATCH(1,(Calculations!P$9='Plan Details'!$B$4:$B$2298)*($G99='Plan Details'!$E$4:$E$2298)*(ISNUMBER(SEARCH($B$3,'Plan Details'!$D$4:$D$2298))),0),MATCH(Calculations!$B$4,'Plan Details'!$F$3:$Q$3,0))),"")</f>
        <v/>
      </c>
      <c r="Q99" s="2" t="str" cm="1">
        <f t="array" ref="Q99">IFERROR($M99*IF($E99="","",INDEX('Plan Details'!$F$4:$Q$2298,MATCH(1,(Calculations!Q$9='Plan Details'!$B$4:$B$2298)*($G99='Plan Details'!$E$4:$E$2298)*(ISNUMBER(SEARCH($B$3,'Plan Details'!$D$4:$D$2298))),0),MATCH(Calculations!$B$4,'Plan Details'!$F$3:$Q$3,0))),"")</f>
        <v/>
      </c>
      <c r="R99" s="2" t="str" cm="1">
        <f t="array" ref="R99">IFERROR($M99*IF($E99="","",INDEX('Plan Details'!$F$4:$Q$2298,MATCH(1,(Calculations!R$9='Plan Details'!$B$4:$B$2298)*($G99='Plan Details'!$E$4:$E$2298)*(ISNUMBER(SEARCH($B$3,'Plan Details'!$D$4:$D$2298))),0),MATCH(Calculations!$B$4,'Plan Details'!$F$3:$Q$3,0))),"")</f>
        <v/>
      </c>
      <c r="S99" s="2" t="str" cm="1">
        <f t="array" ref="S99">IFERROR($M99*IF($E99="","",INDEX('Plan Details'!$F$4:$Q$2298,MATCH(1,(Calculations!S$9='Plan Details'!$B$4:$B$2298)*($G99='Plan Details'!$E$4:$E$2298)*(ISNUMBER(SEARCH($B$3,'Plan Details'!$D$4:$D$2298))),0),MATCH(Calculations!$B$4,'Plan Details'!$F$3:$Q$3,0))),"")</f>
        <v/>
      </c>
      <c r="T99" s="2" t="str" cm="1">
        <f t="array" ref="T99">IFERROR($M99*IF($E99="","",INDEX('Plan Details'!$F$4:$Q$2298,MATCH(1,(Calculations!T$9='Plan Details'!$B$4:$B$2298)*($G99='Plan Details'!$E$4:$E$2298)*(ISNUMBER(SEARCH($B$3,'Plan Details'!$D$4:$D$2298))),0),MATCH(Calculations!$B$4,'Plan Details'!$F$3:$Q$3,0))),"")</f>
        <v/>
      </c>
      <c r="U99" s="2" t="str" cm="1">
        <f t="array" ref="U99">IFERROR($M99*IF($E99="","",INDEX('Plan Details'!$F$4:$Q$2298,MATCH(1,(Calculations!U$9='Plan Details'!$B$4:$B$2298)*($G99='Plan Details'!$E$4:$E$2298)*(ISNUMBER(SEARCH($B$3,'Plan Details'!$D$4:$D$2298))),0),MATCH(Calculations!$B$4,'Plan Details'!$F$3:$Q$3,0))),"")</f>
        <v/>
      </c>
      <c r="V99" s="2" t="str" cm="1">
        <f t="array" ref="V99">IFERROR($M99*IF($E99="","",INDEX('Plan Details'!$F$4:$Q$2298,MATCH(1,(Calculations!V$9='Plan Details'!$B$4:$B$2298)*($G99='Plan Details'!$E$4:$E$2298)*(ISNUMBER(SEARCH($B$3,'Plan Details'!$D$4:$D$2298))),0),MATCH(Calculations!$B$4,'Plan Details'!$F$3:$Q$3,0))),"")</f>
        <v/>
      </c>
      <c r="W99" s="2" t="str" cm="1">
        <f t="array" ref="W99">IFERROR($M99*IF($E99="","",INDEX('Plan Details'!$F$4:$Q$2298,MATCH(1,(Calculations!W$9='Plan Details'!$B$4:$B$2298)*($G99='Plan Details'!$E$4:$E$2298)*(ISNUMBER(SEARCH($B$3,'Plan Details'!$D$4:$D$2298))),0),MATCH(Calculations!$B$4,'Plan Details'!$F$3:$Q$3,0))),"")</f>
        <v/>
      </c>
      <c r="X99" s="2" t="str" cm="1">
        <f t="array" ref="X99">IFERROR($M99*IF($E99="","",INDEX('Plan Details'!$F$4:$Q$2298,MATCH(1,(Calculations!X$9='Plan Details'!$B$4:$B$2298)*($G99='Plan Details'!$E$4:$E$2298)*(ISNUMBER(SEARCH($B$3,'Plan Details'!$D$4:$D$2298))),0),MATCH(Calculations!$B$4,'Plan Details'!$F$3:$Q$3,0))),"")</f>
        <v/>
      </c>
      <c r="Y99" s="2" t="str" cm="1">
        <f t="array" ref="Y99">IFERROR($M99*IF($E99="","",INDEX('Plan Details'!$F$4:$Q$2298,MATCH(1,(Calculations!Y$9='Plan Details'!$B$4:$B$2298)*($G99='Plan Details'!$E$4:$E$2298)*(ISNUMBER(SEARCH($B$3,'Plan Details'!$D$4:$D$2298))),0),MATCH(Calculations!$B$4,'Plan Details'!$F$3:$Q$3,0))),"")</f>
        <v/>
      </c>
      <c r="Z99" s="2" t="str" cm="1">
        <f t="array" ref="Z99">IFERROR($M99*IF($E99="","",INDEX('Plan Details'!$F$4:$Q$2298,MATCH(1,(Calculations!Z$9='Plan Details'!$B$4:$B$2298)*($G99='Plan Details'!$E$4:$E$2298)*(ISNUMBER(SEARCH($B$3,'Plan Details'!$D$4:$D$2298))),0),MATCH(Calculations!$B$4,'Plan Details'!$F$3:$Q$3,0))),"")</f>
        <v/>
      </c>
      <c r="AA99" s="2" t="str" cm="1">
        <f t="array" ref="AA99">IFERROR($M99*IF($E99="","",INDEX('Plan Details'!$F$4:$Q$2298,MATCH(1,(Calculations!AA$9='Plan Details'!$B$4:$B$2298)*($G99='Plan Details'!$E$4:$E$2298)*(ISNUMBER(SEARCH($B$3,'Plan Details'!$D$4:$D$2298))),0),MATCH(Calculations!$B$4,'Plan Details'!$F$3:$Q$3,0))),"")</f>
        <v/>
      </c>
      <c r="AB99" s="2" t="str" cm="1">
        <f t="array" ref="AB99">IFERROR($M99*IF($E99="","",INDEX('Plan Details'!$F$4:$Q$2298,MATCH(1,(Calculations!AB$9='Plan Details'!$B$4:$B$2298)*($G99='Plan Details'!$E$4:$E$2298)*(ISNUMBER(SEARCH($B$3,'Plan Details'!$D$4:$D$2298))),0),MATCH(Calculations!$B$4,'Plan Details'!$F$3:$Q$3,0))),"")</f>
        <v/>
      </c>
      <c r="AD99" s="2" t="str">
        <f t="shared" si="26"/>
        <v/>
      </c>
      <c r="AE99" s="2" t="str">
        <f t="shared" si="27"/>
        <v/>
      </c>
      <c r="AF99" s="2" t="str">
        <f t="shared" si="28"/>
        <v/>
      </c>
      <c r="AG99" s="2" t="str">
        <f t="shared" si="29"/>
        <v/>
      </c>
      <c r="AH99" s="2" t="str">
        <f t="shared" si="30"/>
        <v/>
      </c>
      <c r="AI99" s="2" t="str">
        <f t="shared" si="31"/>
        <v/>
      </c>
      <c r="AJ99" s="2" t="str">
        <f t="shared" si="32"/>
        <v/>
      </c>
      <c r="AK99" s="2" t="str">
        <f t="shared" si="33"/>
        <v/>
      </c>
      <c r="AL99" s="2" t="str">
        <f t="shared" si="34"/>
        <v/>
      </c>
      <c r="AM99" s="2" t="str">
        <f t="shared" si="35"/>
        <v/>
      </c>
      <c r="AN99" s="2" t="str">
        <f t="shared" si="36"/>
        <v/>
      </c>
      <c r="AO99" s="2" t="str">
        <f t="shared" si="37"/>
        <v/>
      </c>
      <c r="AP99" s="2" t="str">
        <f t="shared" si="38"/>
        <v/>
      </c>
      <c r="AQ99" s="2" t="str">
        <f t="shared" si="39"/>
        <v/>
      </c>
    </row>
    <row r="100" spans="1:43" x14ac:dyDescent="0.2">
      <c r="A100" s="2" t="str">
        <f>IF('3 - SHOP Premium Calculator'!F116="","",'3 - SHOP Premium Calculator'!F116)</f>
        <v/>
      </c>
      <c r="B100" s="2" t="str">
        <f>IF(A100="","",A100&amp;COUNTIFS($D$10:D100,"Employee"))</f>
        <v/>
      </c>
      <c r="C100" s="2" t="str">
        <f>IF(A100="","",'3 - SHOP Premium Calculator'!F116&amp;" - "&amp;'3 - SHOP Premium Calculator'!H116)</f>
        <v/>
      </c>
      <c r="D100" s="2" t="str">
        <f>IF('3 - SHOP Premium Calculator'!H116="","",'3 - SHOP Premium Calculator'!H116)</f>
        <v/>
      </c>
      <c r="E100" s="37" t="str">
        <f>IF('3 - SHOP Premium Calculator'!I116="","",'3 - SHOP Premium Calculator'!I116)</f>
        <v/>
      </c>
      <c r="F100" s="2" t="str">
        <f t="shared" si="20"/>
        <v/>
      </c>
      <c r="G100" s="2" t="str">
        <f t="shared" si="21"/>
        <v/>
      </c>
      <c r="H100" s="2" t="str">
        <f t="shared" si="22"/>
        <v/>
      </c>
      <c r="I100" s="2" t="str">
        <f t="shared" si="23"/>
        <v/>
      </c>
      <c r="J100" s="2" t="str">
        <f t="shared" si="24"/>
        <v/>
      </c>
      <c r="K100" s="2" t="str">
        <f>IF(A100="","",IF(AND(D100="Dependent",F100&lt;25),F100+(COUNTIFS($A$10:A100,A100)/500),0))</f>
        <v/>
      </c>
      <c r="L100" s="2" t="str" cm="1">
        <f t="array" ref="L100">IFERROR(IF(A100="","",IF(AND(D100="Dependent",OR(IFERROR(K100=LARGE(IF($B$10:$B$309=B100,$K$10:$K$309),1),FALSE),IFERROR(K100=LARGE(IF($B$10:$B$309=B100,$K$10:$K$309),2),FALSE),IFERROR(K100=LARGE(IF($B$10:$B$309=B100,$K$10:$K$309),3),FALSE)),F100&lt;26),1,0)),0)</f>
        <v/>
      </c>
      <c r="M100" s="2" t="str">
        <f t="shared" si="25"/>
        <v/>
      </c>
      <c r="O100" s="2" t="str" cm="1">
        <f t="array" ref="O100">IFERROR($M100*IF($E100="","",INDEX('Plan Details'!$F$4:$Q$2298,MATCH(1,(Calculations!O$9='Plan Details'!$B$4:$B$2298)*($G100='Plan Details'!$E$4:$E$2298)*(ISNUMBER(SEARCH($B$3,'Plan Details'!$D$4:$D$2298))),0),MATCH(Calculations!$B$4,'Plan Details'!$F$3:$Q$3,0))),"")</f>
        <v/>
      </c>
      <c r="P100" s="2" t="str" cm="1">
        <f t="array" ref="P100">IFERROR($M100*IF($E100="","",INDEX('Plan Details'!$F$4:$Q$2298,MATCH(1,(Calculations!P$9='Plan Details'!$B$4:$B$2298)*($G100='Plan Details'!$E$4:$E$2298)*(ISNUMBER(SEARCH($B$3,'Plan Details'!$D$4:$D$2298))),0),MATCH(Calculations!$B$4,'Plan Details'!$F$3:$Q$3,0))),"")</f>
        <v/>
      </c>
      <c r="Q100" s="2" t="str" cm="1">
        <f t="array" ref="Q100">IFERROR($M100*IF($E100="","",INDEX('Plan Details'!$F$4:$Q$2298,MATCH(1,(Calculations!Q$9='Plan Details'!$B$4:$B$2298)*($G100='Plan Details'!$E$4:$E$2298)*(ISNUMBER(SEARCH($B$3,'Plan Details'!$D$4:$D$2298))),0),MATCH(Calculations!$B$4,'Plan Details'!$F$3:$Q$3,0))),"")</f>
        <v/>
      </c>
      <c r="R100" s="2" t="str" cm="1">
        <f t="array" ref="R100">IFERROR($M100*IF($E100="","",INDEX('Plan Details'!$F$4:$Q$2298,MATCH(1,(Calculations!R$9='Plan Details'!$B$4:$B$2298)*($G100='Plan Details'!$E$4:$E$2298)*(ISNUMBER(SEARCH($B$3,'Plan Details'!$D$4:$D$2298))),0),MATCH(Calculations!$B$4,'Plan Details'!$F$3:$Q$3,0))),"")</f>
        <v/>
      </c>
      <c r="S100" s="2" t="str" cm="1">
        <f t="array" ref="S100">IFERROR($M100*IF($E100="","",INDEX('Plan Details'!$F$4:$Q$2298,MATCH(1,(Calculations!S$9='Plan Details'!$B$4:$B$2298)*($G100='Plan Details'!$E$4:$E$2298)*(ISNUMBER(SEARCH($B$3,'Plan Details'!$D$4:$D$2298))),0),MATCH(Calculations!$B$4,'Plan Details'!$F$3:$Q$3,0))),"")</f>
        <v/>
      </c>
      <c r="T100" s="2" t="str" cm="1">
        <f t="array" ref="T100">IFERROR($M100*IF($E100="","",INDEX('Plan Details'!$F$4:$Q$2298,MATCH(1,(Calculations!T$9='Plan Details'!$B$4:$B$2298)*($G100='Plan Details'!$E$4:$E$2298)*(ISNUMBER(SEARCH($B$3,'Plan Details'!$D$4:$D$2298))),0),MATCH(Calculations!$B$4,'Plan Details'!$F$3:$Q$3,0))),"")</f>
        <v/>
      </c>
      <c r="U100" s="2" t="str" cm="1">
        <f t="array" ref="U100">IFERROR($M100*IF($E100="","",INDEX('Plan Details'!$F$4:$Q$2298,MATCH(1,(Calculations!U$9='Plan Details'!$B$4:$B$2298)*($G100='Plan Details'!$E$4:$E$2298)*(ISNUMBER(SEARCH($B$3,'Plan Details'!$D$4:$D$2298))),0),MATCH(Calculations!$B$4,'Plan Details'!$F$3:$Q$3,0))),"")</f>
        <v/>
      </c>
      <c r="V100" s="2" t="str" cm="1">
        <f t="array" ref="V100">IFERROR($M100*IF($E100="","",INDEX('Plan Details'!$F$4:$Q$2298,MATCH(1,(Calculations!V$9='Plan Details'!$B$4:$B$2298)*($G100='Plan Details'!$E$4:$E$2298)*(ISNUMBER(SEARCH($B$3,'Plan Details'!$D$4:$D$2298))),0),MATCH(Calculations!$B$4,'Plan Details'!$F$3:$Q$3,0))),"")</f>
        <v/>
      </c>
      <c r="W100" s="2" t="str" cm="1">
        <f t="array" ref="W100">IFERROR($M100*IF($E100="","",INDEX('Plan Details'!$F$4:$Q$2298,MATCH(1,(Calculations!W$9='Plan Details'!$B$4:$B$2298)*($G100='Plan Details'!$E$4:$E$2298)*(ISNUMBER(SEARCH($B$3,'Plan Details'!$D$4:$D$2298))),0),MATCH(Calculations!$B$4,'Plan Details'!$F$3:$Q$3,0))),"")</f>
        <v/>
      </c>
      <c r="X100" s="2" t="str" cm="1">
        <f t="array" ref="X100">IFERROR($M100*IF($E100="","",INDEX('Plan Details'!$F$4:$Q$2298,MATCH(1,(Calculations!X$9='Plan Details'!$B$4:$B$2298)*($G100='Plan Details'!$E$4:$E$2298)*(ISNUMBER(SEARCH($B$3,'Plan Details'!$D$4:$D$2298))),0),MATCH(Calculations!$B$4,'Plan Details'!$F$3:$Q$3,0))),"")</f>
        <v/>
      </c>
      <c r="Y100" s="2" t="str" cm="1">
        <f t="array" ref="Y100">IFERROR($M100*IF($E100="","",INDEX('Plan Details'!$F$4:$Q$2298,MATCH(1,(Calculations!Y$9='Plan Details'!$B$4:$B$2298)*($G100='Plan Details'!$E$4:$E$2298)*(ISNUMBER(SEARCH($B$3,'Plan Details'!$D$4:$D$2298))),0),MATCH(Calculations!$B$4,'Plan Details'!$F$3:$Q$3,0))),"")</f>
        <v/>
      </c>
      <c r="Z100" s="2" t="str" cm="1">
        <f t="array" ref="Z100">IFERROR($M100*IF($E100="","",INDEX('Plan Details'!$F$4:$Q$2298,MATCH(1,(Calculations!Z$9='Plan Details'!$B$4:$B$2298)*($G100='Plan Details'!$E$4:$E$2298)*(ISNUMBER(SEARCH($B$3,'Plan Details'!$D$4:$D$2298))),0),MATCH(Calculations!$B$4,'Plan Details'!$F$3:$Q$3,0))),"")</f>
        <v/>
      </c>
      <c r="AA100" s="2" t="str" cm="1">
        <f t="array" ref="AA100">IFERROR($M100*IF($E100="","",INDEX('Plan Details'!$F$4:$Q$2298,MATCH(1,(Calculations!AA$9='Plan Details'!$B$4:$B$2298)*($G100='Plan Details'!$E$4:$E$2298)*(ISNUMBER(SEARCH($B$3,'Plan Details'!$D$4:$D$2298))),0),MATCH(Calculations!$B$4,'Plan Details'!$F$3:$Q$3,0))),"")</f>
        <v/>
      </c>
      <c r="AB100" s="2" t="str" cm="1">
        <f t="array" ref="AB100">IFERROR($M100*IF($E100="","",INDEX('Plan Details'!$F$4:$Q$2298,MATCH(1,(Calculations!AB$9='Plan Details'!$B$4:$B$2298)*($G100='Plan Details'!$E$4:$E$2298)*(ISNUMBER(SEARCH($B$3,'Plan Details'!$D$4:$D$2298))),0),MATCH(Calculations!$B$4,'Plan Details'!$F$3:$Q$3,0))),"")</f>
        <v/>
      </c>
      <c r="AD100" s="2" t="str">
        <f t="shared" si="26"/>
        <v/>
      </c>
      <c r="AE100" s="2" t="str">
        <f t="shared" si="27"/>
        <v/>
      </c>
      <c r="AF100" s="2" t="str">
        <f t="shared" si="28"/>
        <v/>
      </c>
      <c r="AG100" s="2" t="str">
        <f t="shared" si="29"/>
        <v/>
      </c>
      <c r="AH100" s="2" t="str">
        <f t="shared" si="30"/>
        <v/>
      </c>
      <c r="AI100" s="2" t="str">
        <f t="shared" si="31"/>
        <v/>
      </c>
      <c r="AJ100" s="2" t="str">
        <f t="shared" si="32"/>
        <v/>
      </c>
      <c r="AK100" s="2" t="str">
        <f t="shared" si="33"/>
        <v/>
      </c>
      <c r="AL100" s="2" t="str">
        <f t="shared" si="34"/>
        <v/>
      </c>
      <c r="AM100" s="2" t="str">
        <f t="shared" si="35"/>
        <v/>
      </c>
      <c r="AN100" s="2" t="str">
        <f t="shared" si="36"/>
        <v/>
      </c>
      <c r="AO100" s="2" t="str">
        <f t="shared" si="37"/>
        <v/>
      </c>
      <c r="AP100" s="2" t="str">
        <f t="shared" si="38"/>
        <v/>
      </c>
      <c r="AQ100" s="2" t="str">
        <f t="shared" si="39"/>
        <v/>
      </c>
    </row>
    <row r="101" spans="1:43" x14ac:dyDescent="0.2">
      <c r="A101" s="2" t="str">
        <f>IF('3 - SHOP Premium Calculator'!F117="","",'3 - SHOP Premium Calculator'!F117)</f>
        <v/>
      </c>
      <c r="B101" s="2" t="str">
        <f>IF(A101="","",A101&amp;COUNTIFS($D$10:D101,"Employee"))</f>
        <v/>
      </c>
      <c r="C101" s="2" t="str">
        <f>IF(A101="","",'3 - SHOP Premium Calculator'!F117&amp;" - "&amp;'3 - SHOP Premium Calculator'!H117)</f>
        <v/>
      </c>
      <c r="D101" s="2" t="str">
        <f>IF('3 - SHOP Premium Calculator'!H117="","",'3 - SHOP Premium Calculator'!H117)</f>
        <v/>
      </c>
      <c r="E101" s="37" t="str">
        <f>IF('3 - SHOP Premium Calculator'!I117="","",'3 - SHOP Premium Calculator'!I117)</f>
        <v/>
      </c>
      <c r="F101" s="2" t="str">
        <f t="shared" si="20"/>
        <v/>
      </c>
      <c r="G101" s="2" t="str">
        <f t="shared" si="21"/>
        <v/>
      </c>
      <c r="H101" s="2" t="str">
        <f t="shared" si="22"/>
        <v/>
      </c>
      <c r="I101" s="2" t="str">
        <f t="shared" si="23"/>
        <v/>
      </c>
      <c r="J101" s="2" t="str">
        <f t="shared" si="24"/>
        <v/>
      </c>
      <c r="K101" s="2" t="str">
        <f>IF(A101="","",IF(AND(D101="Dependent",F101&lt;25),F101+(COUNTIFS($A$10:A101,A101)/500),0))</f>
        <v/>
      </c>
      <c r="L101" s="2" t="str" cm="1">
        <f t="array" ref="L101">IFERROR(IF(A101="","",IF(AND(D101="Dependent",OR(IFERROR(K101=LARGE(IF($B$10:$B$309=B101,$K$10:$K$309),1),FALSE),IFERROR(K101=LARGE(IF($B$10:$B$309=B101,$K$10:$K$309),2),FALSE),IFERROR(K101=LARGE(IF($B$10:$B$309=B101,$K$10:$K$309),3),FALSE)),F101&lt;26),1,0)),0)</f>
        <v/>
      </c>
      <c r="M101" s="2" t="str">
        <f t="shared" si="25"/>
        <v/>
      </c>
      <c r="O101" s="2" t="str" cm="1">
        <f t="array" ref="O101">IFERROR($M101*IF($E101="","",INDEX('Plan Details'!$F$4:$Q$2298,MATCH(1,(Calculations!O$9='Plan Details'!$B$4:$B$2298)*($G101='Plan Details'!$E$4:$E$2298)*(ISNUMBER(SEARCH($B$3,'Plan Details'!$D$4:$D$2298))),0),MATCH(Calculations!$B$4,'Plan Details'!$F$3:$Q$3,0))),"")</f>
        <v/>
      </c>
      <c r="P101" s="2" t="str" cm="1">
        <f t="array" ref="P101">IFERROR($M101*IF($E101="","",INDEX('Plan Details'!$F$4:$Q$2298,MATCH(1,(Calculations!P$9='Plan Details'!$B$4:$B$2298)*($G101='Plan Details'!$E$4:$E$2298)*(ISNUMBER(SEARCH($B$3,'Plan Details'!$D$4:$D$2298))),0),MATCH(Calculations!$B$4,'Plan Details'!$F$3:$Q$3,0))),"")</f>
        <v/>
      </c>
      <c r="Q101" s="2" t="str" cm="1">
        <f t="array" ref="Q101">IFERROR($M101*IF($E101="","",INDEX('Plan Details'!$F$4:$Q$2298,MATCH(1,(Calculations!Q$9='Plan Details'!$B$4:$B$2298)*($G101='Plan Details'!$E$4:$E$2298)*(ISNUMBER(SEARCH($B$3,'Plan Details'!$D$4:$D$2298))),0),MATCH(Calculations!$B$4,'Plan Details'!$F$3:$Q$3,0))),"")</f>
        <v/>
      </c>
      <c r="R101" s="2" t="str" cm="1">
        <f t="array" ref="R101">IFERROR($M101*IF($E101="","",INDEX('Plan Details'!$F$4:$Q$2298,MATCH(1,(Calculations!R$9='Plan Details'!$B$4:$B$2298)*($G101='Plan Details'!$E$4:$E$2298)*(ISNUMBER(SEARCH($B$3,'Plan Details'!$D$4:$D$2298))),0),MATCH(Calculations!$B$4,'Plan Details'!$F$3:$Q$3,0))),"")</f>
        <v/>
      </c>
      <c r="S101" s="2" t="str" cm="1">
        <f t="array" ref="S101">IFERROR($M101*IF($E101="","",INDEX('Plan Details'!$F$4:$Q$2298,MATCH(1,(Calculations!S$9='Plan Details'!$B$4:$B$2298)*($G101='Plan Details'!$E$4:$E$2298)*(ISNUMBER(SEARCH($B$3,'Plan Details'!$D$4:$D$2298))),0),MATCH(Calculations!$B$4,'Plan Details'!$F$3:$Q$3,0))),"")</f>
        <v/>
      </c>
      <c r="T101" s="2" t="str" cm="1">
        <f t="array" ref="T101">IFERROR($M101*IF($E101="","",INDEX('Plan Details'!$F$4:$Q$2298,MATCH(1,(Calculations!T$9='Plan Details'!$B$4:$B$2298)*($G101='Plan Details'!$E$4:$E$2298)*(ISNUMBER(SEARCH($B$3,'Plan Details'!$D$4:$D$2298))),0),MATCH(Calculations!$B$4,'Plan Details'!$F$3:$Q$3,0))),"")</f>
        <v/>
      </c>
      <c r="U101" s="2" t="str" cm="1">
        <f t="array" ref="U101">IFERROR($M101*IF($E101="","",INDEX('Plan Details'!$F$4:$Q$2298,MATCH(1,(Calculations!U$9='Plan Details'!$B$4:$B$2298)*($G101='Plan Details'!$E$4:$E$2298)*(ISNUMBER(SEARCH($B$3,'Plan Details'!$D$4:$D$2298))),0),MATCH(Calculations!$B$4,'Plan Details'!$F$3:$Q$3,0))),"")</f>
        <v/>
      </c>
      <c r="V101" s="2" t="str" cm="1">
        <f t="array" ref="V101">IFERROR($M101*IF($E101="","",INDEX('Plan Details'!$F$4:$Q$2298,MATCH(1,(Calculations!V$9='Plan Details'!$B$4:$B$2298)*($G101='Plan Details'!$E$4:$E$2298)*(ISNUMBER(SEARCH($B$3,'Plan Details'!$D$4:$D$2298))),0),MATCH(Calculations!$B$4,'Plan Details'!$F$3:$Q$3,0))),"")</f>
        <v/>
      </c>
      <c r="W101" s="2" t="str" cm="1">
        <f t="array" ref="W101">IFERROR($M101*IF($E101="","",INDEX('Plan Details'!$F$4:$Q$2298,MATCH(1,(Calculations!W$9='Plan Details'!$B$4:$B$2298)*($G101='Plan Details'!$E$4:$E$2298)*(ISNUMBER(SEARCH($B$3,'Plan Details'!$D$4:$D$2298))),0),MATCH(Calculations!$B$4,'Plan Details'!$F$3:$Q$3,0))),"")</f>
        <v/>
      </c>
      <c r="X101" s="2" t="str" cm="1">
        <f t="array" ref="X101">IFERROR($M101*IF($E101="","",INDEX('Plan Details'!$F$4:$Q$2298,MATCH(1,(Calculations!X$9='Plan Details'!$B$4:$B$2298)*($G101='Plan Details'!$E$4:$E$2298)*(ISNUMBER(SEARCH($B$3,'Plan Details'!$D$4:$D$2298))),0),MATCH(Calculations!$B$4,'Plan Details'!$F$3:$Q$3,0))),"")</f>
        <v/>
      </c>
      <c r="Y101" s="2" t="str" cm="1">
        <f t="array" ref="Y101">IFERROR($M101*IF($E101="","",INDEX('Plan Details'!$F$4:$Q$2298,MATCH(1,(Calculations!Y$9='Plan Details'!$B$4:$B$2298)*($G101='Plan Details'!$E$4:$E$2298)*(ISNUMBER(SEARCH($B$3,'Plan Details'!$D$4:$D$2298))),0),MATCH(Calculations!$B$4,'Plan Details'!$F$3:$Q$3,0))),"")</f>
        <v/>
      </c>
      <c r="Z101" s="2" t="str" cm="1">
        <f t="array" ref="Z101">IFERROR($M101*IF($E101="","",INDEX('Plan Details'!$F$4:$Q$2298,MATCH(1,(Calculations!Z$9='Plan Details'!$B$4:$B$2298)*($G101='Plan Details'!$E$4:$E$2298)*(ISNUMBER(SEARCH($B$3,'Plan Details'!$D$4:$D$2298))),0),MATCH(Calculations!$B$4,'Plan Details'!$F$3:$Q$3,0))),"")</f>
        <v/>
      </c>
      <c r="AA101" s="2" t="str" cm="1">
        <f t="array" ref="AA101">IFERROR($M101*IF($E101="","",INDEX('Plan Details'!$F$4:$Q$2298,MATCH(1,(Calculations!AA$9='Plan Details'!$B$4:$B$2298)*($G101='Plan Details'!$E$4:$E$2298)*(ISNUMBER(SEARCH($B$3,'Plan Details'!$D$4:$D$2298))),0),MATCH(Calculations!$B$4,'Plan Details'!$F$3:$Q$3,0))),"")</f>
        <v/>
      </c>
      <c r="AB101" s="2" t="str" cm="1">
        <f t="array" ref="AB101">IFERROR($M101*IF($E101="","",INDEX('Plan Details'!$F$4:$Q$2298,MATCH(1,(Calculations!AB$9='Plan Details'!$B$4:$B$2298)*($G101='Plan Details'!$E$4:$E$2298)*(ISNUMBER(SEARCH($B$3,'Plan Details'!$D$4:$D$2298))),0),MATCH(Calculations!$B$4,'Plan Details'!$F$3:$Q$3,0))),"")</f>
        <v/>
      </c>
      <c r="AD101" s="2" t="str">
        <f t="shared" si="26"/>
        <v/>
      </c>
      <c r="AE101" s="2" t="str">
        <f t="shared" si="27"/>
        <v/>
      </c>
      <c r="AF101" s="2" t="str">
        <f t="shared" si="28"/>
        <v/>
      </c>
      <c r="AG101" s="2" t="str">
        <f t="shared" si="29"/>
        <v/>
      </c>
      <c r="AH101" s="2" t="str">
        <f t="shared" si="30"/>
        <v/>
      </c>
      <c r="AI101" s="2" t="str">
        <f t="shared" si="31"/>
        <v/>
      </c>
      <c r="AJ101" s="2" t="str">
        <f t="shared" si="32"/>
        <v/>
      </c>
      <c r="AK101" s="2" t="str">
        <f t="shared" si="33"/>
        <v/>
      </c>
      <c r="AL101" s="2" t="str">
        <f t="shared" si="34"/>
        <v/>
      </c>
      <c r="AM101" s="2" t="str">
        <f t="shared" si="35"/>
        <v/>
      </c>
      <c r="AN101" s="2" t="str">
        <f t="shared" si="36"/>
        <v/>
      </c>
      <c r="AO101" s="2" t="str">
        <f t="shared" si="37"/>
        <v/>
      </c>
      <c r="AP101" s="2" t="str">
        <f t="shared" si="38"/>
        <v/>
      </c>
      <c r="AQ101" s="2" t="str">
        <f t="shared" si="39"/>
        <v/>
      </c>
    </row>
    <row r="102" spans="1:43" x14ac:dyDescent="0.2">
      <c r="A102" s="2" t="str">
        <f>IF('3 - SHOP Premium Calculator'!F118="","",'3 - SHOP Premium Calculator'!F118)</f>
        <v/>
      </c>
      <c r="B102" s="2" t="str">
        <f>IF(A102="","",A102&amp;COUNTIFS($D$10:D102,"Employee"))</f>
        <v/>
      </c>
      <c r="C102" s="2" t="str">
        <f>IF(A102="","",'3 - SHOP Premium Calculator'!F118&amp;" - "&amp;'3 - SHOP Premium Calculator'!H118)</f>
        <v/>
      </c>
      <c r="D102" s="2" t="str">
        <f>IF('3 - SHOP Premium Calculator'!H118="","",'3 - SHOP Premium Calculator'!H118)</f>
        <v/>
      </c>
      <c r="E102" s="37" t="str">
        <f>IF('3 - SHOP Premium Calculator'!I118="","",'3 - SHOP Premium Calculator'!I118)</f>
        <v/>
      </c>
      <c r="F102" s="2" t="str">
        <f t="shared" si="20"/>
        <v/>
      </c>
      <c r="G102" s="2" t="str">
        <f t="shared" si="21"/>
        <v/>
      </c>
      <c r="H102" s="2" t="str">
        <f t="shared" si="22"/>
        <v/>
      </c>
      <c r="I102" s="2" t="str">
        <f t="shared" si="23"/>
        <v/>
      </c>
      <c r="J102" s="2" t="str">
        <f t="shared" si="24"/>
        <v/>
      </c>
      <c r="K102" s="2" t="str">
        <f>IF(A102="","",IF(AND(D102="Dependent",F102&lt;25),F102+(COUNTIFS($A$10:A102,A102)/500),0))</f>
        <v/>
      </c>
      <c r="L102" s="2" t="str" cm="1">
        <f t="array" ref="L102">IFERROR(IF(A102="","",IF(AND(D102="Dependent",OR(IFERROR(K102=LARGE(IF($B$10:$B$309=B102,$K$10:$K$309),1),FALSE),IFERROR(K102=LARGE(IF($B$10:$B$309=B102,$K$10:$K$309),2),FALSE),IFERROR(K102=LARGE(IF($B$10:$B$309=B102,$K$10:$K$309),3),FALSE)),F102&lt;26),1,0)),0)</f>
        <v/>
      </c>
      <c r="M102" s="2" t="str">
        <f t="shared" si="25"/>
        <v/>
      </c>
      <c r="O102" s="2" t="str" cm="1">
        <f t="array" ref="O102">IFERROR($M102*IF($E102="","",INDEX('Plan Details'!$F$4:$Q$2298,MATCH(1,(Calculations!O$9='Plan Details'!$B$4:$B$2298)*($G102='Plan Details'!$E$4:$E$2298)*(ISNUMBER(SEARCH($B$3,'Plan Details'!$D$4:$D$2298))),0),MATCH(Calculations!$B$4,'Plan Details'!$F$3:$Q$3,0))),"")</f>
        <v/>
      </c>
      <c r="P102" s="2" t="str" cm="1">
        <f t="array" ref="P102">IFERROR($M102*IF($E102="","",INDEX('Plan Details'!$F$4:$Q$2298,MATCH(1,(Calculations!P$9='Plan Details'!$B$4:$B$2298)*($G102='Plan Details'!$E$4:$E$2298)*(ISNUMBER(SEARCH($B$3,'Plan Details'!$D$4:$D$2298))),0),MATCH(Calculations!$B$4,'Plan Details'!$F$3:$Q$3,0))),"")</f>
        <v/>
      </c>
      <c r="Q102" s="2" t="str" cm="1">
        <f t="array" ref="Q102">IFERROR($M102*IF($E102="","",INDEX('Plan Details'!$F$4:$Q$2298,MATCH(1,(Calculations!Q$9='Plan Details'!$B$4:$B$2298)*($G102='Plan Details'!$E$4:$E$2298)*(ISNUMBER(SEARCH($B$3,'Plan Details'!$D$4:$D$2298))),0),MATCH(Calculations!$B$4,'Plan Details'!$F$3:$Q$3,0))),"")</f>
        <v/>
      </c>
      <c r="R102" s="2" t="str" cm="1">
        <f t="array" ref="R102">IFERROR($M102*IF($E102="","",INDEX('Plan Details'!$F$4:$Q$2298,MATCH(1,(Calculations!R$9='Plan Details'!$B$4:$B$2298)*($G102='Plan Details'!$E$4:$E$2298)*(ISNUMBER(SEARCH($B$3,'Plan Details'!$D$4:$D$2298))),0),MATCH(Calculations!$B$4,'Plan Details'!$F$3:$Q$3,0))),"")</f>
        <v/>
      </c>
      <c r="S102" s="2" t="str" cm="1">
        <f t="array" ref="S102">IFERROR($M102*IF($E102="","",INDEX('Plan Details'!$F$4:$Q$2298,MATCH(1,(Calculations!S$9='Plan Details'!$B$4:$B$2298)*($G102='Plan Details'!$E$4:$E$2298)*(ISNUMBER(SEARCH($B$3,'Plan Details'!$D$4:$D$2298))),0),MATCH(Calculations!$B$4,'Plan Details'!$F$3:$Q$3,0))),"")</f>
        <v/>
      </c>
      <c r="T102" s="2" t="str" cm="1">
        <f t="array" ref="T102">IFERROR($M102*IF($E102="","",INDEX('Plan Details'!$F$4:$Q$2298,MATCH(1,(Calculations!T$9='Plan Details'!$B$4:$B$2298)*($G102='Plan Details'!$E$4:$E$2298)*(ISNUMBER(SEARCH($B$3,'Plan Details'!$D$4:$D$2298))),0),MATCH(Calculations!$B$4,'Plan Details'!$F$3:$Q$3,0))),"")</f>
        <v/>
      </c>
      <c r="U102" s="2" t="str" cm="1">
        <f t="array" ref="U102">IFERROR($M102*IF($E102="","",INDEX('Plan Details'!$F$4:$Q$2298,MATCH(1,(Calculations!U$9='Plan Details'!$B$4:$B$2298)*($G102='Plan Details'!$E$4:$E$2298)*(ISNUMBER(SEARCH($B$3,'Plan Details'!$D$4:$D$2298))),0),MATCH(Calculations!$B$4,'Plan Details'!$F$3:$Q$3,0))),"")</f>
        <v/>
      </c>
      <c r="V102" s="2" t="str" cm="1">
        <f t="array" ref="V102">IFERROR($M102*IF($E102="","",INDEX('Plan Details'!$F$4:$Q$2298,MATCH(1,(Calculations!V$9='Plan Details'!$B$4:$B$2298)*($G102='Plan Details'!$E$4:$E$2298)*(ISNUMBER(SEARCH($B$3,'Plan Details'!$D$4:$D$2298))),0),MATCH(Calculations!$B$4,'Plan Details'!$F$3:$Q$3,0))),"")</f>
        <v/>
      </c>
      <c r="W102" s="2" t="str" cm="1">
        <f t="array" ref="W102">IFERROR($M102*IF($E102="","",INDEX('Plan Details'!$F$4:$Q$2298,MATCH(1,(Calculations!W$9='Plan Details'!$B$4:$B$2298)*($G102='Plan Details'!$E$4:$E$2298)*(ISNUMBER(SEARCH($B$3,'Plan Details'!$D$4:$D$2298))),0),MATCH(Calculations!$B$4,'Plan Details'!$F$3:$Q$3,0))),"")</f>
        <v/>
      </c>
      <c r="X102" s="2" t="str" cm="1">
        <f t="array" ref="X102">IFERROR($M102*IF($E102="","",INDEX('Plan Details'!$F$4:$Q$2298,MATCH(1,(Calculations!X$9='Plan Details'!$B$4:$B$2298)*($G102='Plan Details'!$E$4:$E$2298)*(ISNUMBER(SEARCH($B$3,'Plan Details'!$D$4:$D$2298))),0),MATCH(Calculations!$B$4,'Plan Details'!$F$3:$Q$3,0))),"")</f>
        <v/>
      </c>
      <c r="Y102" s="2" t="str" cm="1">
        <f t="array" ref="Y102">IFERROR($M102*IF($E102="","",INDEX('Plan Details'!$F$4:$Q$2298,MATCH(1,(Calculations!Y$9='Plan Details'!$B$4:$B$2298)*($G102='Plan Details'!$E$4:$E$2298)*(ISNUMBER(SEARCH($B$3,'Plan Details'!$D$4:$D$2298))),0),MATCH(Calculations!$B$4,'Plan Details'!$F$3:$Q$3,0))),"")</f>
        <v/>
      </c>
      <c r="Z102" s="2" t="str" cm="1">
        <f t="array" ref="Z102">IFERROR($M102*IF($E102="","",INDEX('Plan Details'!$F$4:$Q$2298,MATCH(1,(Calculations!Z$9='Plan Details'!$B$4:$B$2298)*($G102='Plan Details'!$E$4:$E$2298)*(ISNUMBER(SEARCH($B$3,'Plan Details'!$D$4:$D$2298))),0),MATCH(Calculations!$B$4,'Plan Details'!$F$3:$Q$3,0))),"")</f>
        <v/>
      </c>
      <c r="AA102" s="2" t="str" cm="1">
        <f t="array" ref="AA102">IFERROR($M102*IF($E102="","",INDEX('Plan Details'!$F$4:$Q$2298,MATCH(1,(Calculations!AA$9='Plan Details'!$B$4:$B$2298)*($G102='Plan Details'!$E$4:$E$2298)*(ISNUMBER(SEARCH($B$3,'Plan Details'!$D$4:$D$2298))),0),MATCH(Calculations!$B$4,'Plan Details'!$F$3:$Q$3,0))),"")</f>
        <v/>
      </c>
      <c r="AB102" s="2" t="str" cm="1">
        <f t="array" ref="AB102">IFERROR($M102*IF($E102="","",INDEX('Plan Details'!$F$4:$Q$2298,MATCH(1,(Calculations!AB$9='Plan Details'!$B$4:$B$2298)*($G102='Plan Details'!$E$4:$E$2298)*(ISNUMBER(SEARCH($B$3,'Plan Details'!$D$4:$D$2298))),0),MATCH(Calculations!$B$4,'Plan Details'!$F$3:$Q$3,0))),"")</f>
        <v/>
      </c>
      <c r="AD102" s="2" t="str">
        <f t="shared" si="26"/>
        <v/>
      </c>
      <c r="AE102" s="2" t="str">
        <f t="shared" si="27"/>
        <v/>
      </c>
      <c r="AF102" s="2" t="str">
        <f t="shared" si="28"/>
        <v/>
      </c>
      <c r="AG102" s="2" t="str">
        <f t="shared" si="29"/>
        <v/>
      </c>
      <c r="AH102" s="2" t="str">
        <f t="shared" si="30"/>
        <v/>
      </c>
      <c r="AI102" s="2" t="str">
        <f t="shared" si="31"/>
        <v/>
      </c>
      <c r="AJ102" s="2" t="str">
        <f t="shared" si="32"/>
        <v/>
      </c>
      <c r="AK102" s="2" t="str">
        <f t="shared" si="33"/>
        <v/>
      </c>
      <c r="AL102" s="2" t="str">
        <f t="shared" si="34"/>
        <v/>
      </c>
      <c r="AM102" s="2" t="str">
        <f t="shared" si="35"/>
        <v/>
      </c>
      <c r="AN102" s="2" t="str">
        <f t="shared" si="36"/>
        <v/>
      </c>
      <c r="AO102" s="2" t="str">
        <f t="shared" si="37"/>
        <v/>
      </c>
      <c r="AP102" s="2" t="str">
        <f t="shared" si="38"/>
        <v/>
      </c>
      <c r="AQ102" s="2" t="str">
        <f t="shared" si="39"/>
        <v/>
      </c>
    </row>
    <row r="103" spans="1:43" x14ac:dyDescent="0.2">
      <c r="A103" s="2" t="str">
        <f>IF('3 - SHOP Premium Calculator'!F119="","",'3 - SHOP Premium Calculator'!F119)</f>
        <v/>
      </c>
      <c r="B103" s="2" t="str">
        <f>IF(A103="","",A103&amp;COUNTIFS($D$10:D103,"Employee"))</f>
        <v/>
      </c>
      <c r="C103" s="2" t="str">
        <f>IF(A103="","",'3 - SHOP Premium Calculator'!F119&amp;" - "&amp;'3 - SHOP Premium Calculator'!H119)</f>
        <v/>
      </c>
      <c r="D103" s="2" t="str">
        <f>IF('3 - SHOP Premium Calculator'!H119="","",'3 - SHOP Premium Calculator'!H119)</f>
        <v/>
      </c>
      <c r="E103" s="37" t="str">
        <f>IF('3 - SHOP Premium Calculator'!I119="","",'3 - SHOP Premium Calculator'!I119)</f>
        <v/>
      </c>
      <c r="F103" s="2" t="str">
        <f t="shared" si="20"/>
        <v/>
      </c>
      <c r="G103" s="2" t="str">
        <f t="shared" si="21"/>
        <v/>
      </c>
      <c r="H103" s="2" t="str">
        <f t="shared" si="22"/>
        <v/>
      </c>
      <c r="I103" s="2" t="str">
        <f t="shared" si="23"/>
        <v/>
      </c>
      <c r="J103" s="2" t="str">
        <f t="shared" si="24"/>
        <v/>
      </c>
      <c r="K103" s="2" t="str">
        <f>IF(A103="","",IF(AND(D103="Dependent",F103&lt;25),F103+(COUNTIFS($A$10:A103,A103)/500),0))</f>
        <v/>
      </c>
      <c r="L103" s="2" t="str" cm="1">
        <f t="array" ref="L103">IFERROR(IF(A103="","",IF(AND(D103="Dependent",OR(IFERROR(K103=LARGE(IF($B$10:$B$309=B103,$K$10:$K$309),1),FALSE),IFERROR(K103=LARGE(IF($B$10:$B$309=B103,$K$10:$K$309),2),FALSE),IFERROR(K103=LARGE(IF($B$10:$B$309=B103,$K$10:$K$309),3),FALSE)),F103&lt;26),1,0)),0)</f>
        <v/>
      </c>
      <c r="M103" s="2" t="str">
        <f t="shared" si="25"/>
        <v/>
      </c>
      <c r="O103" s="2" t="str" cm="1">
        <f t="array" ref="O103">IFERROR($M103*IF($E103="","",INDEX('Plan Details'!$F$4:$Q$2298,MATCH(1,(Calculations!O$9='Plan Details'!$B$4:$B$2298)*($G103='Plan Details'!$E$4:$E$2298)*(ISNUMBER(SEARCH($B$3,'Plan Details'!$D$4:$D$2298))),0),MATCH(Calculations!$B$4,'Plan Details'!$F$3:$Q$3,0))),"")</f>
        <v/>
      </c>
      <c r="P103" s="2" t="str" cm="1">
        <f t="array" ref="P103">IFERROR($M103*IF($E103="","",INDEX('Plan Details'!$F$4:$Q$2298,MATCH(1,(Calculations!P$9='Plan Details'!$B$4:$B$2298)*($G103='Plan Details'!$E$4:$E$2298)*(ISNUMBER(SEARCH($B$3,'Plan Details'!$D$4:$D$2298))),0),MATCH(Calculations!$B$4,'Plan Details'!$F$3:$Q$3,0))),"")</f>
        <v/>
      </c>
      <c r="Q103" s="2" t="str" cm="1">
        <f t="array" ref="Q103">IFERROR($M103*IF($E103="","",INDEX('Plan Details'!$F$4:$Q$2298,MATCH(1,(Calculations!Q$9='Plan Details'!$B$4:$B$2298)*($G103='Plan Details'!$E$4:$E$2298)*(ISNUMBER(SEARCH($B$3,'Plan Details'!$D$4:$D$2298))),0),MATCH(Calculations!$B$4,'Plan Details'!$F$3:$Q$3,0))),"")</f>
        <v/>
      </c>
      <c r="R103" s="2" t="str" cm="1">
        <f t="array" ref="R103">IFERROR($M103*IF($E103="","",INDEX('Plan Details'!$F$4:$Q$2298,MATCH(1,(Calculations!R$9='Plan Details'!$B$4:$B$2298)*($G103='Plan Details'!$E$4:$E$2298)*(ISNUMBER(SEARCH($B$3,'Plan Details'!$D$4:$D$2298))),0),MATCH(Calculations!$B$4,'Plan Details'!$F$3:$Q$3,0))),"")</f>
        <v/>
      </c>
      <c r="S103" s="2" t="str" cm="1">
        <f t="array" ref="S103">IFERROR($M103*IF($E103="","",INDEX('Plan Details'!$F$4:$Q$2298,MATCH(1,(Calculations!S$9='Plan Details'!$B$4:$B$2298)*($G103='Plan Details'!$E$4:$E$2298)*(ISNUMBER(SEARCH($B$3,'Plan Details'!$D$4:$D$2298))),0),MATCH(Calculations!$B$4,'Plan Details'!$F$3:$Q$3,0))),"")</f>
        <v/>
      </c>
      <c r="T103" s="2" t="str" cm="1">
        <f t="array" ref="T103">IFERROR($M103*IF($E103="","",INDEX('Plan Details'!$F$4:$Q$2298,MATCH(1,(Calculations!T$9='Plan Details'!$B$4:$B$2298)*($G103='Plan Details'!$E$4:$E$2298)*(ISNUMBER(SEARCH($B$3,'Plan Details'!$D$4:$D$2298))),0),MATCH(Calculations!$B$4,'Plan Details'!$F$3:$Q$3,0))),"")</f>
        <v/>
      </c>
      <c r="U103" s="2" t="str" cm="1">
        <f t="array" ref="U103">IFERROR($M103*IF($E103="","",INDEX('Plan Details'!$F$4:$Q$2298,MATCH(1,(Calculations!U$9='Plan Details'!$B$4:$B$2298)*($G103='Plan Details'!$E$4:$E$2298)*(ISNUMBER(SEARCH($B$3,'Plan Details'!$D$4:$D$2298))),0),MATCH(Calculations!$B$4,'Plan Details'!$F$3:$Q$3,0))),"")</f>
        <v/>
      </c>
      <c r="V103" s="2" t="str" cm="1">
        <f t="array" ref="V103">IFERROR($M103*IF($E103="","",INDEX('Plan Details'!$F$4:$Q$2298,MATCH(1,(Calculations!V$9='Plan Details'!$B$4:$B$2298)*($G103='Plan Details'!$E$4:$E$2298)*(ISNUMBER(SEARCH($B$3,'Plan Details'!$D$4:$D$2298))),0),MATCH(Calculations!$B$4,'Plan Details'!$F$3:$Q$3,0))),"")</f>
        <v/>
      </c>
      <c r="W103" s="2" t="str" cm="1">
        <f t="array" ref="W103">IFERROR($M103*IF($E103="","",INDEX('Plan Details'!$F$4:$Q$2298,MATCH(1,(Calculations!W$9='Plan Details'!$B$4:$B$2298)*($G103='Plan Details'!$E$4:$E$2298)*(ISNUMBER(SEARCH($B$3,'Plan Details'!$D$4:$D$2298))),0),MATCH(Calculations!$B$4,'Plan Details'!$F$3:$Q$3,0))),"")</f>
        <v/>
      </c>
      <c r="X103" s="2" t="str" cm="1">
        <f t="array" ref="X103">IFERROR($M103*IF($E103="","",INDEX('Plan Details'!$F$4:$Q$2298,MATCH(1,(Calculations!X$9='Plan Details'!$B$4:$B$2298)*($G103='Plan Details'!$E$4:$E$2298)*(ISNUMBER(SEARCH($B$3,'Plan Details'!$D$4:$D$2298))),0),MATCH(Calculations!$B$4,'Plan Details'!$F$3:$Q$3,0))),"")</f>
        <v/>
      </c>
      <c r="Y103" s="2" t="str" cm="1">
        <f t="array" ref="Y103">IFERROR($M103*IF($E103="","",INDEX('Plan Details'!$F$4:$Q$2298,MATCH(1,(Calculations!Y$9='Plan Details'!$B$4:$B$2298)*($G103='Plan Details'!$E$4:$E$2298)*(ISNUMBER(SEARCH($B$3,'Plan Details'!$D$4:$D$2298))),0),MATCH(Calculations!$B$4,'Plan Details'!$F$3:$Q$3,0))),"")</f>
        <v/>
      </c>
      <c r="Z103" s="2" t="str" cm="1">
        <f t="array" ref="Z103">IFERROR($M103*IF($E103="","",INDEX('Plan Details'!$F$4:$Q$2298,MATCH(1,(Calculations!Z$9='Plan Details'!$B$4:$B$2298)*($G103='Plan Details'!$E$4:$E$2298)*(ISNUMBER(SEARCH($B$3,'Plan Details'!$D$4:$D$2298))),0),MATCH(Calculations!$B$4,'Plan Details'!$F$3:$Q$3,0))),"")</f>
        <v/>
      </c>
      <c r="AA103" s="2" t="str" cm="1">
        <f t="array" ref="AA103">IFERROR($M103*IF($E103="","",INDEX('Plan Details'!$F$4:$Q$2298,MATCH(1,(Calculations!AA$9='Plan Details'!$B$4:$B$2298)*($G103='Plan Details'!$E$4:$E$2298)*(ISNUMBER(SEARCH($B$3,'Plan Details'!$D$4:$D$2298))),0),MATCH(Calculations!$B$4,'Plan Details'!$F$3:$Q$3,0))),"")</f>
        <v/>
      </c>
      <c r="AB103" s="2" t="str" cm="1">
        <f t="array" ref="AB103">IFERROR($M103*IF($E103="","",INDEX('Plan Details'!$F$4:$Q$2298,MATCH(1,(Calculations!AB$9='Plan Details'!$B$4:$B$2298)*($G103='Plan Details'!$E$4:$E$2298)*(ISNUMBER(SEARCH($B$3,'Plan Details'!$D$4:$D$2298))),0),MATCH(Calculations!$B$4,'Plan Details'!$F$3:$Q$3,0))),"")</f>
        <v/>
      </c>
      <c r="AD103" s="2" t="str">
        <f t="shared" si="26"/>
        <v/>
      </c>
      <c r="AE103" s="2" t="str">
        <f t="shared" si="27"/>
        <v/>
      </c>
      <c r="AF103" s="2" t="str">
        <f t="shared" si="28"/>
        <v/>
      </c>
      <c r="AG103" s="2" t="str">
        <f t="shared" si="29"/>
        <v/>
      </c>
      <c r="AH103" s="2" t="str">
        <f t="shared" si="30"/>
        <v/>
      </c>
      <c r="AI103" s="2" t="str">
        <f t="shared" si="31"/>
        <v/>
      </c>
      <c r="AJ103" s="2" t="str">
        <f t="shared" si="32"/>
        <v/>
      </c>
      <c r="AK103" s="2" t="str">
        <f t="shared" si="33"/>
        <v/>
      </c>
      <c r="AL103" s="2" t="str">
        <f t="shared" si="34"/>
        <v/>
      </c>
      <c r="AM103" s="2" t="str">
        <f t="shared" si="35"/>
        <v/>
      </c>
      <c r="AN103" s="2" t="str">
        <f t="shared" si="36"/>
        <v/>
      </c>
      <c r="AO103" s="2" t="str">
        <f t="shared" si="37"/>
        <v/>
      </c>
      <c r="AP103" s="2" t="str">
        <f t="shared" si="38"/>
        <v/>
      </c>
      <c r="AQ103" s="2" t="str">
        <f t="shared" si="39"/>
        <v/>
      </c>
    </row>
    <row r="104" spans="1:43" x14ac:dyDescent="0.2">
      <c r="A104" s="2" t="str">
        <f>IF('3 - SHOP Premium Calculator'!F120="","",'3 - SHOP Premium Calculator'!F120)</f>
        <v/>
      </c>
      <c r="B104" s="2" t="str">
        <f>IF(A104="","",A104&amp;COUNTIFS($D$10:D104,"Employee"))</f>
        <v/>
      </c>
      <c r="C104" s="2" t="str">
        <f>IF(A104="","",'3 - SHOP Premium Calculator'!F120&amp;" - "&amp;'3 - SHOP Premium Calculator'!H120)</f>
        <v/>
      </c>
      <c r="D104" s="2" t="str">
        <f>IF('3 - SHOP Premium Calculator'!H120="","",'3 - SHOP Premium Calculator'!H120)</f>
        <v/>
      </c>
      <c r="E104" s="37" t="str">
        <f>IF('3 - SHOP Premium Calculator'!I120="","",'3 - SHOP Premium Calculator'!I120)</f>
        <v/>
      </c>
      <c r="F104" s="2" t="str">
        <f t="shared" si="20"/>
        <v/>
      </c>
      <c r="G104" s="2" t="str">
        <f t="shared" si="21"/>
        <v/>
      </c>
      <c r="H104" s="2" t="str">
        <f t="shared" si="22"/>
        <v/>
      </c>
      <c r="I104" s="2" t="str">
        <f t="shared" si="23"/>
        <v/>
      </c>
      <c r="J104" s="2" t="str">
        <f t="shared" si="24"/>
        <v/>
      </c>
      <c r="K104" s="2" t="str">
        <f>IF(A104="","",IF(AND(D104="Dependent",F104&lt;25),F104+(COUNTIFS($A$10:A104,A104)/500),0))</f>
        <v/>
      </c>
      <c r="L104" s="2" t="str" cm="1">
        <f t="array" ref="L104">IFERROR(IF(A104="","",IF(AND(D104="Dependent",OR(IFERROR(K104=LARGE(IF($B$10:$B$309=B104,$K$10:$K$309),1),FALSE),IFERROR(K104=LARGE(IF($B$10:$B$309=B104,$K$10:$K$309),2),FALSE),IFERROR(K104=LARGE(IF($B$10:$B$309=B104,$K$10:$K$309),3),FALSE)),F104&lt;26),1,0)),0)</f>
        <v/>
      </c>
      <c r="M104" s="2" t="str">
        <f t="shared" si="25"/>
        <v/>
      </c>
      <c r="O104" s="2" t="str" cm="1">
        <f t="array" ref="O104">IFERROR($M104*IF($E104="","",INDEX('Plan Details'!$F$4:$Q$2298,MATCH(1,(Calculations!O$9='Plan Details'!$B$4:$B$2298)*($G104='Plan Details'!$E$4:$E$2298)*(ISNUMBER(SEARCH($B$3,'Plan Details'!$D$4:$D$2298))),0),MATCH(Calculations!$B$4,'Plan Details'!$F$3:$Q$3,0))),"")</f>
        <v/>
      </c>
      <c r="P104" s="2" t="str" cm="1">
        <f t="array" ref="P104">IFERROR($M104*IF($E104="","",INDEX('Plan Details'!$F$4:$Q$2298,MATCH(1,(Calculations!P$9='Plan Details'!$B$4:$B$2298)*($G104='Plan Details'!$E$4:$E$2298)*(ISNUMBER(SEARCH($B$3,'Plan Details'!$D$4:$D$2298))),0),MATCH(Calculations!$B$4,'Plan Details'!$F$3:$Q$3,0))),"")</f>
        <v/>
      </c>
      <c r="Q104" s="2" t="str" cm="1">
        <f t="array" ref="Q104">IFERROR($M104*IF($E104="","",INDEX('Plan Details'!$F$4:$Q$2298,MATCH(1,(Calculations!Q$9='Plan Details'!$B$4:$B$2298)*($G104='Plan Details'!$E$4:$E$2298)*(ISNUMBER(SEARCH($B$3,'Plan Details'!$D$4:$D$2298))),0),MATCH(Calculations!$B$4,'Plan Details'!$F$3:$Q$3,0))),"")</f>
        <v/>
      </c>
      <c r="R104" s="2" t="str" cm="1">
        <f t="array" ref="R104">IFERROR($M104*IF($E104="","",INDEX('Plan Details'!$F$4:$Q$2298,MATCH(1,(Calculations!R$9='Plan Details'!$B$4:$B$2298)*($G104='Plan Details'!$E$4:$E$2298)*(ISNUMBER(SEARCH($B$3,'Plan Details'!$D$4:$D$2298))),0),MATCH(Calculations!$B$4,'Plan Details'!$F$3:$Q$3,0))),"")</f>
        <v/>
      </c>
      <c r="S104" s="2" t="str" cm="1">
        <f t="array" ref="S104">IFERROR($M104*IF($E104="","",INDEX('Plan Details'!$F$4:$Q$2298,MATCH(1,(Calculations!S$9='Plan Details'!$B$4:$B$2298)*($G104='Plan Details'!$E$4:$E$2298)*(ISNUMBER(SEARCH($B$3,'Plan Details'!$D$4:$D$2298))),0),MATCH(Calculations!$B$4,'Plan Details'!$F$3:$Q$3,0))),"")</f>
        <v/>
      </c>
      <c r="T104" s="2" t="str" cm="1">
        <f t="array" ref="T104">IFERROR($M104*IF($E104="","",INDEX('Plan Details'!$F$4:$Q$2298,MATCH(1,(Calculations!T$9='Plan Details'!$B$4:$B$2298)*($G104='Plan Details'!$E$4:$E$2298)*(ISNUMBER(SEARCH($B$3,'Plan Details'!$D$4:$D$2298))),0),MATCH(Calculations!$B$4,'Plan Details'!$F$3:$Q$3,0))),"")</f>
        <v/>
      </c>
      <c r="U104" s="2" t="str" cm="1">
        <f t="array" ref="U104">IFERROR($M104*IF($E104="","",INDEX('Plan Details'!$F$4:$Q$2298,MATCH(1,(Calculations!U$9='Plan Details'!$B$4:$B$2298)*($G104='Plan Details'!$E$4:$E$2298)*(ISNUMBER(SEARCH($B$3,'Plan Details'!$D$4:$D$2298))),0),MATCH(Calculations!$B$4,'Plan Details'!$F$3:$Q$3,0))),"")</f>
        <v/>
      </c>
      <c r="V104" s="2" t="str" cm="1">
        <f t="array" ref="V104">IFERROR($M104*IF($E104="","",INDEX('Plan Details'!$F$4:$Q$2298,MATCH(1,(Calculations!V$9='Plan Details'!$B$4:$B$2298)*($G104='Plan Details'!$E$4:$E$2298)*(ISNUMBER(SEARCH($B$3,'Plan Details'!$D$4:$D$2298))),0),MATCH(Calculations!$B$4,'Plan Details'!$F$3:$Q$3,0))),"")</f>
        <v/>
      </c>
      <c r="W104" s="2" t="str" cm="1">
        <f t="array" ref="W104">IFERROR($M104*IF($E104="","",INDEX('Plan Details'!$F$4:$Q$2298,MATCH(1,(Calculations!W$9='Plan Details'!$B$4:$B$2298)*($G104='Plan Details'!$E$4:$E$2298)*(ISNUMBER(SEARCH($B$3,'Plan Details'!$D$4:$D$2298))),0),MATCH(Calculations!$B$4,'Plan Details'!$F$3:$Q$3,0))),"")</f>
        <v/>
      </c>
      <c r="X104" s="2" t="str" cm="1">
        <f t="array" ref="X104">IFERROR($M104*IF($E104="","",INDEX('Plan Details'!$F$4:$Q$2298,MATCH(1,(Calculations!X$9='Plan Details'!$B$4:$B$2298)*($G104='Plan Details'!$E$4:$E$2298)*(ISNUMBER(SEARCH($B$3,'Plan Details'!$D$4:$D$2298))),0),MATCH(Calculations!$B$4,'Plan Details'!$F$3:$Q$3,0))),"")</f>
        <v/>
      </c>
      <c r="Y104" s="2" t="str" cm="1">
        <f t="array" ref="Y104">IFERROR($M104*IF($E104="","",INDEX('Plan Details'!$F$4:$Q$2298,MATCH(1,(Calculations!Y$9='Plan Details'!$B$4:$B$2298)*($G104='Plan Details'!$E$4:$E$2298)*(ISNUMBER(SEARCH($B$3,'Plan Details'!$D$4:$D$2298))),0),MATCH(Calculations!$B$4,'Plan Details'!$F$3:$Q$3,0))),"")</f>
        <v/>
      </c>
      <c r="Z104" s="2" t="str" cm="1">
        <f t="array" ref="Z104">IFERROR($M104*IF($E104="","",INDEX('Plan Details'!$F$4:$Q$2298,MATCH(1,(Calculations!Z$9='Plan Details'!$B$4:$B$2298)*($G104='Plan Details'!$E$4:$E$2298)*(ISNUMBER(SEARCH($B$3,'Plan Details'!$D$4:$D$2298))),0),MATCH(Calculations!$B$4,'Plan Details'!$F$3:$Q$3,0))),"")</f>
        <v/>
      </c>
      <c r="AA104" s="2" t="str" cm="1">
        <f t="array" ref="AA104">IFERROR($M104*IF($E104="","",INDEX('Plan Details'!$F$4:$Q$2298,MATCH(1,(Calculations!AA$9='Plan Details'!$B$4:$B$2298)*($G104='Plan Details'!$E$4:$E$2298)*(ISNUMBER(SEARCH($B$3,'Plan Details'!$D$4:$D$2298))),0),MATCH(Calculations!$B$4,'Plan Details'!$F$3:$Q$3,0))),"")</f>
        <v/>
      </c>
      <c r="AB104" s="2" t="str" cm="1">
        <f t="array" ref="AB104">IFERROR($M104*IF($E104="","",INDEX('Plan Details'!$F$4:$Q$2298,MATCH(1,(Calculations!AB$9='Plan Details'!$B$4:$B$2298)*($G104='Plan Details'!$E$4:$E$2298)*(ISNUMBER(SEARCH($B$3,'Plan Details'!$D$4:$D$2298))),0),MATCH(Calculations!$B$4,'Plan Details'!$F$3:$Q$3,0))),"")</f>
        <v/>
      </c>
      <c r="AD104" s="2" t="str">
        <f t="shared" si="26"/>
        <v/>
      </c>
      <c r="AE104" s="2" t="str">
        <f t="shared" si="27"/>
        <v/>
      </c>
      <c r="AF104" s="2" t="str">
        <f t="shared" si="28"/>
        <v/>
      </c>
      <c r="AG104" s="2" t="str">
        <f t="shared" si="29"/>
        <v/>
      </c>
      <c r="AH104" s="2" t="str">
        <f t="shared" si="30"/>
        <v/>
      </c>
      <c r="AI104" s="2" t="str">
        <f t="shared" si="31"/>
        <v/>
      </c>
      <c r="AJ104" s="2" t="str">
        <f t="shared" si="32"/>
        <v/>
      </c>
      <c r="AK104" s="2" t="str">
        <f t="shared" si="33"/>
        <v/>
      </c>
      <c r="AL104" s="2" t="str">
        <f t="shared" si="34"/>
        <v/>
      </c>
      <c r="AM104" s="2" t="str">
        <f t="shared" si="35"/>
        <v/>
      </c>
      <c r="AN104" s="2" t="str">
        <f t="shared" si="36"/>
        <v/>
      </c>
      <c r="AO104" s="2" t="str">
        <f t="shared" si="37"/>
        <v/>
      </c>
      <c r="AP104" s="2" t="str">
        <f t="shared" si="38"/>
        <v/>
      </c>
      <c r="AQ104" s="2" t="str">
        <f t="shared" si="39"/>
        <v/>
      </c>
    </row>
    <row r="105" spans="1:43" x14ac:dyDescent="0.2">
      <c r="A105" s="2" t="str">
        <f>IF('3 - SHOP Premium Calculator'!F121="","",'3 - SHOP Premium Calculator'!F121)</f>
        <v/>
      </c>
      <c r="B105" s="2" t="str">
        <f>IF(A105="","",A105&amp;COUNTIFS($D$10:D105,"Employee"))</f>
        <v/>
      </c>
      <c r="C105" s="2" t="str">
        <f>IF(A105="","",'3 - SHOP Premium Calculator'!F121&amp;" - "&amp;'3 - SHOP Premium Calculator'!H121)</f>
        <v/>
      </c>
      <c r="D105" s="2" t="str">
        <f>IF('3 - SHOP Premium Calculator'!H121="","",'3 - SHOP Premium Calculator'!H121)</f>
        <v/>
      </c>
      <c r="E105" s="37" t="str">
        <f>IF('3 - SHOP Premium Calculator'!I121="","",'3 - SHOP Premium Calculator'!I121)</f>
        <v/>
      </c>
      <c r="F105" s="2" t="str">
        <f t="shared" si="20"/>
        <v/>
      </c>
      <c r="G105" s="2" t="str">
        <f t="shared" si="21"/>
        <v/>
      </c>
      <c r="H105" s="2" t="str">
        <f t="shared" si="22"/>
        <v/>
      </c>
      <c r="I105" s="2" t="str">
        <f t="shared" si="23"/>
        <v/>
      </c>
      <c r="J105" s="2" t="str">
        <f t="shared" si="24"/>
        <v/>
      </c>
      <c r="K105" s="2" t="str">
        <f>IF(A105="","",IF(AND(D105="Dependent",F105&lt;25),F105+(COUNTIFS($A$10:A105,A105)/500),0))</f>
        <v/>
      </c>
      <c r="L105" s="2" t="str" cm="1">
        <f t="array" ref="L105">IFERROR(IF(A105="","",IF(AND(D105="Dependent",OR(IFERROR(K105=LARGE(IF($B$10:$B$309=B105,$K$10:$K$309),1),FALSE),IFERROR(K105=LARGE(IF($B$10:$B$309=B105,$K$10:$K$309),2),FALSE),IFERROR(K105=LARGE(IF($B$10:$B$309=B105,$K$10:$K$309),3),FALSE)),F105&lt;26),1,0)),0)</f>
        <v/>
      </c>
      <c r="M105" s="2" t="str">
        <f t="shared" si="25"/>
        <v/>
      </c>
      <c r="O105" s="2" t="str" cm="1">
        <f t="array" ref="O105">IFERROR($M105*IF($E105="","",INDEX('Plan Details'!$F$4:$Q$2298,MATCH(1,(Calculations!O$9='Plan Details'!$B$4:$B$2298)*($G105='Plan Details'!$E$4:$E$2298)*(ISNUMBER(SEARCH($B$3,'Plan Details'!$D$4:$D$2298))),0),MATCH(Calculations!$B$4,'Plan Details'!$F$3:$Q$3,0))),"")</f>
        <v/>
      </c>
      <c r="P105" s="2" t="str" cm="1">
        <f t="array" ref="P105">IFERROR($M105*IF($E105="","",INDEX('Plan Details'!$F$4:$Q$2298,MATCH(1,(Calculations!P$9='Plan Details'!$B$4:$B$2298)*($G105='Plan Details'!$E$4:$E$2298)*(ISNUMBER(SEARCH($B$3,'Plan Details'!$D$4:$D$2298))),0),MATCH(Calculations!$B$4,'Plan Details'!$F$3:$Q$3,0))),"")</f>
        <v/>
      </c>
      <c r="Q105" s="2" t="str" cm="1">
        <f t="array" ref="Q105">IFERROR($M105*IF($E105="","",INDEX('Plan Details'!$F$4:$Q$2298,MATCH(1,(Calculations!Q$9='Plan Details'!$B$4:$B$2298)*($G105='Plan Details'!$E$4:$E$2298)*(ISNUMBER(SEARCH($B$3,'Plan Details'!$D$4:$D$2298))),0),MATCH(Calculations!$B$4,'Plan Details'!$F$3:$Q$3,0))),"")</f>
        <v/>
      </c>
      <c r="R105" s="2" t="str" cm="1">
        <f t="array" ref="R105">IFERROR($M105*IF($E105="","",INDEX('Plan Details'!$F$4:$Q$2298,MATCH(1,(Calculations!R$9='Plan Details'!$B$4:$B$2298)*($G105='Plan Details'!$E$4:$E$2298)*(ISNUMBER(SEARCH($B$3,'Plan Details'!$D$4:$D$2298))),0),MATCH(Calculations!$B$4,'Plan Details'!$F$3:$Q$3,0))),"")</f>
        <v/>
      </c>
      <c r="S105" s="2" t="str" cm="1">
        <f t="array" ref="S105">IFERROR($M105*IF($E105="","",INDEX('Plan Details'!$F$4:$Q$2298,MATCH(1,(Calculations!S$9='Plan Details'!$B$4:$B$2298)*($G105='Plan Details'!$E$4:$E$2298)*(ISNUMBER(SEARCH($B$3,'Plan Details'!$D$4:$D$2298))),0),MATCH(Calculations!$B$4,'Plan Details'!$F$3:$Q$3,0))),"")</f>
        <v/>
      </c>
      <c r="T105" s="2" t="str" cm="1">
        <f t="array" ref="T105">IFERROR($M105*IF($E105="","",INDEX('Plan Details'!$F$4:$Q$2298,MATCH(1,(Calculations!T$9='Plan Details'!$B$4:$B$2298)*($G105='Plan Details'!$E$4:$E$2298)*(ISNUMBER(SEARCH($B$3,'Plan Details'!$D$4:$D$2298))),0),MATCH(Calculations!$B$4,'Plan Details'!$F$3:$Q$3,0))),"")</f>
        <v/>
      </c>
      <c r="U105" s="2" t="str" cm="1">
        <f t="array" ref="U105">IFERROR($M105*IF($E105="","",INDEX('Plan Details'!$F$4:$Q$2298,MATCH(1,(Calculations!U$9='Plan Details'!$B$4:$B$2298)*($G105='Plan Details'!$E$4:$E$2298)*(ISNUMBER(SEARCH($B$3,'Plan Details'!$D$4:$D$2298))),0),MATCH(Calculations!$B$4,'Plan Details'!$F$3:$Q$3,0))),"")</f>
        <v/>
      </c>
      <c r="V105" s="2" t="str" cm="1">
        <f t="array" ref="V105">IFERROR($M105*IF($E105="","",INDEX('Plan Details'!$F$4:$Q$2298,MATCH(1,(Calculations!V$9='Plan Details'!$B$4:$B$2298)*($G105='Plan Details'!$E$4:$E$2298)*(ISNUMBER(SEARCH($B$3,'Plan Details'!$D$4:$D$2298))),0),MATCH(Calculations!$B$4,'Plan Details'!$F$3:$Q$3,0))),"")</f>
        <v/>
      </c>
      <c r="W105" s="2" t="str" cm="1">
        <f t="array" ref="W105">IFERROR($M105*IF($E105="","",INDEX('Plan Details'!$F$4:$Q$2298,MATCH(1,(Calculations!W$9='Plan Details'!$B$4:$B$2298)*($G105='Plan Details'!$E$4:$E$2298)*(ISNUMBER(SEARCH($B$3,'Plan Details'!$D$4:$D$2298))),0),MATCH(Calculations!$B$4,'Plan Details'!$F$3:$Q$3,0))),"")</f>
        <v/>
      </c>
      <c r="X105" s="2" t="str" cm="1">
        <f t="array" ref="X105">IFERROR($M105*IF($E105="","",INDEX('Plan Details'!$F$4:$Q$2298,MATCH(1,(Calculations!X$9='Plan Details'!$B$4:$B$2298)*($G105='Plan Details'!$E$4:$E$2298)*(ISNUMBER(SEARCH($B$3,'Plan Details'!$D$4:$D$2298))),0),MATCH(Calculations!$B$4,'Plan Details'!$F$3:$Q$3,0))),"")</f>
        <v/>
      </c>
      <c r="Y105" s="2" t="str" cm="1">
        <f t="array" ref="Y105">IFERROR($M105*IF($E105="","",INDEX('Plan Details'!$F$4:$Q$2298,MATCH(1,(Calculations!Y$9='Plan Details'!$B$4:$B$2298)*($G105='Plan Details'!$E$4:$E$2298)*(ISNUMBER(SEARCH($B$3,'Plan Details'!$D$4:$D$2298))),0),MATCH(Calculations!$B$4,'Plan Details'!$F$3:$Q$3,0))),"")</f>
        <v/>
      </c>
      <c r="Z105" s="2" t="str" cm="1">
        <f t="array" ref="Z105">IFERROR($M105*IF($E105="","",INDEX('Plan Details'!$F$4:$Q$2298,MATCH(1,(Calculations!Z$9='Plan Details'!$B$4:$B$2298)*($G105='Plan Details'!$E$4:$E$2298)*(ISNUMBER(SEARCH($B$3,'Plan Details'!$D$4:$D$2298))),0),MATCH(Calculations!$B$4,'Plan Details'!$F$3:$Q$3,0))),"")</f>
        <v/>
      </c>
      <c r="AA105" s="2" t="str" cm="1">
        <f t="array" ref="AA105">IFERROR($M105*IF($E105="","",INDEX('Plan Details'!$F$4:$Q$2298,MATCH(1,(Calculations!AA$9='Plan Details'!$B$4:$B$2298)*($G105='Plan Details'!$E$4:$E$2298)*(ISNUMBER(SEARCH($B$3,'Plan Details'!$D$4:$D$2298))),0),MATCH(Calculations!$B$4,'Plan Details'!$F$3:$Q$3,0))),"")</f>
        <v/>
      </c>
      <c r="AB105" s="2" t="str" cm="1">
        <f t="array" ref="AB105">IFERROR($M105*IF($E105="","",INDEX('Plan Details'!$F$4:$Q$2298,MATCH(1,(Calculations!AB$9='Plan Details'!$B$4:$B$2298)*($G105='Plan Details'!$E$4:$E$2298)*(ISNUMBER(SEARCH($B$3,'Plan Details'!$D$4:$D$2298))),0),MATCH(Calculations!$B$4,'Plan Details'!$F$3:$Q$3,0))),"")</f>
        <v/>
      </c>
      <c r="AD105" s="2" t="str">
        <f t="shared" si="26"/>
        <v/>
      </c>
      <c r="AE105" s="2" t="str">
        <f t="shared" si="27"/>
        <v/>
      </c>
      <c r="AF105" s="2" t="str">
        <f t="shared" si="28"/>
        <v/>
      </c>
      <c r="AG105" s="2" t="str">
        <f t="shared" si="29"/>
        <v/>
      </c>
      <c r="AH105" s="2" t="str">
        <f t="shared" si="30"/>
        <v/>
      </c>
      <c r="AI105" s="2" t="str">
        <f t="shared" si="31"/>
        <v/>
      </c>
      <c r="AJ105" s="2" t="str">
        <f t="shared" si="32"/>
        <v/>
      </c>
      <c r="AK105" s="2" t="str">
        <f t="shared" si="33"/>
        <v/>
      </c>
      <c r="AL105" s="2" t="str">
        <f t="shared" si="34"/>
        <v/>
      </c>
      <c r="AM105" s="2" t="str">
        <f t="shared" si="35"/>
        <v/>
      </c>
      <c r="AN105" s="2" t="str">
        <f t="shared" si="36"/>
        <v/>
      </c>
      <c r="AO105" s="2" t="str">
        <f t="shared" si="37"/>
        <v/>
      </c>
      <c r="AP105" s="2" t="str">
        <f t="shared" si="38"/>
        <v/>
      </c>
      <c r="AQ105" s="2" t="str">
        <f t="shared" si="39"/>
        <v/>
      </c>
    </row>
    <row r="106" spans="1:43" x14ac:dyDescent="0.2">
      <c r="A106" s="2" t="str">
        <f>IF('3 - SHOP Premium Calculator'!F122="","",'3 - SHOP Premium Calculator'!F122)</f>
        <v/>
      </c>
      <c r="B106" s="2" t="str">
        <f>IF(A106="","",A106&amp;COUNTIFS($D$10:D106,"Employee"))</f>
        <v/>
      </c>
      <c r="C106" s="2" t="str">
        <f>IF(A106="","",'3 - SHOP Premium Calculator'!F122&amp;" - "&amp;'3 - SHOP Premium Calculator'!H122)</f>
        <v/>
      </c>
      <c r="D106" s="2" t="str">
        <f>IF('3 - SHOP Premium Calculator'!H122="","",'3 - SHOP Premium Calculator'!H122)</f>
        <v/>
      </c>
      <c r="E106" s="37" t="str">
        <f>IF('3 - SHOP Premium Calculator'!I122="","",'3 - SHOP Premium Calculator'!I122)</f>
        <v/>
      </c>
      <c r="F106" s="2" t="str">
        <f t="shared" si="20"/>
        <v/>
      </c>
      <c r="G106" s="2" t="str">
        <f t="shared" si="21"/>
        <v/>
      </c>
      <c r="H106" s="2" t="str">
        <f t="shared" si="22"/>
        <v/>
      </c>
      <c r="I106" s="2" t="str">
        <f t="shared" si="23"/>
        <v/>
      </c>
      <c r="J106" s="2" t="str">
        <f t="shared" si="24"/>
        <v/>
      </c>
      <c r="K106" s="2" t="str">
        <f>IF(A106="","",IF(AND(D106="Dependent",F106&lt;25),F106+(COUNTIFS($A$10:A106,A106)/500),0))</f>
        <v/>
      </c>
      <c r="L106" s="2" t="str" cm="1">
        <f t="array" ref="L106">IFERROR(IF(A106="","",IF(AND(D106="Dependent",OR(IFERROR(K106=LARGE(IF($B$10:$B$309=B106,$K$10:$K$309),1),FALSE),IFERROR(K106=LARGE(IF($B$10:$B$309=B106,$K$10:$K$309),2),FALSE),IFERROR(K106=LARGE(IF($B$10:$B$309=B106,$K$10:$K$309),3),FALSE)),F106&lt;26),1,0)),0)</f>
        <v/>
      </c>
      <c r="M106" s="2" t="str">
        <f t="shared" si="25"/>
        <v/>
      </c>
      <c r="O106" s="2" t="str" cm="1">
        <f t="array" ref="O106">IFERROR($M106*IF($E106="","",INDEX('Plan Details'!$F$4:$Q$2298,MATCH(1,(Calculations!O$9='Plan Details'!$B$4:$B$2298)*($G106='Plan Details'!$E$4:$E$2298)*(ISNUMBER(SEARCH($B$3,'Plan Details'!$D$4:$D$2298))),0),MATCH(Calculations!$B$4,'Plan Details'!$F$3:$Q$3,0))),"")</f>
        <v/>
      </c>
      <c r="P106" s="2" t="str" cm="1">
        <f t="array" ref="P106">IFERROR($M106*IF($E106="","",INDEX('Plan Details'!$F$4:$Q$2298,MATCH(1,(Calculations!P$9='Plan Details'!$B$4:$B$2298)*($G106='Plan Details'!$E$4:$E$2298)*(ISNUMBER(SEARCH($B$3,'Plan Details'!$D$4:$D$2298))),0),MATCH(Calculations!$B$4,'Plan Details'!$F$3:$Q$3,0))),"")</f>
        <v/>
      </c>
      <c r="Q106" s="2" t="str" cm="1">
        <f t="array" ref="Q106">IFERROR($M106*IF($E106="","",INDEX('Plan Details'!$F$4:$Q$2298,MATCH(1,(Calculations!Q$9='Plan Details'!$B$4:$B$2298)*($G106='Plan Details'!$E$4:$E$2298)*(ISNUMBER(SEARCH($B$3,'Plan Details'!$D$4:$D$2298))),0),MATCH(Calculations!$B$4,'Plan Details'!$F$3:$Q$3,0))),"")</f>
        <v/>
      </c>
      <c r="R106" s="2" t="str" cm="1">
        <f t="array" ref="R106">IFERROR($M106*IF($E106="","",INDEX('Plan Details'!$F$4:$Q$2298,MATCH(1,(Calculations!R$9='Plan Details'!$B$4:$B$2298)*($G106='Plan Details'!$E$4:$E$2298)*(ISNUMBER(SEARCH($B$3,'Plan Details'!$D$4:$D$2298))),0),MATCH(Calculations!$B$4,'Plan Details'!$F$3:$Q$3,0))),"")</f>
        <v/>
      </c>
      <c r="S106" s="2" t="str" cm="1">
        <f t="array" ref="S106">IFERROR($M106*IF($E106="","",INDEX('Plan Details'!$F$4:$Q$2298,MATCH(1,(Calculations!S$9='Plan Details'!$B$4:$B$2298)*($G106='Plan Details'!$E$4:$E$2298)*(ISNUMBER(SEARCH($B$3,'Plan Details'!$D$4:$D$2298))),0),MATCH(Calculations!$B$4,'Plan Details'!$F$3:$Q$3,0))),"")</f>
        <v/>
      </c>
      <c r="T106" s="2" t="str" cm="1">
        <f t="array" ref="T106">IFERROR($M106*IF($E106="","",INDEX('Plan Details'!$F$4:$Q$2298,MATCH(1,(Calculations!T$9='Plan Details'!$B$4:$B$2298)*($G106='Plan Details'!$E$4:$E$2298)*(ISNUMBER(SEARCH($B$3,'Plan Details'!$D$4:$D$2298))),0),MATCH(Calculations!$B$4,'Plan Details'!$F$3:$Q$3,0))),"")</f>
        <v/>
      </c>
      <c r="U106" s="2" t="str" cm="1">
        <f t="array" ref="U106">IFERROR($M106*IF($E106="","",INDEX('Plan Details'!$F$4:$Q$2298,MATCH(1,(Calculations!U$9='Plan Details'!$B$4:$B$2298)*($G106='Plan Details'!$E$4:$E$2298)*(ISNUMBER(SEARCH($B$3,'Plan Details'!$D$4:$D$2298))),0),MATCH(Calculations!$B$4,'Plan Details'!$F$3:$Q$3,0))),"")</f>
        <v/>
      </c>
      <c r="V106" s="2" t="str" cm="1">
        <f t="array" ref="V106">IFERROR($M106*IF($E106="","",INDEX('Plan Details'!$F$4:$Q$2298,MATCH(1,(Calculations!V$9='Plan Details'!$B$4:$B$2298)*($G106='Plan Details'!$E$4:$E$2298)*(ISNUMBER(SEARCH($B$3,'Plan Details'!$D$4:$D$2298))),0),MATCH(Calculations!$B$4,'Plan Details'!$F$3:$Q$3,0))),"")</f>
        <v/>
      </c>
      <c r="W106" s="2" t="str" cm="1">
        <f t="array" ref="W106">IFERROR($M106*IF($E106="","",INDEX('Plan Details'!$F$4:$Q$2298,MATCH(1,(Calculations!W$9='Plan Details'!$B$4:$B$2298)*($G106='Plan Details'!$E$4:$E$2298)*(ISNUMBER(SEARCH($B$3,'Plan Details'!$D$4:$D$2298))),0),MATCH(Calculations!$B$4,'Plan Details'!$F$3:$Q$3,0))),"")</f>
        <v/>
      </c>
      <c r="X106" s="2" t="str" cm="1">
        <f t="array" ref="X106">IFERROR($M106*IF($E106="","",INDEX('Plan Details'!$F$4:$Q$2298,MATCH(1,(Calculations!X$9='Plan Details'!$B$4:$B$2298)*($G106='Plan Details'!$E$4:$E$2298)*(ISNUMBER(SEARCH($B$3,'Plan Details'!$D$4:$D$2298))),0),MATCH(Calculations!$B$4,'Plan Details'!$F$3:$Q$3,0))),"")</f>
        <v/>
      </c>
      <c r="Y106" s="2" t="str" cm="1">
        <f t="array" ref="Y106">IFERROR($M106*IF($E106="","",INDEX('Plan Details'!$F$4:$Q$2298,MATCH(1,(Calculations!Y$9='Plan Details'!$B$4:$B$2298)*($G106='Plan Details'!$E$4:$E$2298)*(ISNUMBER(SEARCH($B$3,'Plan Details'!$D$4:$D$2298))),0),MATCH(Calculations!$B$4,'Plan Details'!$F$3:$Q$3,0))),"")</f>
        <v/>
      </c>
      <c r="Z106" s="2" t="str" cm="1">
        <f t="array" ref="Z106">IFERROR($M106*IF($E106="","",INDEX('Plan Details'!$F$4:$Q$2298,MATCH(1,(Calculations!Z$9='Plan Details'!$B$4:$B$2298)*($G106='Plan Details'!$E$4:$E$2298)*(ISNUMBER(SEARCH($B$3,'Plan Details'!$D$4:$D$2298))),0),MATCH(Calculations!$B$4,'Plan Details'!$F$3:$Q$3,0))),"")</f>
        <v/>
      </c>
      <c r="AA106" s="2" t="str" cm="1">
        <f t="array" ref="AA106">IFERROR($M106*IF($E106="","",INDEX('Plan Details'!$F$4:$Q$2298,MATCH(1,(Calculations!AA$9='Plan Details'!$B$4:$B$2298)*($G106='Plan Details'!$E$4:$E$2298)*(ISNUMBER(SEARCH($B$3,'Plan Details'!$D$4:$D$2298))),0),MATCH(Calculations!$B$4,'Plan Details'!$F$3:$Q$3,0))),"")</f>
        <v/>
      </c>
      <c r="AB106" s="2" t="str" cm="1">
        <f t="array" ref="AB106">IFERROR($M106*IF($E106="","",INDEX('Plan Details'!$F$4:$Q$2298,MATCH(1,(Calculations!AB$9='Plan Details'!$B$4:$B$2298)*($G106='Plan Details'!$E$4:$E$2298)*(ISNUMBER(SEARCH($B$3,'Plan Details'!$D$4:$D$2298))),0),MATCH(Calculations!$B$4,'Plan Details'!$F$3:$Q$3,0))),"")</f>
        <v/>
      </c>
      <c r="AD106" s="2" t="str">
        <f t="shared" si="26"/>
        <v/>
      </c>
      <c r="AE106" s="2" t="str">
        <f t="shared" si="27"/>
        <v/>
      </c>
      <c r="AF106" s="2" t="str">
        <f t="shared" si="28"/>
        <v/>
      </c>
      <c r="AG106" s="2" t="str">
        <f t="shared" si="29"/>
        <v/>
      </c>
      <c r="AH106" s="2" t="str">
        <f t="shared" si="30"/>
        <v/>
      </c>
      <c r="AI106" s="2" t="str">
        <f t="shared" si="31"/>
        <v/>
      </c>
      <c r="AJ106" s="2" t="str">
        <f t="shared" si="32"/>
        <v/>
      </c>
      <c r="AK106" s="2" t="str">
        <f t="shared" si="33"/>
        <v/>
      </c>
      <c r="AL106" s="2" t="str">
        <f t="shared" si="34"/>
        <v/>
      </c>
      <c r="AM106" s="2" t="str">
        <f t="shared" si="35"/>
        <v/>
      </c>
      <c r="AN106" s="2" t="str">
        <f t="shared" si="36"/>
        <v/>
      </c>
      <c r="AO106" s="2" t="str">
        <f t="shared" si="37"/>
        <v/>
      </c>
      <c r="AP106" s="2" t="str">
        <f t="shared" si="38"/>
        <v/>
      </c>
      <c r="AQ106" s="2" t="str">
        <f t="shared" si="39"/>
        <v/>
      </c>
    </row>
    <row r="107" spans="1:43" x14ac:dyDescent="0.2">
      <c r="A107" s="2" t="str">
        <f>IF('3 - SHOP Premium Calculator'!F123="","",'3 - SHOP Premium Calculator'!F123)</f>
        <v/>
      </c>
      <c r="B107" s="2" t="str">
        <f>IF(A107="","",A107&amp;COUNTIFS($D$10:D107,"Employee"))</f>
        <v/>
      </c>
      <c r="C107" s="2" t="str">
        <f>IF(A107="","",'3 - SHOP Premium Calculator'!F123&amp;" - "&amp;'3 - SHOP Premium Calculator'!H123)</f>
        <v/>
      </c>
      <c r="D107" s="2" t="str">
        <f>IF('3 - SHOP Premium Calculator'!H123="","",'3 - SHOP Premium Calculator'!H123)</f>
        <v/>
      </c>
      <c r="E107" s="37" t="str">
        <f>IF('3 - SHOP Premium Calculator'!I123="","",'3 - SHOP Premium Calculator'!I123)</f>
        <v/>
      </c>
      <c r="F107" s="2" t="str">
        <f t="shared" si="20"/>
        <v/>
      </c>
      <c r="G107" s="2" t="str">
        <f t="shared" si="21"/>
        <v/>
      </c>
      <c r="H107" s="2" t="str">
        <f t="shared" si="22"/>
        <v/>
      </c>
      <c r="I107" s="2" t="str">
        <f t="shared" si="23"/>
        <v/>
      </c>
      <c r="J107" s="2" t="str">
        <f t="shared" si="24"/>
        <v/>
      </c>
      <c r="K107" s="2" t="str">
        <f>IF(A107="","",IF(AND(D107="Dependent",F107&lt;25),F107+(COUNTIFS($A$10:A107,A107)/500),0))</f>
        <v/>
      </c>
      <c r="L107" s="2" t="str" cm="1">
        <f t="array" ref="L107">IFERROR(IF(A107="","",IF(AND(D107="Dependent",OR(IFERROR(K107=LARGE(IF($B$10:$B$309=B107,$K$10:$K$309),1),FALSE),IFERROR(K107=LARGE(IF($B$10:$B$309=B107,$K$10:$K$309),2),FALSE),IFERROR(K107=LARGE(IF($B$10:$B$309=B107,$K$10:$K$309),3),FALSE)),F107&lt;26),1,0)),0)</f>
        <v/>
      </c>
      <c r="M107" s="2" t="str">
        <f t="shared" si="25"/>
        <v/>
      </c>
      <c r="O107" s="2" t="str" cm="1">
        <f t="array" ref="O107">IFERROR($M107*IF($E107="","",INDEX('Plan Details'!$F$4:$Q$2298,MATCH(1,(Calculations!O$9='Plan Details'!$B$4:$B$2298)*($G107='Plan Details'!$E$4:$E$2298)*(ISNUMBER(SEARCH($B$3,'Plan Details'!$D$4:$D$2298))),0),MATCH(Calculations!$B$4,'Plan Details'!$F$3:$Q$3,0))),"")</f>
        <v/>
      </c>
      <c r="P107" s="2" t="str" cm="1">
        <f t="array" ref="P107">IFERROR($M107*IF($E107="","",INDEX('Plan Details'!$F$4:$Q$2298,MATCH(1,(Calculations!P$9='Plan Details'!$B$4:$B$2298)*($G107='Plan Details'!$E$4:$E$2298)*(ISNUMBER(SEARCH($B$3,'Plan Details'!$D$4:$D$2298))),0),MATCH(Calculations!$B$4,'Plan Details'!$F$3:$Q$3,0))),"")</f>
        <v/>
      </c>
      <c r="Q107" s="2" t="str" cm="1">
        <f t="array" ref="Q107">IFERROR($M107*IF($E107="","",INDEX('Plan Details'!$F$4:$Q$2298,MATCH(1,(Calculations!Q$9='Plan Details'!$B$4:$B$2298)*($G107='Plan Details'!$E$4:$E$2298)*(ISNUMBER(SEARCH($B$3,'Plan Details'!$D$4:$D$2298))),0),MATCH(Calculations!$B$4,'Plan Details'!$F$3:$Q$3,0))),"")</f>
        <v/>
      </c>
      <c r="R107" s="2" t="str" cm="1">
        <f t="array" ref="R107">IFERROR($M107*IF($E107="","",INDEX('Plan Details'!$F$4:$Q$2298,MATCH(1,(Calculations!R$9='Plan Details'!$B$4:$B$2298)*($G107='Plan Details'!$E$4:$E$2298)*(ISNUMBER(SEARCH($B$3,'Plan Details'!$D$4:$D$2298))),0),MATCH(Calculations!$B$4,'Plan Details'!$F$3:$Q$3,0))),"")</f>
        <v/>
      </c>
      <c r="S107" s="2" t="str" cm="1">
        <f t="array" ref="S107">IFERROR($M107*IF($E107="","",INDEX('Plan Details'!$F$4:$Q$2298,MATCH(1,(Calculations!S$9='Plan Details'!$B$4:$B$2298)*($G107='Plan Details'!$E$4:$E$2298)*(ISNUMBER(SEARCH($B$3,'Plan Details'!$D$4:$D$2298))),0),MATCH(Calculations!$B$4,'Plan Details'!$F$3:$Q$3,0))),"")</f>
        <v/>
      </c>
      <c r="T107" s="2" t="str" cm="1">
        <f t="array" ref="T107">IFERROR($M107*IF($E107="","",INDEX('Plan Details'!$F$4:$Q$2298,MATCH(1,(Calculations!T$9='Plan Details'!$B$4:$B$2298)*($G107='Plan Details'!$E$4:$E$2298)*(ISNUMBER(SEARCH($B$3,'Plan Details'!$D$4:$D$2298))),0),MATCH(Calculations!$B$4,'Plan Details'!$F$3:$Q$3,0))),"")</f>
        <v/>
      </c>
      <c r="U107" s="2" t="str" cm="1">
        <f t="array" ref="U107">IFERROR($M107*IF($E107="","",INDEX('Plan Details'!$F$4:$Q$2298,MATCH(1,(Calculations!U$9='Plan Details'!$B$4:$B$2298)*($G107='Plan Details'!$E$4:$E$2298)*(ISNUMBER(SEARCH($B$3,'Plan Details'!$D$4:$D$2298))),0),MATCH(Calculations!$B$4,'Plan Details'!$F$3:$Q$3,0))),"")</f>
        <v/>
      </c>
      <c r="V107" s="2" t="str" cm="1">
        <f t="array" ref="V107">IFERROR($M107*IF($E107="","",INDEX('Plan Details'!$F$4:$Q$2298,MATCH(1,(Calculations!V$9='Plan Details'!$B$4:$B$2298)*($G107='Plan Details'!$E$4:$E$2298)*(ISNUMBER(SEARCH($B$3,'Plan Details'!$D$4:$D$2298))),0),MATCH(Calculations!$B$4,'Plan Details'!$F$3:$Q$3,0))),"")</f>
        <v/>
      </c>
      <c r="W107" s="2" t="str" cm="1">
        <f t="array" ref="W107">IFERROR($M107*IF($E107="","",INDEX('Plan Details'!$F$4:$Q$2298,MATCH(1,(Calculations!W$9='Plan Details'!$B$4:$B$2298)*($G107='Plan Details'!$E$4:$E$2298)*(ISNUMBER(SEARCH($B$3,'Plan Details'!$D$4:$D$2298))),0),MATCH(Calculations!$B$4,'Plan Details'!$F$3:$Q$3,0))),"")</f>
        <v/>
      </c>
      <c r="X107" s="2" t="str" cm="1">
        <f t="array" ref="X107">IFERROR($M107*IF($E107="","",INDEX('Plan Details'!$F$4:$Q$2298,MATCH(1,(Calculations!X$9='Plan Details'!$B$4:$B$2298)*($G107='Plan Details'!$E$4:$E$2298)*(ISNUMBER(SEARCH($B$3,'Plan Details'!$D$4:$D$2298))),0),MATCH(Calculations!$B$4,'Plan Details'!$F$3:$Q$3,0))),"")</f>
        <v/>
      </c>
      <c r="Y107" s="2" t="str" cm="1">
        <f t="array" ref="Y107">IFERROR($M107*IF($E107="","",INDEX('Plan Details'!$F$4:$Q$2298,MATCH(1,(Calculations!Y$9='Plan Details'!$B$4:$B$2298)*($G107='Plan Details'!$E$4:$E$2298)*(ISNUMBER(SEARCH($B$3,'Plan Details'!$D$4:$D$2298))),0),MATCH(Calculations!$B$4,'Plan Details'!$F$3:$Q$3,0))),"")</f>
        <v/>
      </c>
      <c r="Z107" s="2" t="str" cm="1">
        <f t="array" ref="Z107">IFERROR($M107*IF($E107="","",INDEX('Plan Details'!$F$4:$Q$2298,MATCH(1,(Calculations!Z$9='Plan Details'!$B$4:$B$2298)*($G107='Plan Details'!$E$4:$E$2298)*(ISNUMBER(SEARCH($B$3,'Plan Details'!$D$4:$D$2298))),0),MATCH(Calculations!$B$4,'Plan Details'!$F$3:$Q$3,0))),"")</f>
        <v/>
      </c>
      <c r="AA107" s="2" t="str" cm="1">
        <f t="array" ref="AA107">IFERROR($M107*IF($E107="","",INDEX('Plan Details'!$F$4:$Q$2298,MATCH(1,(Calculations!AA$9='Plan Details'!$B$4:$B$2298)*($G107='Plan Details'!$E$4:$E$2298)*(ISNUMBER(SEARCH($B$3,'Plan Details'!$D$4:$D$2298))),0),MATCH(Calculations!$B$4,'Plan Details'!$F$3:$Q$3,0))),"")</f>
        <v/>
      </c>
      <c r="AB107" s="2" t="str" cm="1">
        <f t="array" ref="AB107">IFERROR($M107*IF($E107="","",INDEX('Plan Details'!$F$4:$Q$2298,MATCH(1,(Calculations!AB$9='Plan Details'!$B$4:$B$2298)*($G107='Plan Details'!$E$4:$E$2298)*(ISNUMBER(SEARCH($B$3,'Plan Details'!$D$4:$D$2298))),0),MATCH(Calculations!$B$4,'Plan Details'!$F$3:$Q$3,0))),"")</f>
        <v/>
      </c>
      <c r="AD107" s="2" t="str">
        <f t="shared" si="26"/>
        <v/>
      </c>
      <c r="AE107" s="2" t="str">
        <f t="shared" si="27"/>
        <v/>
      </c>
      <c r="AF107" s="2" t="str">
        <f t="shared" si="28"/>
        <v/>
      </c>
      <c r="AG107" s="2" t="str">
        <f t="shared" si="29"/>
        <v/>
      </c>
      <c r="AH107" s="2" t="str">
        <f t="shared" si="30"/>
        <v/>
      </c>
      <c r="AI107" s="2" t="str">
        <f t="shared" si="31"/>
        <v/>
      </c>
      <c r="AJ107" s="2" t="str">
        <f t="shared" si="32"/>
        <v/>
      </c>
      <c r="AK107" s="2" t="str">
        <f t="shared" si="33"/>
        <v/>
      </c>
      <c r="AL107" s="2" t="str">
        <f t="shared" si="34"/>
        <v/>
      </c>
      <c r="AM107" s="2" t="str">
        <f t="shared" si="35"/>
        <v/>
      </c>
      <c r="AN107" s="2" t="str">
        <f t="shared" si="36"/>
        <v/>
      </c>
      <c r="AO107" s="2" t="str">
        <f t="shared" si="37"/>
        <v/>
      </c>
      <c r="AP107" s="2" t="str">
        <f t="shared" si="38"/>
        <v/>
      </c>
      <c r="AQ107" s="2" t="str">
        <f t="shared" si="39"/>
        <v/>
      </c>
    </row>
    <row r="108" spans="1:43" x14ac:dyDescent="0.2">
      <c r="A108" s="2" t="str">
        <f>IF('3 - SHOP Premium Calculator'!F124="","",'3 - SHOP Premium Calculator'!F124)</f>
        <v/>
      </c>
      <c r="B108" s="2" t="str">
        <f>IF(A108="","",A108&amp;COUNTIFS($D$10:D108,"Employee"))</f>
        <v/>
      </c>
      <c r="C108" s="2" t="str">
        <f>IF(A108="","",'3 - SHOP Premium Calculator'!F124&amp;" - "&amp;'3 - SHOP Premium Calculator'!H124)</f>
        <v/>
      </c>
      <c r="D108" s="2" t="str">
        <f>IF('3 - SHOP Premium Calculator'!H124="","",'3 - SHOP Premium Calculator'!H124)</f>
        <v/>
      </c>
      <c r="E108" s="37" t="str">
        <f>IF('3 - SHOP Premium Calculator'!I124="","",'3 - SHOP Premium Calculator'!I124)</f>
        <v/>
      </c>
      <c r="F108" s="2" t="str">
        <f t="shared" si="20"/>
        <v/>
      </c>
      <c r="G108" s="2" t="str">
        <f t="shared" si="21"/>
        <v/>
      </c>
      <c r="H108" s="2" t="str">
        <f t="shared" si="22"/>
        <v/>
      </c>
      <c r="I108" s="2" t="str">
        <f t="shared" si="23"/>
        <v/>
      </c>
      <c r="J108" s="2" t="str">
        <f t="shared" si="24"/>
        <v/>
      </c>
      <c r="K108" s="2" t="str">
        <f>IF(A108="","",IF(AND(D108="Dependent",F108&lt;25),F108+(COUNTIFS($A$10:A108,A108)/500),0))</f>
        <v/>
      </c>
      <c r="L108" s="2" t="str" cm="1">
        <f t="array" ref="L108">IFERROR(IF(A108="","",IF(AND(D108="Dependent",OR(IFERROR(K108=LARGE(IF($B$10:$B$309=B108,$K$10:$K$309),1),FALSE),IFERROR(K108=LARGE(IF($B$10:$B$309=B108,$K$10:$K$309),2),FALSE),IFERROR(K108=LARGE(IF($B$10:$B$309=B108,$K$10:$K$309),3),FALSE)),F108&lt;26),1,0)),0)</f>
        <v/>
      </c>
      <c r="M108" s="2" t="str">
        <f t="shared" si="25"/>
        <v/>
      </c>
      <c r="O108" s="2" t="str" cm="1">
        <f t="array" ref="O108">IFERROR($M108*IF($E108="","",INDEX('Plan Details'!$F$4:$Q$2298,MATCH(1,(Calculations!O$9='Plan Details'!$B$4:$B$2298)*($G108='Plan Details'!$E$4:$E$2298)*(ISNUMBER(SEARCH($B$3,'Plan Details'!$D$4:$D$2298))),0),MATCH(Calculations!$B$4,'Plan Details'!$F$3:$Q$3,0))),"")</f>
        <v/>
      </c>
      <c r="P108" s="2" t="str" cm="1">
        <f t="array" ref="P108">IFERROR($M108*IF($E108="","",INDEX('Plan Details'!$F$4:$Q$2298,MATCH(1,(Calculations!P$9='Plan Details'!$B$4:$B$2298)*($G108='Plan Details'!$E$4:$E$2298)*(ISNUMBER(SEARCH($B$3,'Plan Details'!$D$4:$D$2298))),0),MATCH(Calculations!$B$4,'Plan Details'!$F$3:$Q$3,0))),"")</f>
        <v/>
      </c>
      <c r="Q108" s="2" t="str" cm="1">
        <f t="array" ref="Q108">IFERROR($M108*IF($E108="","",INDEX('Plan Details'!$F$4:$Q$2298,MATCH(1,(Calculations!Q$9='Plan Details'!$B$4:$B$2298)*($G108='Plan Details'!$E$4:$E$2298)*(ISNUMBER(SEARCH($B$3,'Plan Details'!$D$4:$D$2298))),0),MATCH(Calculations!$B$4,'Plan Details'!$F$3:$Q$3,0))),"")</f>
        <v/>
      </c>
      <c r="R108" s="2" t="str" cm="1">
        <f t="array" ref="R108">IFERROR($M108*IF($E108="","",INDEX('Plan Details'!$F$4:$Q$2298,MATCH(1,(Calculations!R$9='Plan Details'!$B$4:$B$2298)*($G108='Plan Details'!$E$4:$E$2298)*(ISNUMBER(SEARCH($B$3,'Plan Details'!$D$4:$D$2298))),0),MATCH(Calculations!$B$4,'Plan Details'!$F$3:$Q$3,0))),"")</f>
        <v/>
      </c>
      <c r="S108" s="2" t="str" cm="1">
        <f t="array" ref="S108">IFERROR($M108*IF($E108="","",INDEX('Plan Details'!$F$4:$Q$2298,MATCH(1,(Calculations!S$9='Plan Details'!$B$4:$B$2298)*($G108='Plan Details'!$E$4:$E$2298)*(ISNUMBER(SEARCH($B$3,'Plan Details'!$D$4:$D$2298))),0),MATCH(Calculations!$B$4,'Plan Details'!$F$3:$Q$3,0))),"")</f>
        <v/>
      </c>
      <c r="T108" s="2" t="str" cm="1">
        <f t="array" ref="T108">IFERROR($M108*IF($E108="","",INDEX('Plan Details'!$F$4:$Q$2298,MATCH(1,(Calculations!T$9='Plan Details'!$B$4:$B$2298)*($G108='Plan Details'!$E$4:$E$2298)*(ISNUMBER(SEARCH($B$3,'Plan Details'!$D$4:$D$2298))),0),MATCH(Calculations!$B$4,'Plan Details'!$F$3:$Q$3,0))),"")</f>
        <v/>
      </c>
      <c r="U108" s="2" t="str" cm="1">
        <f t="array" ref="U108">IFERROR($M108*IF($E108="","",INDEX('Plan Details'!$F$4:$Q$2298,MATCH(1,(Calculations!U$9='Plan Details'!$B$4:$B$2298)*($G108='Plan Details'!$E$4:$E$2298)*(ISNUMBER(SEARCH($B$3,'Plan Details'!$D$4:$D$2298))),0),MATCH(Calculations!$B$4,'Plan Details'!$F$3:$Q$3,0))),"")</f>
        <v/>
      </c>
      <c r="V108" s="2" t="str" cm="1">
        <f t="array" ref="V108">IFERROR($M108*IF($E108="","",INDEX('Plan Details'!$F$4:$Q$2298,MATCH(1,(Calculations!V$9='Plan Details'!$B$4:$B$2298)*($G108='Plan Details'!$E$4:$E$2298)*(ISNUMBER(SEARCH($B$3,'Plan Details'!$D$4:$D$2298))),0),MATCH(Calculations!$B$4,'Plan Details'!$F$3:$Q$3,0))),"")</f>
        <v/>
      </c>
      <c r="W108" s="2" t="str" cm="1">
        <f t="array" ref="W108">IFERROR($M108*IF($E108="","",INDEX('Plan Details'!$F$4:$Q$2298,MATCH(1,(Calculations!W$9='Plan Details'!$B$4:$B$2298)*($G108='Plan Details'!$E$4:$E$2298)*(ISNUMBER(SEARCH($B$3,'Plan Details'!$D$4:$D$2298))),0),MATCH(Calculations!$B$4,'Plan Details'!$F$3:$Q$3,0))),"")</f>
        <v/>
      </c>
      <c r="X108" s="2" t="str" cm="1">
        <f t="array" ref="X108">IFERROR($M108*IF($E108="","",INDEX('Plan Details'!$F$4:$Q$2298,MATCH(1,(Calculations!X$9='Plan Details'!$B$4:$B$2298)*($G108='Plan Details'!$E$4:$E$2298)*(ISNUMBER(SEARCH($B$3,'Plan Details'!$D$4:$D$2298))),0),MATCH(Calculations!$B$4,'Plan Details'!$F$3:$Q$3,0))),"")</f>
        <v/>
      </c>
      <c r="Y108" s="2" t="str" cm="1">
        <f t="array" ref="Y108">IFERROR($M108*IF($E108="","",INDEX('Plan Details'!$F$4:$Q$2298,MATCH(1,(Calculations!Y$9='Plan Details'!$B$4:$B$2298)*($G108='Plan Details'!$E$4:$E$2298)*(ISNUMBER(SEARCH($B$3,'Plan Details'!$D$4:$D$2298))),0),MATCH(Calculations!$B$4,'Plan Details'!$F$3:$Q$3,0))),"")</f>
        <v/>
      </c>
      <c r="Z108" s="2" t="str" cm="1">
        <f t="array" ref="Z108">IFERROR($M108*IF($E108="","",INDEX('Plan Details'!$F$4:$Q$2298,MATCH(1,(Calculations!Z$9='Plan Details'!$B$4:$B$2298)*($G108='Plan Details'!$E$4:$E$2298)*(ISNUMBER(SEARCH($B$3,'Plan Details'!$D$4:$D$2298))),0),MATCH(Calculations!$B$4,'Plan Details'!$F$3:$Q$3,0))),"")</f>
        <v/>
      </c>
      <c r="AA108" s="2" t="str" cm="1">
        <f t="array" ref="AA108">IFERROR($M108*IF($E108="","",INDEX('Plan Details'!$F$4:$Q$2298,MATCH(1,(Calculations!AA$9='Plan Details'!$B$4:$B$2298)*($G108='Plan Details'!$E$4:$E$2298)*(ISNUMBER(SEARCH($B$3,'Plan Details'!$D$4:$D$2298))),0),MATCH(Calculations!$B$4,'Plan Details'!$F$3:$Q$3,0))),"")</f>
        <v/>
      </c>
      <c r="AB108" s="2" t="str" cm="1">
        <f t="array" ref="AB108">IFERROR($M108*IF($E108="","",INDEX('Plan Details'!$F$4:$Q$2298,MATCH(1,(Calculations!AB$9='Plan Details'!$B$4:$B$2298)*($G108='Plan Details'!$E$4:$E$2298)*(ISNUMBER(SEARCH($B$3,'Plan Details'!$D$4:$D$2298))),0),MATCH(Calculations!$B$4,'Plan Details'!$F$3:$Q$3,0))),"")</f>
        <v/>
      </c>
      <c r="AD108" s="2" t="str">
        <f t="shared" si="26"/>
        <v/>
      </c>
      <c r="AE108" s="2" t="str">
        <f t="shared" si="27"/>
        <v/>
      </c>
      <c r="AF108" s="2" t="str">
        <f t="shared" si="28"/>
        <v/>
      </c>
      <c r="AG108" s="2" t="str">
        <f t="shared" si="29"/>
        <v/>
      </c>
      <c r="AH108" s="2" t="str">
        <f t="shared" si="30"/>
        <v/>
      </c>
      <c r="AI108" s="2" t="str">
        <f t="shared" si="31"/>
        <v/>
      </c>
      <c r="AJ108" s="2" t="str">
        <f t="shared" si="32"/>
        <v/>
      </c>
      <c r="AK108" s="2" t="str">
        <f t="shared" si="33"/>
        <v/>
      </c>
      <c r="AL108" s="2" t="str">
        <f t="shared" si="34"/>
        <v/>
      </c>
      <c r="AM108" s="2" t="str">
        <f t="shared" si="35"/>
        <v/>
      </c>
      <c r="AN108" s="2" t="str">
        <f t="shared" si="36"/>
        <v/>
      </c>
      <c r="AO108" s="2" t="str">
        <f t="shared" si="37"/>
        <v/>
      </c>
      <c r="AP108" s="2" t="str">
        <f t="shared" si="38"/>
        <v/>
      </c>
      <c r="AQ108" s="2" t="str">
        <f t="shared" si="39"/>
        <v/>
      </c>
    </row>
    <row r="109" spans="1:43" x14ac:dyDescent="0.2">
      <c r="A109" s="2" t="str">
        <f>IF('3 - SHOP Premium Calculator'!F125="","",'3 - SHOP Premium Calculator'!F125)</f>
        <v/>
      </c>
      <c r="B109" s="2" t="str">
        <f>IF(A109="","",A109&amp;COUNTIFS($D$10:D109,"Employee"))</f>
        <v/>
      </c>
      <c r="C109" s="2" t="str">
        <f>IF(A109="","",'3 - SHOP Premium Calculator'!F125&amp;" - "&amp;'3 - SHOP Premium Calculator'!H125)</f>
        <v/>
      </c>
      <c r="D109" s="2" t="str">
        <f>IF('3 - SHOP Premium Calculator'!H125="","",'3 - SHOP Premium Calculator'!H125)</f>
        <v/>
      </c>
      <c r="E109" s="37" t="str">
        <f>IF('3 - SHOP Premium Calculator'!I125="","",'3 - SHOP Premium Calculator'!I125)</f>
        <v/>
      </c>
      <c r="F109" s="2" t="str">
        <f t="shared" si="20"/>
        <v/>
      </c>
      <c r="G109" s="2" t="str">
        <f t="shared" si="21"/>
        <v/>
      </c>
      <c r="H109" s="2" t="str">
        <f t="shared" si="22"/>
        <v/>
      </c>
      <c r="I109" s="2" t="str">
        <f t="shared" si="23"/>
        <v/>
      </c>
      <c r="J109" s="2" t="str">
        <f t="shared" si="24"/>
        <v/>
      </c>
      <c r="K109" s="2" t="str">
        <f>IF(A109="","",IF(AND(D109="Dependent",F109&lt;25),F109+(COUNTIFS($A$10:A109,A109)/500),0))</f>
        <v/>
      </c>
      <c r="L109" s="2" t="str" cm="1">
        <f t="array" ref="L109">IFERROR(IF(A109="","",IF(AND(D109="Dependent",OR(IFERROR(K109=LARGE(IF($B$10:$B$309=B109,$K$10:$K$309),1),FALSE),IFERROR(K109=LARGE(IF($B$10:$B$309=B109,$K$10:$K$309),2),FALSE),IFERROR(K109=LARGE(IF($B$10:$B$309=B109,$K$10:$K$309),3),FALSE)),F109&lt;26),1,0)),0)</f>
        <v/>
      </c>
      <c r="M109" s="2" t="str">
        <f t="shared" si="25"/>
        <v/>
      </c>
      <c r="O109" s="2" t="str" cm="1">
        <f t="array" ref="O109">IFERROR($M109*IF($E109="","",INDEX('Plan Details'!$F$4:$Q$2298,MATCH(1,(Calculations!O$9='Plan Details'!$B$4:$B$2298)*($G109='Plan Details'!$E$4:$E$2298)*(ISNUMBER(SEARCH($B$3,'Plan Details'!$D$4:$D$2298))),0),MATCH(Calculations!$B$4,'Plan Details'!$F$3:$Q$3,0))),"")</f>
        <v/>
      </c>
      <c r="P109" s="2" t="str" cm="1">
        <f t="array" ref="P109">IFERROR($M109*IF($E109="","",INDEX('Plan Details'!$F$4:$Q$2298,MATCH(1,(Calculations!P$9='Plan Details'!$B$4:$B$2298)*($G109='Plan Details'!$E$4:$E$2298)*(ISNUMBER(SEARCH($B$3,'Plan Details'!$D$4:$D$2298))),0),MATCH(Calculations!$B$4,'Plan Details'!$F$3:$Q$3,0))),"")</f>
        <v/>
      </c>
      <c r="Q109" s="2" t="str" cm="1">
        <f t="array" ref="Q109">IFERROR($M109*IF($E109="","",INDEX('Plan Details'!$F$4:$Q$2298,MATCH(1,(Calculations!Q$9='Plan Details'!$B$4:$B$2298)*($G109='Plan Details'!$E$4:$E$2298)*(ISNUMBER(SEARCH($B$3,'Plan Details'!$D$4:$D$2298))),0),MATCH(Calculations!$B$4,'Plan Details'!$F$3:$Q$3,0))),"")</f>
        <v/>
      </c>
      <c r="R109" s="2" t="str" cm="1">
        <f t="array" ref="R109">IFERROR($M109*IF($E109="","",INDEX('Plan Details'!$F$4:$Q$2298,MATCH(1,(Calculations!R$9='Plan Details'!$B$4:$B$2298)*($G109='Plan Details'!$E$4:$E$2298)*(ISNUMBER(SEARCH($B$3,'Plan Details'!$D$4:$D$2298))),0),MATCH(Calculations!$B$4,'Plan Details'!$F$3:$Q$3,0))),"")</f>
        <v/>
      </c>
      <c r="S109" s="2" t="str" cm="1">
        <f t="array" ref="S109">IFERROR($M109*IF($E109="","",INDEX('Plan Details'!$F$4:$Q$2298,MATCH(1,(Calculations!S$9='Plan Details'!$B$4:$B$2298)*($G109='Plan Details'!$E$4:$E$2298)*(ISNUMBER(SEARCH($B$3,'Plan Details'!$D$4:$D$2298))),0),MATCH(Calculations!$B$4,'Plan Details'!$F$3:$Q$3,0))),"")</f>
        <v/>
      </c>
      <c r="T109" s="2" t="str" cm="1">
        <f t="array" ref="T109">IFERROR($M109*IF($E109="","",INDEX('Plan Details'!$F$4:$Q$2298,MATCH(1,(Calculations!T$9='Plan Details'!$B$4:$B$2298)*($G109='Plan Details'!$E$4:$E$2298)*(ISNUMBER(SEARCH($B$3,'Plan Details'!$D$4:$D$2298))),0),MATCH(Calculations!$B$4,'Plan Details'!$F$3:$Q$3,0))),"")</f>
        <v/>
      </c>
      <c r="U109" s="2" t="str" cm="1">
        <f t="array" ref="U109">IFERROR($M109*IF($E109="","",INDEX('Plan Details'!$F$4:$Q$2298,MATCH(1,(Calculations!U$9='Plan Details'!$B$4:$B$2298)*($G109='Plan Details'!$E$4:$E$2298)*(ISNUMBER(SEARCH($B$3,'Plan Details'!$D$4:$D$2298))),0),MATCH(Calculations!$B$4,'Plan Details'!$F$3:$Q$3,0))),"")</f>
        <v/>
      </c>
      <c r="V109" s="2" t="str" cm="1">
        <f t="array" ref="V109">IFERROR($M109*IF($E109="","",INDEX('Plan Details'!$F$4:$Q$2298,MATCH(1,(Calculations!V$9='Plan Details'!$B$4:$B$2298)*($G109='Plan Details'!$E$4:$E$2298)*(ISNUMBER(SEARCH($B$3,'Plan Details'!$D$4:$D$2298))),0),MATCH(Calculations!$B$4,'Plan Details'!$F$3:$Q$3,0))),"")</f>
        <v/>
      </c>
      <c r="W109" s="2" t="str" cm="1">
        <f t="array" ref="W109">IFERROR($M109*IF($E109="","",INDEX('Plan Details'!$F$4:$Q$2298,MATCH(1,(Calculations!W$9='Plan Details'!$B$4:$B$2298)*($G109='Plan Details'!$E$4:$E$2298)*(ISNUMBER(SEARCH($B$3,'Plan Details'!$D$4:$D$2298))),0),MATCH(Calculations!$B$4,'Plan Details'!$F$3:$Q$3,0))),"")</f>
        <v/>
      </c>
      <c r="X109" s="2" t="str" cm="1">
        <f t="array" ref="X109">IFERROR($M109*IF($E109="","",INDEX('Plan Details'!$F$4:$Q$2298,MATCH(1,(Calculations!X$9='Plan Details'!$B$4:$B$2298)*($G109='Plan Details'!$E$4:$E$2298)*(ISNUMBER(SEARCH($B$3,'Plan Details'!$D$4:$D$2298))),0),MATCH(Calculations!$B$4,'Plan Details'!$F$3:$Q$3,0))),"")</f>
        <v/>
      </c>
      <c r="Y109" s="2" t="str" cm="1">
        <f t="array" ref="Y109">IFERROR($M109*IF($E109="","",INDEX('Plan Details'!$F$4:$Q$2298,MATCH(1,(Calculations!Y$9='Plan Details'!$B$4:$B$2298)*($G109='Plan Details'!$E$4:$E$2298)*(ISNUMBER(SEARCH($B$3,'Plan Details'!$D$4:$D$2298))),0),MATCH(Calculations!$B$4,'Plan Details'!$F$3:$Q$3,0))),"")</f>
        <v/>
      </c>
      <c r="Z109" s="2" t="str" cm="1">
        <f t="array" ref="Z109">IFERROR($M109*IF($E109="","",INDEX('Plan Details'!$F$4:$Q$2298,MATCH(1,(Calculations!Z$9='Plan Details'!$B$4:$B$2298)*($G109='Plan Details'!$E$4:$E$2298)*(ISNUMBER(SEARCH($B$3,'Plan Details'!$D$4:$D$2298))),0),MATCH(Calculations!$B$4,'Plan Details'!$F$3:$Q$3,0))),"")</f>
        <v/>
      </c>
      <c r="AA109" s="2" t="str" cm="1">
        <f t="array" ref="AA109">IFERROR($M109*IF($E109="","",INDEX('Plan Details'!$F$4:$Q$2298,MATCH(1,(Calculations!AA$9='Plan Details'!$B$4:$B$2298)*($G109='Plan Details'!$E$4:$E$2298)*(ISNUMBER(SEARCH($B$3,'Plan Details'!$D$4:$D$2298))),0),MATCH(Calculations!$B$4,'Plan Details'!$F$3:$Q$3,0))),"")</f>
        <v/>
      </c>
      <c r="AB109" s="2" t="str" cm="1">
        <f t="array" ref="AB109">IFERROR($M109*IF($E109="","",INDEX('Plan Details'!$F$4:$Q$2298,MATCH(1,(Calculations!AB$9='Plan Details'!$B$4:$B$2298)*($G109='Plan Details'!$E$4:$E$2298)*(ISNUMBER(SEARCH($B$3,'Plan Details'!$D$4:$D$2298))),0),MATCH(Calculations!$B$4,'Plan Details'!$F$3:$Q$3,0))),"")</f>
        <v/>
      </c>
      <c r="AD109" s="2" t="str">
        <f t="shared" si="26"/>
        <v/>
      </c>
      <c r="AE109" s="2" t="str">
        <f t="shared" si="27"/>
        <v/>
      </c>
      <c r="AF109" s="2" t="str">
        <f t="shared" si="28"/>
        <v/>
      </c>
      <c r="AG109" s="2" t="str">
        <f t="shared" si="29"/>
        <v/>
      </c>
      <c r="AH109" s="2" t="str">
        <f t="shared" si="30"/>
        <v/>
      </c>
      <c r="AI109" s="2" t="str">
        <f t="shared" si="31"/>
        <v/>
      </c>
      <c r="AJ109" s="2" t="str">
        <f t="shared" si="32"/>
        <v/>
      </c>
      <c r="AK109" s="2" t="str">
        <f t="shared" si="33"/>
        <v/>
      </c>
      <c r="AL109" s="2" t="str">
        <f t="shared" si="34"/>
        <v/>
      </c>
      <c r="AM109" s="2" t="str">
        <f t="shared" si="35"/>
        <v/>
      </c>
      <c r="AN109" s="2" t="str">
        <f t="shared" si="36"/>
        <v/>
      </c>
      <c r="AO109" s="2" t="str">
        <f t="shared" si="37"/>
        <v/>
      </c>
      <c r="AP109" s="2" t="str">
        <f t="shared" si="38"/>
        <v/>
      </c>
      <c r="AQ109" s="2" t="str">
        <f t="shared" si="39"/>
        <v/>
      </c>
    </row>
    <row r="110" spans="1:43" x14ac:dyDescent="0.2">
      <c r="A110" s="2" t="str">
        <f>IF('3 - SHOP Premium Calculator'!F126="","",'3 - SHOP Premium Calculator'!F126)</f>
        <v/>
      </c>
      <c r="B110" s="2" t="str">
        <f>IF(A110="","",A110&amp;COUNTIFS($D$10:D110,"Employee"))</f>
        <v/>
      </c>
      <c r="C110" s="2" t="str">
        <f>IF(A110="","",'3 - SHOP Premium Calculator'!F126&amp;" - "&amp;'3 - SHOP Premium Calculator'!H126)</f>
        <v/>
      </c>
      <c r="D110" s="2" t="str">
        <f>IF('3 - SHOP Premium Calculator'!H126="","",'3 - SHOP Premium Calculator'!H126)</f>
        <v/>
      </c>
      <c r="E110" s="37" t="str">
        <f>IF('3 - SHOP Premium Calculator'!I126="","",'3 - SHOP Premium Calculator'!I126)</f>
        <v/>
      </c>
      <c r="F110" s="2" t="str">
        <f t="shared" si="20"/>
        <v/>
      </c>
      <c r="G110" s="2" t="str">
        <f t="shared" si="21"/>
        <v/>
      </c>
      <c r="H110" s="2" t="str">
        <f t="shared" si="22"/>
        <v/>
      </c>
      <c r="I110" s="2" t="str">
        <f t="shared" si="23"/>
        <v/>
      </c>
      <c r="J110" s="2" t="str">
        <f t="shared" si="24"/>
        <v/>
      </c>
      <c r="K110" s="2" t="str">
        <f>IF(A110="","",IF(AND(D110="Dependent",F110&lt;25),F110+(COUNTIFS($A$10:A110,A110)/500),0))</f>
        <v/>
      </c>
      <c r="L110" s="2" t="str" cm="1">
        <f t="array" ref="L110">IFERROR(IF(A110="","",IF(AND(D110="Dependent",OR(IFERROR(K110=LARGE(IF($B$10:$B$309=B110,$K$10:$K$309),1),FALSE),IFERROR(K110=LARGE(IF($B$10:$B$309=B110,$K$10:$K$309),2),FALSE),IFERROR(K110=LARGE(IF($B$10:$B$309=B110,$K$10:$K$309),3),FALSE)),F110&lt;26),1,0)),0)</f>
        <v/>
      </c>
      <c r="M110" s="2" t="str">
        <f t="shared" si="25"/>
        <v/>
      </c>
      <c r="O110" s="2" t="str" cm="1">
        <f t="array" ref="O110">IFERROR($M110*IF($E110="","",INDEX('Plan Details'!$F$4:$Q$2298,MATCH(1,(Calculations!O$9='Plan Details'!$B$4:$B$2298)*($G110='Plan Details'!$E$4:$E$2298)*(ISNUMBER(SEARCH($B$3,'Plan Details'!$D$4:$D$2298))),0),MATCH(Calculations!$B$4,'Plan Details'!$F$3:$Q$3,0))),"")</f>
        <v/>
      </c>
      <c r="P110" s="2" t="str" cm="1">
        <f t="array" ref="P110">IFERROR($M110*IF($E110="","",INDEX('Plan Details'!$F$4:$Q$2298,MATCH(1,(Calculations!P$9='Plan Details'!$B$4:$B$2298)*($G110='Plan Details'!$E$4:$E$2298)*(ISNUMBER(SEARCH($B$3,'Plan Details'!$D$4:$D$2298))),0),MATCH(Calculations!$B$4,'Plan Details'!$F$3:$Q$3,0))),"")</f>
        <v/>
      </c>
      <c r="Q110" s="2" t="str" cm="1">
        <f t="array" ref="Q110">IFERROR($M110*IF($E110="","",INDEX('Plan Details'!$F$4:$Q$2298,MATCH(1,(Calculations!Q$9='Plan Details'!$B$4:$B$2298)*($G110='Plan Details'!$E$4:$E$2298)*(ISNUMBER(SEARCH($B$3,'Plan Details'!$D$4:$D$2298))),0),MATCH(Calculations!$B$4,'Plan Details'!$F$3:$Q$3,0))),"")</f>
        <v/>
      </c>
      <c r="R110" s="2" t="str" cm="1">
        <f t="array" ref="R110">IFERROR($M110*IF($E110="","",INDEX('Plan Details'!$F$4:$Q$2298,MATCH(1,(Calculations!R$9='Plan Details'!$B$4:$B$2298)*($G110='Plan Details'!$E$4:$E$2298)*(ISNUMBER(SEARCH($B$3,'Plan Details'!$D$4:$D$2298))),0),MATCH(Calculations!$B$4,'Plan Details'!$F$3:$Q$3,0))),"")</f>
        <v/>
      </c>
      <c r="S110" s="2" t="str" cm="1">
        <f t="array" ref="S110">IFERROR($M110*IF($E110="","",INDEX('Plan Details'!$F$4:$Q$2298,MATCH(1,(Calculations!S$9='Plan Details'!$B$4:$B$2298)*($G110='Plan Details'!$E$4:$E$2298)*(ISNUMBER(SEARCH($B$3,'Plan Details'!$D$4:$D$2298))),0),MATCH(Calculations!$B$4,'Plan Details'!$F$3:$Q$3,0))),"")</f>
        <v/>
      </c>
      <c r="T110" s="2" t="str" cm="1">
        <f t="array" ref="T110">IFERROR($M110*IF($E110="","",INDEX('Plan Details'!$F$4:$Q$2298,MATCH(1,(Calculations!T$9='Plan Details'!$B$4:$B$2298)*($G110='Plan Details'!$E$4:$E$2298)*(ISNUMBER(SEARCH($B$3,'Plan Details'!$D$4:$D$2298))),0),MATCH(Calculations!$B$4,'Plan Details'!$F$3:$Q$3,0))),"")</f>
        <v/>
      </c>
      <c r="U110" s="2" t="str" cm="1">
        <f t="array" ref="U110">IFERROR($M110*IF($E110="","",INDEX('Plan Details'!$F$4:$Q$2298,MATCH(1,(Calculations!U$9='Plan Details'!$B$4:$B$2298)*($G110='Plan Details'!$E$4:$E$2298)*(ISNUMBER(SEARCH($B$3,'Plan Details'!$D$4:$D$2298))),0),MATCH(Calculations!$B$4,'Plan Details'!$F$3:$Q$3,0))),"")</f>
        <v/>
      </c>
      <c r="V110" s="2" t="str" cm="1">
        <f t="array" ref="V110">IFERROR($M110*IF($E110="","",INDEX('Plan Details'!$F$4:$Q$2298,MATCH(1,(Calculations!V$9='Plan Details'!$B$4:$B$2298)*($G110='Plan Details'!$E$4:$E$2298)*(ISNUMBER(SEARCH($B$3,'Plan Details'!$D$4:$D$2298))),0),MATCH(Calculations!$B$4,'Plan Details'!$F$3:$Q$3,0))),"")</f>
        <v/>
      </c>
      <c r="W110" s="2" t="str" cm="1">
        <f t="array" ref="W110">IFERROR($M110*IF($E110="","",INDEX('Plan Details'!$F$4:$Q$2298,MATCH(1,(Calculations!W$9='Plan Details'!$B$4:$B$2298)*($G110='Plan Details'!$E$4:$E$2298)*(ISNUMBER(SEARCH($B$3,'Plan Details'!$D$4:$D$2298))),0),MATCH(Calculations!$B$4,'Plan Details'!$F$3:$Q$3,0))),"")</f>
        <v/>
      </c>
      <c r="X110" s="2" t="str" cm="1">
        <f t="array" ref="X110">IFERROR($M110*IF($E110="","",INDEX('Plan Details'!$F$4:$Q$2298,MATCH(1,(Calculations!X$9='Plan Details'!$B$4:$B$2298)*($G110='Plan Details'!$E$4:$E$2298)*(ISNUMBER(SEARCH($B$3,'Plan Details'!$D$4:$D$2298))),0),MATCH(Calculations!$B$4,'Plan Details'!$F$3:$Q$3,0))),"")</f>
        <v/>
      </c>
      <c r="Y110" s="2" t="str" cm="1">
        <f t="array" ref="Y110">IFERROR($M110*IF($E110="","",INDEX('Plan Details'!$F$4:$Q$2298,MATCH(1,(Calculations!Y$9='Plan Details'!$B$4:$B$2298)*($G110='Plan Details'!$E$4:$E$2298)*(ISNUMBER(SEARCH($B$3,'Plan Details'!$D$4:$D$2298))),0),MATCH(Calculations!$B$4,'Plan Details'!$F$3:$Q$3,0))),"")</f>
        <v/>
      </c>
      <c r="Z110" s="2" t="str" cm="1">
        <f t="array" ref="Z110">IFERROR($M110*IF($E110="","",INDEX('Plan Details'!$F$4:$Q$2298,MATCH(1,(Calculations!Z$9='Plan Details'!$B$4:$B$2298)*($G110='Plan Details'!$E$4:$E$2298)*(ISNUMBER(SEARCH($B$3,'Plan Details'!$D$4:$D$2298))),0),MATCH(Calculations!$B$4,'Plan Details'!$F$3:$Q$3,0))),"")</f>
        <v/>
      </c>
      <c r="AA110" s="2" t="str" cm="1">
        <f t="array" ref="AA110">IFERROR($M110*IF($E110="","",INDEX('Plan Details'!$F$4:$Q$2298,MATCH(1,(Calculations!AA$9='Plan Details'!$B$4:$B$2298)*($G110='Plan Details'!$E$4:$E$2298)*(ISNUMBER(SEARCH($B$3,'Plan Details'!$D$4:$D$2298))),0),MATCH(Calculations!$B$4,'Plan Details'!$F$3:$Q$3,0))),"")</f>
        <v/>
      </c>
      <c r="AB110" s="2" t="str" cm="1">
        <f t="array" ref="AB110">IFERROR($M110*IF($E110="","",INDEX('Plan Details'!$F$4:$Q$2298,MATCH(1,(Calculations!AB$9='Plan Details'!$B$4:$B$2298)*($G110='Plan Details'!$E$4:$E$2298)*(ISNUMBER(SEARCH($B$3,'Plan Details'!$D$4:$D$2298))),0),MATCH(Calculations!$B$4,'Plan Details'!$F$3:$Q$3,0))),"")</f>
        <v/>
      </c>
      <c r="AD110" s="2" t="str">
        <f t="shared" si="26"/>
        <v/>
      </c>
      <c r="AE110" s="2" t="str">
        <f t="shared" si="27"/>
        <v/>
      </c>
      <c r="AF110" s="2" t="str">
        <f t="shared" si="28"/>
        <v/>
      </c>
      <c r="AG110" s="2" t="str">
        <f t="shared" si="29"/>
        <v/>
      </c>
      <c r="AH110" s="2" t="str">
        <f t="shared" si="30"/>
        <v/>
      </c>
      <c r="AI110" s="2" t="str">
        <f t="shared" si="31"/>
        <v/>
      </c>
      <c r="AJ110" s="2" t="str">
        <f t="shared" si="32"/>
        <v/>
      </c>
      <c r="AK110" s="2" t="str">
        <f t="shared" si="33"/>
        <v/>
      </c>
      <c r="AL110" s="2" t="str">
        <f t="shared" si="34"/>
        <v/>
      </c>
      <c r="AM110" s="2" t="str">
        <f t="shared" si="35"/>
        <v/>
      </c>
      <c r="AN110" s="2" t="str">
        <f t="shared" si="36"/>
        <v/>
      </c>
      <c r="AO110" s="2" t="str">
        <f t="shared" si="37"/>
        <v/>
      </c>
      <c r="AP110" s="2" t="str">
        <f t="shared" si="38"/>
        <v/>
      </c>
      <c r="AQ110" s="2" t="str">
        <f t="shared" si="39"/>
        <v/>
      </c>
    </row>
    <row r="111" spans="1:43" x14ac:dyDescent="0.2">
      <c r="A111" s="2" t="str">
        <f>IF('3 - SHOP Premium Calculator'!F127="","",'3 - SHOP Premium Calculator'!F127)</f>
        <v/>
      </c>
      <c r="B111" s="2" t="str">
        <f>IF(A111="","",A111&amp;COUNTIFS($D$10:D111,"Employee"))</f>
        <v/>
      </c>
      <c r="C111" s="2" t="str">
        <f>IF(A111="","",'3 - SHOP Premium Calculator'!F127&amp;" - "&amp;'3 - SHOP Premium Calculator'!H127)</f>
        <v/>
      </c>
      <c r="D111" s="2" t="str">
        <f>IF('3 - SHOP Premium Calculator'!H127="","",'3 - SHOP Premium Calculator'!H127)</f>
        <v/>
      </c>
      <c r="E111" s="37" t="str">
        <f>IF('3 - SHOP Premium Calculator'!I127="","",'3 - SHOP Premium Calculator'!I127)</f>
        <v/>
      </c>
      <c r="F111" s="2" t="str">
        <f t="shared" si="20"/>
        <v/>
      </c>
      <c r="G111" s="2" t="str">
        <f t="shared" si="21"/>
        <v/>
      </c>
      <c r="H111" s="2" t="str">
        <f t="shared" si="22"/>
        <v/>
      </c>
      <c r="I111" s="2" t="str">
        <f t="shared" si="23"/>
        <v/>
      </c>
      <c r="J111" s="2" t="str">
        <f t="shared" si="24"/>
        <v/>
      </c>
      <c r="K111" s="2" t="str">
        <f>IF(A111="","",IF(AND(D111="Dependent",F111&lt;25),F111+(COUNTIFS($A$10:A111,A111)/500),0))</f>
        <v/>
      </c>
      <c r="L111" s="2" t="str" cm="1">
        <f t="array" ref="L111">IFERROR(IF(A111="","",IF(AND(D111="Dependent",OR(IFERROR(K111=LARGE(IF($B$10:$B$309=B111,$K$10:$K$309),1),FALSE),IFERROR(K111=LARGE(IF($B$10:$B$309=B111,$K$10:$K$309),2),FALSE),IFERROR(K111=LARGE(IF($B$10:$B$309=B111,$K$10:$K$309),3),FALSE)),F111&lt;26),1,0)),0)</f>
        <v/>
      </c>
      <c r="M111" s="2" t="str">
        <f t="shared" si="25"/>
        <v/>
      </c>
      <c r="O111" s="2" t="str" cm="1">
        <f t="array" ref="O111">IFERROR($M111*IF($E111="","",INDEX('Plan Details'!$F$4:$Q$2298,MATCH(1,(Calculations!O$9='Plan Details'!$B$4:$B$2298)*($G111='Plan Details'!$E$4:$E$2298)*(ISNUMBER(SEARCH($B$3,'Plan Details'!$D$4:$D$2298))),0),MATCH(Calculations!$B$4,'Plan Details'!$F$3:$Q$3,0))),"")</f>
        <v/>
      </c>
      <c r="P111" s="2" t="str" cm="1">
        <f t="array" ref="P111">IFERROR($M111*IF($E111="","",INDEX('Plan Details'!$F$4:$Q$2298,MATCH(1,(Calculations!P$9='Plan Details'!$B$4:$B$2298)*($G111='Plan Details'!$E$4:$E$2298)*(ISNUMBER(SEARCH($B$3,'Plan Details'!$D$4:$D$2298))),0),MATCH(Calculations!$B$4,'Plan Details'!$F$3:$Q$3,0))),"")</f>
        <v/>
      </c>
      <c r="Q111" s="2" t="str" cm="1">
        <f t="array" ref="Q111">IFERROR($M111*IF($E111="","",INDEX('Plan Details'!$F$4:$Q$2298,MATCH(1,(Calculations!Q$9='Plan Details'!$B$4:$B$2298)*($G111='Plan Details'!$E$4:$E$2298)*(ISNUMBER(SEARCH($B$3,'Plan Details'!$D$4:$D$2298))),0),MATCH(Calculations!$B$4,'Plan Details'!$F$3:$Q$3,0))),"")</f>
        <v/>
      </c>
      <c r="R111" s="2" t="str" cm="1">
        <f t="array" ref="R111">IFERROR($M111*IF($E111="","",INDEX('Plan Details'!$F$4:$Q$2298,MATCH(1,(Calculations!R$9='Plan Details'!$B$4:$B$2298)*($G111='Plan Details'!$E$4:$E$2298)*(ISNUMBER(SEARCH($B$3,'Plan Details'!$D$4:$D$2298))),0),MATCH(Calculations!$B$4,'Plan Details'!$F$3:$Q$3,0))),"")</f>
        <v/>
      </c>
      <c r="S111" s="2" t="str" cm="1">
        <f t="array" ref="S111">IFERROR($M111*IF($E111="","",INDEX('Plan Details'!$F$4:$Q$2298,MATCH(1,(Calculations!S$9='Plan Details'!$B$4:$B$2298)*($G111='Plan Details'!$E$4:$E$2298)*(ISNUMBER(SEARCH($B$3,'Plan Details'!$D$4:$D$2298))),0),MATCH(Calculations!$B$4,'Plan Details'!$F$3:$Q$3,0))),"")</f>
        <v/>
      </c>
      <c r="T111" s="2" t="str" cm="1">
        <f t="array" ref="T111">IFERROR($M111*IF($E111="","",INDEX('Plan Details'!$F$4:$Q$2298,MATCH(1,(Calculations!T$9='Plan Details'!$B$4:$B$2298)*($G111='Plan Details'!$E$4:$E$2298)*(ISNUMBER(SEARCH($B$3,'Plan Details'!$D$4:$D$2298))),0),MATCH(Calculations!$B$4,'Plan Details'!$F$3:$Q$3,0))),"")</f>
        <v/>
      </c>
      <c r="U111" s="2" t="str" cm="1">
        <f t="array" ref="U111">IFERROR($M111*IF($E111="","",INDEX('Plan Details'!$F$4:$Q$2298,MATCH(1,(Calculations!U$9='Plan Details'!$B$4:$B$2298)*($G111='Plan Details'!$E$4:$E$2298)*(ISNUMBER(SEARCH($B$3,'Plan Details'!$D$4:$D$2298))),0),MATCH(Calculations!$B$4,'Plan Details'!$F$3:$Q$3,0))),"")</f>
        <v/>
      </c>
      <c r="V111" s="2" t="str" cm="1">
        <f t="array" ref="V111">IFERROR($M111*IF($E111="","",INDEX('Plan Details'!$F$4:$Q$2298,MATCH(1,(Calculations!V$9='Plan Details'!$B$4:$B$2298)*($G111='Plan Details'!$E$4:$E$2298)*(ISNUMBER(SEARCH($B$3,'Plan Details'!$D$4:$D$2298))),0),MATCH(Calculations!$B$4,'Plan Details'!$F$3:$Q$3,0))),"")</f>
        <v/>
      </c>
      <c r="W111" s="2" t="str" cm="1">
        <f t="array" ref="W111">IFERROR($M111*IF($E111="","",INDEX('Plan Details'!$F$4:$Q$2298,MATCH(1,(Calculations!W$9='Plan Details'!$B$4:$B$2298)*($G111='Plan Details'!$E$4:$E$2298)*(ISNUMBER(SEARCH($B$3,'Plan Details'!$D$4:$D$2298))),0),MATCH(Calculations!$B$4,'Plan Details'!$F$3:$Q$3,0))),"")</f>
        <v/>
      </c>
      <c r="X111" s="2" t="str" cm="1">
        <f t="array" ref="X111">IFERROR($M111*IF($E111="","",INDEX('Plan Details'!$F$4:$Q$2298,MATCH(1,(Calculations!X$9='Plan Details'!$B$4:$B$2298)*($G111='Plan Details'!$E$4:$E$2298)*(ISNUMBER(SEARCH($B$3,'Plan Details'!$D$4:$D$2298))),0),MATCH(Calculations!$B$4,'Plan Details'!$F$3:$Q$3,0))),"")</f>
        <v/>
      </c>
      <c r="Y111" s="2" t="str" cm="1">
        <f t="array" ref="Y111">IFERROR($M111*IF($E111="","",INDEX('Plan Details'!$F$4:$Q$2298,MATCH(1,(Calculations!Y$9='Plan Details'!$B$4:$B$2298)*($G111='Plan Details'!$E$4:$E$2298)*(ISNUMBER(SEARCH($B$3,'Plan Details'!$D$4:$D$2298))),0),MATCH(Calculations!$B$4,'Plan Details'!$F$3:$Q$3,0))),"")</f>
        <v/>
      </c>
      <c r="Z111" s="2" t="str" cm="1">
        <f t="array" ref="Z111">IFERROR($M111*IF($E111="","",INDEX('Plan Details'!$F$4:$Q$2298,MATCH(1,(Calculations!Z$9='Plan Details'!$B$4:$B$2298)*($G111='Plan Details'!$E$4:$E$2298)*(ISNUMBER(SEARCH($B$3,'Plan Details'!$D$4:$D$2298))),0),MATCH(Calculations!$B$4,'Plan Details'!$F$3:$Q$3,0))),"")</f>
        <v/>
      </c>
      <c r="AA111" s="2" t="str" cm="1">
        <f t="array" ref="AA111">IFERROR($M111*IF($E111="","",INDEX('Plan Details'!$F$4:$Q$2298,MATCH(1,(Calculations!AA$9='Plan Details'!$B$4:$B$2298)*($G111='Plan Details'!$E$4:$E$2298)*(ISNUMBER(SEARCH($B$3,'Plan Details'!$D$4:$D$2298))),0),MATCH(Calculations!$B$4,'Plan Details'!$F$3:$Q$3,0))),"")</f>
        <v/>
      </c>
      <c r="AB111" s="2" t="str" cm="1">
        <f t="array" ref="AB111">IFERROR($M111*IF($E111="","",INDEX('Plan Details'!$F$4:$Q$2298,MATCH(1,(Calculations!AB$9='Plan Details'!$B$4:$B$2298)*($G111='Plan Details'!$E$4:$E$2298)*(ISNUMBER(SEARCH($B$3,'Plan Details'!$D$4:$D$2298))),0),MATCH(Calculations!$B$4,'Plan Details'!$F$3:$Q$3,0))),"")</f>
        <v/>
      </c>
      <c r="AD111" s="2" t="str">
        <f t="shared" si="26"/>
        <v/>
      </c>
      <c r="AE111" s="2" t="str">
        <f t="shared" si="27"/>
        <v/>
      </c>
      <c r="AF111" s="2" t="str">
        <f t="shared" si="28"/>
        <v/>
      </c>
      <c r="AG111" s="2" t="str">
        <f t="shared" si="29"/>
        <v/>
      </c>
      <c r="AH111" s="2" t="str">
        <f t="shared" si="30"/>
        <v/>
      </c>
      <c r="AI111" s="2" t="str">
        <f t="shared" si="31"/>
        <v/>
      </c>
      <c r="AJ111" s="2" t="str">
        <f t="shared" si="32"/>
        <v/>
      </c>
      <c r="AK111" s="2" t="str">
        <f t="shared" si="33"/>
        <v/>
      </c>
      <c r="AL111" s="2" t="str">
        <f t="shared" si="34"/>
        <v/>
      </c>
      <c r="AM111" s="2" t="str">
        <f t="shared" si="35"/>
        <v/>
      </c>
      <c r="AN111" s="2" t="str">
        <f t="shared" si="36"/>
        <v/>
      </c>
      <c r="AO111" s="2" t="str">
        <f t="shared" si="37"/>
        <v/>
      </c>
      <c r="AP111" s="2" t="str">
        <f t="shared" si="38"/>
        <v/>
      </c>
      <c r="AQ111" s="2" t="str">
        <f t="shared" si="39"/>
        <v/>
      </c>
    </row>
    <row r="112" spans="1:43" x14ac:dyDescent="0.2">
      <c r="A112" s="2" t="str">
        <f>IF('3 - SHOP Premium Calculator'!F128="","",'3 - SHOP Premium Calculator'!F128)</f>
        <v/>
      </c>
      <c r="B112" s="2" t="str">
        <f>IF(A112="","",A112&amp;COUNTIFS($D$10:D112,"Employee"))</f>
        <v/>
      </c>
      <c r="C112" s="2" t="str">
        <f>IF(A112="","",'3 - SHOP Premium Calculator'!F128&amp;" - "&amp;'3 - SHOP Premium Calculator'!H128)</f>
        <v/>
      </c>
      <c r="D112" s="2" t="str">
        <f>IF('3 - SHOP Premium Calculator'!H128="","",'3 - SHOP Premium Calculator'!H128)</f>
        <v/>
      </c>
      <c r="E112" s="37" t="str">
        <f>IF('3 - SHOP Premium Calculator'!I128="","",'3 - SHOP Premium Calculator'!I128)</f>
        <v/>
      </c>
      <c r="F112" s="2" t="str">
        <f t="shared" si="20"/>
        <v/>
      </c>
      <c r="G112" s="2" t="str">
        <f t="shared" si="21"/>
        <v/>
      </c>
      <c r="H112" s="2" t="str">
        <f t="shared" si="22"/>
        <v/>
      </c>
      <c r="I112" s="2" t="str">
        <f t="shared" si="23"/>
        <v/>
      </c>
      <c r="J112" s="2" t="str">
        <f t="shared" si="24"/>
        <v/>
      </c>
      <c r="K112" s="2" t="str">
        <f>IF(A112="","",IF(AND(D112="Dependent",F112&lt;25),F112+(COUNTIFS($A$10:A112,A112)/500),0))</f>
        <v/>
      </c>
      <c r="L112" s="2" t="str" cm="1">
        <f t="array" ref="L112">IFERROR(IF(A112="","",IF(AND(D112="Dependent",OR(IFERROR(K112=LARGE(IF($B$10:$B$309=B112,$K$10:$K$309),1),FALSE),IFERROR(K112=LARGE(IF($B$10:$B$309=B112,$K$10:$K$309),2),FALSE),IFERROR(K112=LARGE(IF($B$10:$B$309=B112,$K$10:$K$309),3),FALSE)),F112&lt;26),1,0)),0)</f>
        <v/>
      </c>
      <c r="M112" s="2" t="str">
        <f t="shared" si="25"/>
        <v/>
      </c>
      <c r="O112" s="2" t="str" cm="1">
        <f t="array" ref="O112">IFERROR($M112*IF($E112="","",INDEX('Plan Details'!$F$4:$Q$2298,MATCH(1,(Calculations!O$9='Plan Details'!$B$4:$B$2298)*($G112='Plan Details'!$E$4:$E$2298)*(ISNUMBER(SEARCH($B$3,'Plan Details'!$D$4:$D$2298))),0),MATCH(Calculations!$B$4,'Plan Details'!$F$3:$Q$3,0))),"")</f>
        <v/>
      </c>
      <c r="P112" s="2" t="str" cm="1">
        <f t="array" ref="P112">IFERROR($M112*IF($E112="","",INDEX('Plan Details'!$F$4:$Q$2298,MATCH(1,(Calculations!P$9='Plan Details'!$B$4:$B$2298)*($G112='Plan Details'!$E$4:$E$2298)*(ISNUMBER(SEARCH($B$3,'Plan Details'!$D$4:$D$2298))),0),MATCH(Calculations!$B$4,'Plan Details'!$F$3:$Q$3,0))),"")</f>
        <v/>
      </c>
      <c r="Q112" s="2" t="str" cm="1">
        <f t="array" ref="Q112">IFERROR($M112*IF($E112="","",INDEX('Plan Details'!$F$4:$Q$2298,MATCH(1,(Calculations!Q$9='Plan Details'!$B$4:$B$2298)*($G112='Plan Details'!$E$4:$E$2298)*(ISNUMBER(SEARCH($B$3,'Plan Details'!$D$4:$D$2298))),0),MATCH(Calculations!$B$4,'Plan Details'!$F$3:$Q$3,0))),"")</f>
        <v/>
      </c>
      <c r="R112" s="2" t="str" cm="1">
        <f t="array" ref="R112">IFERROR($M112*IF($E112="","",INDEX('Plan Details'!$F$4:$Q$2298,MATCH(1,(Calculations!R$9='Plan Details'!$B$4:$B$2298)*($G112='Plan Details'!$E$4:$E$2298)*(ISNUMBER(SEARCH($B$3,'Plan Details'!$D$4:$D$2298))),0),MATCH(Calculations!$B$4,'Plan Details'!$F$3:$Q$3,0))),"")</f>
        <v/>
      </c>
      <c r="S112" s="2" t="str" cm="1">
        <f t="array" ref="S112">IFERROR($M112*IF($E112="","",INDEX('Plan Details'!$F$4:$Q$2298,MATCH(1,(Calculations!S$9='Plan Details'!$B$4:$B$2298)*($G112='Plan Details'!$E$4:$E$2298)*(ISNUMBER(SEARCH($B$3,'Plan Details'!$D$4:$D$2298))),0),MATCH(Calculations!$B$4,'Plan Details'!$F$3:$Q$3,0))),"")</f>
        <v/>
      </c>
      <c r="T112" s="2" t="str" cm="1">
        <f t="array" ref="T112">IFERROR($M112*IF($E112="","",INDEX('Plan Details'!$F$4:$Q$2298,MATCH(1,(Calculations!T$9='Plan Details'!$B$4:$B$2298)*($G112='Plan Details'!$E$4:$E$2298)*(ISNUMBER(SEARCH($B$3,'Plan Details'!$D$4:$D$2298))),0),MATCH(Calculations!$B$4,'Plan Details'!$F$3:$Q$3,0))),"")</f>
        <v/>
      </c>
      <c r="U112" s="2" t="str" cm="1">
        <f t="array" ref="U112">IFERROR($M112*IF($E112="","",INDEX('Plan Details'!$F$4:$Q$2298,MATCH(1,(Calculations!U$9='Plan Details'!$B$4:$B$2298)*($G112='Plan Details'!$E$4:$E$2298)*(ISNUMBER(SEARCH($B$3,'Plan Details'!$D$4:$D$2298))),0),MATCH(Calculations!$B$4,'Plan Details'!$F$3:$Q$3,0))),"")</f>
        <v/>
      </c>
      <c r="V112" s="2" t="str" cm="1">
        <f t="array" ref="V112">IFERROR($M112*IF($E112="","",INDEX('Plan Details'!$F$4:$Q$2298,MATCH(1,(Calculations!V$9='Plan Details'!$B$4:$B$2298)*($G112='Plan Details'!$E$4:$E$2298)*(ISNUMBER(SEARCH($B$3,'Plan Details'!$D$4:$D$2298))),0),MATCH(Calculations!$B$4,'Plan Details'!$F$3:$Q$3,0))),"")</f>
        <v/>
      </c>
      <c r="W112" s="2" t="str" cm="1">
        <f t="array" ref="W112">IFERROR($M112*IF($E112="","",INDEX('Plan Details'!$F$4:$Q$2298,MATCH(1,(Calculations!W$9='Plan Details'!$B$4:$B$2298)*($G112='Plan Details'!$E$4:$E$2298)*(ISNUMBER(SEARCH($B$3,'Plan Details'!$D$4:$D$2298))),0),MATCH(Calculations!$B$4,'Plan Details'!$F$3:$Q$3,0))),"")</f>
        <v/>
      </c>
      <c r="X112" s="2" t="str" cm="1">
        <f t="array" ref="X112">IFERROR($M112*IF($E112="","",INDEX('Plan Details'!$F$4:$Q$2298,MATCH(1,(Calculations!X$9='Plan Details'!$B$4:$B$2298)*($G112='Plan Details'!$E$4:$E$2298)*(ISNUMBER(SEARCH($B$3,'Plan Details'!$D$4:$D$2298))),0),MATCH(Calculations!$B$4,'Plan Details'!$F$3:$Q$3,0))),"")</f>
        <v/>
      </c>
      <c r="Y112" s="2" t="str" cm="1">
        <f t="array" ref="Y112">IFERROR($M112*IF($E112="","",INDEX('Plan Details'!$F$4:$Q$2298,MATCH(1,(Calculations!Y$9='Plan Details'!$B$4:$B$2298)*($G112='Plan Details'!$E$4:$E$2298)*(ISNUMBER(SEARCH($B$3,'Plan Details'!$D$4:$D$2298))),0),MATCH(Calculations!$B$4,'Plan Details'!$F$3:$Q$3,0))),"")</f>
        <v/>
      </c>
      <c r="Z112" s="2" t="str" cm="1">
        <f t="array" ref="Z112">IFERROR($M112*IF($E112="","",INDEX('Plan Details'!$F$4:$Q$2298,MATCH(1,(Calculations!Z$9='Plan Details'!$B$4:$B$2298)*($G112='Plan Details'!$E$4:$E$2298)*(ISNUMBER(SEARCH($B$3,'Plan Details'!$D$4:$D$2298))),0),MATCH(Calculations!$B$4,'Plan Details'!$F$3:$Q$3,0))),"")</f>
        <v/>
      </c>
      <c r="AA112" s="2" t="str" cm="1">
        <f t="array" ref="AA112">IFERROR($M112*IF($E112="","",INDEX('Plan Details'!$F$4:$Q$2298,MATCH(1,(Calculations!AA$9='Plan Details'!$B$4:$B$2298)*($G112='Plan Details'!$E$4:$E$2298)*(ISNUMBER(SEARCH($B$3,'Plan Details'!$D$4:$D$2298))),0),MATCH(Calculations!$B$4,'Plan Details'!$F$3:$Q$3,0))),"")</f>
        <v/>
      </c>
      <c r="AB112" s="2" t="str" cm="1">
        <f t="array" ref="AB112">IFERROR($M112*IF($E112="","",INDEX('Plan Details'!$F$4:$Q$2298,MATCH(1,(Calculations!AB$9='Plan Details'!$B$4:$B$2298)*($G112='Plan Details'!$E$4:$E$2298)*(ISNUMBER(SEARCH($B$3,'Plan Details'!$D$4:$D$2298))),0),MATCH(Calculations!$B$4,'Plan Details'!$F$3:$Q$3,0))),"")</f>
        <v/>
      </c>
      <c r="AD112" s="2" t="str">
        <f t="shared" si="26"/>
        <v/>
      </c>
      <c r="AE112" s="2" t="str">
        <f t="shared" si="27"/>
        <v/>
      </c>
      <c r="AF112" s="2" t="str">
        <f t="shared" si="28"/>
        <v/>
      </c>
      <c r="AG112" s="2" t="str">
        <f t="shared" si="29"/>
        <v/>
      </c>
      <c r="AH112" s="2" t="str">
        <f t="shared" si="30"/>
        <v/>
      </c>
      <c r="AI112" s="2" t="str">
        <f t="shared" si="31"/>
        <v/>
      </c>
      <c r="AJ112" s="2" t="str">
        <f t="shared" si="32"/>
        <v/>
      </c>
      <c r="AK112" s="2" t="str">
        <f t="shared" si="33"/>
        <v/>
      </c>
      <c r="AL112" s="2" t="str">
        <f t="shared" si="34"/>
        <v/>
      </c>
      <c r="AM112" s="2" t="str">
        <f t="shared" si="35"/>
        <v/>
      </c>
      <c r="AN112" s="2" t="str">
        <f t="shared" si="36"/>
        <v/>
      </c>
      <c r="AO112" s="2" t="str">
        <f t="shared" si="37"/>
        <v/>
      </c>
      <c r="AP112" s="2" t="str">
        <f t="shared" si="38"/>
        <v/>
      </c>
      <c r="AQ112" s="2" t="str">
        <f t="shared" si="39"/>
        <v/>
      </c>
    </row>
    <row r="113" spans="1:43" x14ac:dyDescent="0.2">
      <c r="A113" s="2" t="str">
        <f>IF('3 - SHOP Premium Calculator'!F129="","",'3 - SHOP Premium Calculator'!F129)</f>
        <v/>
      </c>
      <c r="B113" s="2" t="str">
        <f>IF(A113="","",A113&amp;COUNTIFS($D$10:D113,"Employee"))</f>
        <v/>
      </c>
      <c r="C113" s="2" t="str">
        <f>IF(A113="","",'3 - SHOP Premium Calculator'!F129&amp;" - "&amp;'3 - SHOP Premium Calculator'!H129)</f>
        <v/>
      </c>
      <c r="D113" s="2" t="str">
        <f>IF('3 - SHOP Premium Calculator'!H129="","",'3 - SHOP Premium Calculator'!H129)</f>
        <v/>
      </c>
      <c r="E113" s="37" t="str">
        <f>IF('3 - SHOP Premium Calculator'!I129="","",'3 - SHOP Premium Calculator'!I129)</f>
        <v/>
      </c>
      <c r="F113" s="2" t="str">
        <f t="shared" si="20"/>
        <v/>
      </c>
      <c r="G113" s="2" t="str">
        <f t="shared" si="21"/>
        <v/>
      </c>
      <c r="H113" s="2" t="str">
        <f t="shared" si="22"/>
        <v/>
      </c>
      <c r="I113" s="2" t="str">
        <f t="shared" si="23"/>
        <v/>
      </c>
      <c r="J113" s="2" t="str">
        <f t="shared" si="24"/>
        <v/>
      </c>
      <c r="K113" s="2" t="str">
        <f>IF(A113="","",IF(AND(D113="Dependent",F113&lt;25),F113+(COUNTIFS($A$10:A113,A113)/500),0))</f>
        <v/>
      </c>
      <c r="L113" s="2" t="str" cm="1">
        <f t="array" ref="L113">IFERROR(IF(A113="","",IF(AND(D113="Dependent",OR(IFERROR(K113=LARGE(IF($B$10:$B$309=B113,$K$10:$K$309),1),FALSE),IFERROR(K113=LARGE(IF($B$10:$B$309=B113,$K$10:$K$309),2),FALSE),IFERROR(K113=LARGE(IF($B$10:$B$309=B113,$K$10:$K$309),3),FALSE)),F113&lt;26),1,0)),0)</f>
        <v/>
      </c>
      <c r="M113" s="2" t="str">
        <f t="shared" si="25"/>
        <v/>
      </c>
      <c r="O113" s="2" t="str" cm="1">
        <f t="array" ref="O113">IFERROR($M113*IF($E113="","",INDEX('Plan Details'!$F$4:$Q$2298,MATCH(1,(Calculations!O$9='Plan Details'!$B$4:$B$2298)*($G113='Plan Details'!$E$4:$E$2298)*(ISNUMBER(SEARCH($B$3,'Plan Details'!$D$4:$D$2298))),0),MATCH(Calculations!$B$4,'Plan Details'!$F$3:$Q$3,0))),"")</f>
        <v/>
      </c>
      <c r="P113" s="2" t="str" cm="1">
        <f t="array" ref="P113">IFERROR($M113*IF($E113="","",INDEX('Plan Details'!$F$4:$Q$2298,MATCH(1,(Calculations!P$9='Plan Details'!$B$4:$B$2298)*($G113='Plan Details'!$E$4:$E$2298)*(ISNUMBER(SEARCH($B$3,'Plan Details'!$D$4:$D$2298))),0),MATCH(Calculations!$B$4,'Plan Details'!$F$3:$Q$3,0))),"")</f>
        <v/>
      </c>
      <c r="Q113" s="2" t="str" cm="1">
        <f t="array" ref="Q113">IFERROR($M113*IF($E113="","",INDEX('Plan Details'!$F$4:$Q$2298,MATCH(1,(Calculations!Q$9='Plan Details'!$B$4:$B$2298)*($G113='Plan Details'!$E$4:$E$2298)*(ISNUMBER(SEARCH($B$3,'Plan Details'!$D$4:$D$2298))),0),MATCH(Calculations!$B$4,'Plan Details'!$F$3:$Q$3,0))),"")</f>
        <v/>
      </c>
      <c r="R113" s="2" t="str" cm="1">
        <f t="array" ref="R113">IFERROR($M113*IF($E113="","",INDEX('Plan Details'!$F$4:$Q$2298,MATCH(1,(Calculations!R$9='Plan Details'!$B$4:$B$2298)*($G113='Plan Details'!$E$4:$E$2298)*(ISNUMBER(SEARCH($B$3,'Plan Details'!$D$4:$D$2298))),0),MATCH(Calculations!$B$4,'Plan Details'!$F$3:$Q$3,0))),"")</f>
        <v/>
      </c>
      <c r="S113" s="2" t="str" cm="1">
        <f t="array" ref="S113">IFERROR($M113*IF($E113="","",INDEX('Plan Details'!$F$4:$Q$2298,MATCH(1,(Calculations!S$9='Plan Details'!$B$4:$B$2298)*($G113='Plan Details'!$E$4:$E$2298)*(ISNUMBER(SEARCH($B$3,'Plan Details'!$D$4:$D$2298))),0),MATCH(Calculations!$B$4,'Plan Details'!$F$3:$Q$3,0))),"")</f>
        <v/>
      </c>
      <c r="T113" s="2" t="str" cm="1">
        <f t="array" ref="T113">IFERROR($M113*IF($E113="","",INDEX('Plan Details'!$F$4:$Q$2298,MATCH(1,(Calculations!T$9='Plan Details'!$B$4:$B$2298)*($G113='Plan Details'!$E$4:$E$2298)*(ISNUMBER(SEARCH($B$3,'Plan Details'!$D$4:$D$2298))),0),MATCH(Calculations!$B$4,'Plan Details'!$F$3:$Q$3,0))),"")</f>
        <v/>
      </c>
      <c r="U113" s="2" t="str" cm="1">
        <f t="array" ref="U113">IFERROR($M113*IF($E113="","",INDEX('Plan Details'!$F$4:$Q$2298,MATCH(1,(Calculations!U$9='Plan Details'!$B$4:$B$2298)*($G113='Plan Details'!$E$4:$E$2298)*(ISNUMBER(SEARCH($B$3,'Plan Details'!$D$4:$D$2298))),0),MATCH(Calculations!$B$4,'Plan Details'!$F$3:$Q$3,0))),"")</f>
        <v/>
      </c>
      <c r="V113" s="2" t="str" cm="1">
        <f t="array" ref="V113">IFERROR($M113*IF($E113="","",INDEX('Plan Details'!$F$4:$Q$2298,MATCH(1,(Calculations!V$9='Plan Details'!$B$4:$B$2298)*($G113='Plan Details'!$E$4:$E$2298)*(ISNUMBER(SEARCH($B$3,'Plan Details'!$D$4:$D$2298))),0),MATCH(Calculations!$B$4,'Plan Details'!$F$3:$Q$3,0))),"")</f>
        <v/>
      </c>
      <c r="W113" s="2" t="str" cm="1">
        <f t="array" ref="W113">IFERROR($M113*IF($E113="","",INDEX('Plan Details'!$F$4:$Q$2298,MATCH(1,(Calculations!W$9='Plan Details'!$B$4:$B$2298)*($G113='Plan Details'!$E$4:$E$2298)*(ISNUMBER(SEARCH($B$3,'Plan Details'!$D$4:$D$2298))),0),MATCH(Calculations!$B$4,'Plan Details'!$F$3:$Q$3,0))),"")</f>
        <v/>
      </c>
      <c r="X113" s="2" t="str" cm="1">
        <f t="array" ref="X113">IFERROR($M113*IF($E113="","",INDEX('Plan Details'!$F$4:$Q$2298,MATCH(1,(Calculations!X$9='Plan Details'!$B$4:$B$2298)*($G113='Plan Details'!$E$4:$E$2298)*(ISNUMBER(SEARCH($B$3,'Plan Details'!$D$4:$D$2298))),0),MATCH(Calculations!$B$4,'Plan Details'!$F$3:$Q$3,0))),"")</f>
        <v/>
      </c>
      <c r="Y113" s="2" t="str" cm="1">
        <f t="array" ref="Y113">IFERROR($M113*IF($E113="","",INDEX('Plan Details'!$F$4:$Q$2298,MATCH(1,(Calculations!Y$9='Plan Details'!$B$4:$B$2298)*($G113='Plan Details'!$E$4:$E$2298)*(ISNUMBER(SEARCH($B$3,'Plan Details'!$D$4:$D$2298))),0),MATCH(Calculations!$B$4,'Plan Details'!$F$3:$Q$3,0))),"")</f>
        <v/>
      </c>
      <c r="Z113" s="2" t="str" cm="1">
        <f t="array" ref="Z113">IFERROR($M113*IF($E113="","",INDEX('Plan Details'!$F$4:$Q$2298,MATCH(1,(Calculations!Z$9='Plan Details'!$B$4:$B$2298)*($G113='Plan Details'!$E$4:$E$2298)*(ISNUMBER(SEARCH($B$3,'Plan Details'!$D$4:$D$2298))),0),MATCH(Calculations!$B$4,'Plan Details'!$F$3:$Q$3,0))),"")</f>
        <v/>
      </c>
      <c r="AA113" s="2" t="str" cm="1">
        <f t="array" ref="AA113">IFERROR($M113*IF($E113="","",INDEX('Plan Details'!$F$4:$Q$2298,MATCH(1,(Calculations!AA$9='Plan Details'!$B$4:$B$2298)*($G113='Plan Details'!$E$4:$E$2298)*(ISNUMBER(SEARCH($B$3,'Plan Details'!$D$4:$D$2298))),0),MATCH(Calculations!$B$4,'Plan Details'!$F$3:$Q$3,0))),"")</f>
        <v/>
      </c>
      <c r="AB113" s="2" t="str" cm="1">
        <f t="array" ref="AB113">IFERROR($M113*IF($E113="","",INDEX('Plan Details'!$F$4:$Q$2298,MATCH(1,(Calculations!AB$9='Plan Details'!$B$4:$B$2298)*($G113='Plan Details'!$E$4:$E$2298)*(ISNUMBER(SEARCH($B$3,'Plan Details'!$D$4:$D$2298))),0),MATCH(Calculations!$B$4,'Plan Details'!$F$3:$Q$3,0))),"")</f>
        <v/>
      </c>
      <c r="AD113" s="2" t="str">
        <f t="shared" si="26"/>
        <v/>
      </c>
      <c r="AE113" s="2" t="str">
        <f t="shared" si="27"/>
        <v/>
      </c>
      <c r="AF113" s="2" t="str">
        <f t="shared" si="28"/>
        <v/>
      </c>
      <c r="AG113" s="2" t="str">
        <f t="shared" si="29"/>
        <v/>
      </c>
      <c r="AH113" s="2" t="str">
        <f t="shared" si="30"/>
        <v/>
      </c>
      <c r="AI113" s="2" t="str">
        <f t="shared" si="31"/>
        <v/>
      </c>
      <c r="AJ113" s="2" t="str">
        <f t="shared" si="32"/>
        <v/>
      </c>
      <c r="AK113" s="2" t="str">
        <f t="shared" si="33"/>
        <v/>
      </c>
      <c r="AL113" s="2" t="str">
        <f t="shared" si="34"/>
        <v/>
      </c>
      <c r="AM113" s="2" t="str">
        <f t="shared" si="35"/>
        <v/>
      </c>
      <c r="AN113" s="2" t="str">
        <f t="shared" si="36"/>
        <v/>
      </c>
      <c r="AO113" s="2" t="str">
        <f t="shared" si="37"/>
        <v/>
      </c>
      <c r="AP113" s="2" t="str">
        <f t="shared" si="38"/>
        <v/>
      </c>
      <c r="AQ113" s="2" t="str">
        <f t="shared" si="39"/>
        <v/>
      </c>
    </row>
    <row r="114" spans="1:43" x14ac:dyDescent="0.2">
      <c r="A114" s="2" t="str">
        <f>IF('3 - SHOP Premium Calculator'!F130="","",'3 - SHOP Premium Calculator'!F130)</f>
        <v/>
      </c>
      <c r="B114" s="2" t="str">
        <f>IF(A114="","",A114&amp;COUNTIFS($D$10:D114,"Employee"))</f>
        <v/>
      </c>
      <c r="C114" s="2" t="str">
        <f>IF(A114="","",'3 - SHOP Premium Calculator'!F130&amp;" - "&amp;'3 - SHOP Premium Calculator'!H130)</f>
        <v/>
      </c>
      <c r="D114" s="2" t="str">
        <f>IF('3 - SHOP Premium Calculator'!H130="","",'3 - SHOP Premium Calculator'!H130)</f>
        <v/>
      </c>
      <c r="E114" s="37" t="str">
        <f>IF('3 - SHOP Premium Calculator'!I130="","",'3 - SHOP Premium Calculator'!I130)</f>
        <v/>
      </c>
      <c r="F114" s="2" t="str">
        <f t="shared" si="20"/>
        <v/>
      </c>
      <c r="G114" s="2" t="str">
        <f t="shared" si="21"/>
        <v/>
      </c>
      <c r="H114" s="2" t="str">
        <f t="shared" si="22"/>
        <v/>
      </c>
      <c r="I114" s="2" t="str">
        <f t="shared" si="23"/>
        <v/>
      </c>
      <c r="J114" s="2" t="str">
        <f t="shared" si="24"/>
        <v/>
      </c>
      <c r="K114" s="2" t="str">
        <f>IF(A114="","",IF(AND(D114="Dependent",F114&lt;25),F114+(COUNTIFS($A$10:A114,A114)/500),0))</f>
        <v/>
      </c>
      <c r="L114" s="2" t="str" cm="1">
        <f t="array" ref="L114">IFERROR(IF(A114="","",IF(AND(D114="Dependent",OR(IFERROR(K114=LARGE(IF($B$10:$B$309=B114,$K$10:$K$309),1),FALSE),IFERROR(K114=LARGE(IF($B$10:$B$309=B114,$K$10:$K$309),2),FALSE),IFERROR(K114=LARGE(IF($B$10:$B$309=B114,$K$10:$K$309),3),FALSE)),F114&lt;26),1,0)),0)</f>
        <v/>
      </c>
      <c r="M114" s="2" t="str">
        <f t="shared" si="25"/>
        <v/>
      </c>
      <c r="O114" s="2" t="str" cm="1">
        <f t="array" ref="O114">IFERROR($M114*IF($E114="","",INDEX('Plan Details'!$F$4:$Q$2298,MATCH(1,(Calculations!O$9='Plan Details'!$B$4:$B$2298)*($G114='Plan Details'!$E$4:$E$2298)*(ISNUMBER(SEARCH($B$3,'Plan Details'!$D$4:$D$2298))),0),MATCH(Calculations!$B$4,'Plan Details'!$F$3:$Q$3,0))),"")</f>
        <v/>
      </c>
      <c r="P114" s="2" t="str" cm="1">
        <f t="array" ref="P114">IFERROR($M114*IF($E114="","",INDEX('Plan Details'!$F$4:$Q$2298,MATCH(1,(Calculations!P$9='Plan Details'!$B$4:$B$2298)*($G114='Plan Details'!$E$4:$E$2298)*(ISNUMBER(SEARCH($B$3,'Plan Details'!$D$4:$D$2298))),0),MATCH(Calculations!$B$4,'Plan Details'!$F$3:$Q$3,0))),"")</f>
        <v/>
      </c>
      <c r="Q114" s="2" t="str" cm="1">
        <f t="array" ref="Q114">IFERROR($M114*IF($E114="","",INDEX('Plan Details'!$F$4:$Q$2298,MATCH(1,(Calculations!Q$9='Plan Details'!$B$4:$B$2298)*($G114='Plan Details'!$E$4:$E$2298)*(ISNUMBER(SEARCH($B$3,'Plan Details'!$D$4:$D$2298))),0),MATCH(Calculations!$B$4,'Plan Details'!$F$3:$Q$3,0))),"")</f>
        <v/>
      </c>
      <c r="R114" s="2" t="str" cm="1">
        <f t="array" ref="R114">IFERROR($M114*IF($E114="","",INDEX('Plan Details'!$F$4:$Q$2298,MATCH(1,(Calculations!R$9='Plan Details'!$B$4:$B$2298)*($G114='Plan Details'!$E$4:$E$2298)*(ISNUMBER(SEARCH($B$3,'Plan Details'!$D$4:$D$2298))),0),MATCH(Calculations!$B$4,'Plan Details'!$F$3:$Q$3,0))),"")</f>
        <v/>
      </c>
      <c r="S114" s="2" t="str" cm="1">
        <f t="array" ref="S114">IFERROR($M114*IF($E114="","",INDEX('Plan Details'!$F$4:$Q$2298,MATCH(1,(Calculations!S$9='Plan Details'!$B$4:$B$2298)*($G114='Plan Details'!$E$4:$E$2298)*(ISNUMBER(SEARCH($B$3,'Plan Details'!$D$4:$D$2298))),0),MATCH(Calculations!$B$4,'Plan Details'!$F$3:$Q$3,0))),"")</f>
        <v/>
      </c>
      <c r="T114" s="2" t="str" cm="1">
        <f t="array" ref="T114">IFERROR($M114*IF($E114="","",INDEX('Plan Details'!$F$4:$Q$2298,MATCH(1,(Calculations!T$9='Plan Details'!$B$4:$B$2298)*($G114='Plan Details'!$E$4:$E$2298)*(ISNUMBER(SEARCH($B$3,'Plan Details'!$D$4:$D$2298))),0),MATCH(Calculations!$B$4,'Plan Details'!$F$3:$Q$3,0))),"")</f>
        <v/>
      </c>
      <c r="U114" s="2" t="str" cm="1">
        <f t="array" ref="U114">IFERROR($M114*IF($E114="","",INDEX('Plan Details'!$F$4:$Q$2298,MATCH(1,(Calculations!U$9='Plan Details'!$B$4:$B$2298)*($G114='Plan Details'!$E$4:$E$2298)*(ISNUMBER(SEARCH($B$3,'Plan Details'!$D$4:$D$2298))),0),MATCH(Calculations!$B$4,'Plan Details'!$F$3:$Q$3,0))),"")</f>
        <v/>
      </c>
      <c r="V114" s="2" t="str" cm="1">
        <f t="array" ref="V114">IFERROR($M114*IF($E114="","",INDEX('Plan Details'!$F$4:$Q$2298,MATCH(1,(Calculations!V$9='Plan Details'!$B$4:$B$2298)*($G114='Plan Details'!$E$4:$E$2298)*(ISNUMBER(SEARCH($B$3,'Plan Details'!$D$4:$D$2298))),0),MATCH(Calculations!$B$4,'Plan Details'!$F$3:$Q$3,0))),"")</f>
        <v/>
      </c>
      <c r="W114" s="2" t="str" cm="1">
        <f t="array" ref="W114">IFERROR($M114*IF($E114="","",INDEX('Plan Details'!$F$4:$Q$2298,MATCH(1,(Calculations!W$9='Plan Details'!$B$4:$B$2298)*($G114='Plan Details'!$E$4:$E$2298)*(ISNUMBER(SEARCH($B$3,'Plan Details'!$D$4:$D$2298))),0),MATCH(Calculations!$B$4,'Plan Details'!$F$3:$Q$3,0))),"")</f>
        <v/>
      </c>
      <c r="X114" s="2" t="str" cm="1">
        <f t="array" ref="X114">IFERROR($M114*IF($E114="","",INDEX('Plan Details'!$F$4:$Q$2298,MATCH(1,(Calculations!X$9='Plan Details'!$B$4:$B$2298)*($G114='Plan Details'!$E$4:$E$2298)*(ISNUMBER(SEARCH($B$3,'Plan Details'!$D$4:$D$2298))),0),MATCH(Calculations!$B$4,'Plan Details'!$F$3:$Q$3,0))),"")</f>
        <v/>
      </c>
      <c r="Y114" s="2" t="str" cm="1">
        <f t="array" ref="Y114">IFERROR($M114*IF($E114="","",INDEX('Plan Details'!$F$4:$Q$2298,MATCH(1,(Calculations!Y$9='Plan Details'!$B$4:$B$2298)*($G114='Plan Details'!$E$4:$E$2298)*(ISNUMBER(SEARCH($B$3,'Plan Details'!$D$4:$D$2298))),0),MATCH(Calculations!$B$4,'Plan Details'!$F$3:$Q$3,0))),"")</f>
        <v/>
      </c>
      <c r="Z114" s="2" t="str" cm="1">
        <f t="array" ref="Z114">IFERROR($M114*IF($E114="","",INDEX('Plan Details'!$F$4:$Q$2298,MATCH(1,(Calculations!Z$9='Plan Details'!$B$4:$B$2298)*($G114='Plan Details'!$E$4:$E$2298)*(ISNUMBER(SEARCH($B$3,'Plan Details'!$D$4:$D$2298))),0),MATCH(Calculations!$B$4,'Plan Details'!$F$3:$Q$3,0))),"")</f>
        <v/>
      </c>
      <c r="AA114" s="2" t="str" cm="1">
        <f t="array" ref="AA114">IFERROR($M114*IF($E114="","",INDEX('Plan Details'!$F$4:$Q$2298,MATCH(1,(Calculations!AA$9='Plan Details'!$B$4:$B$2298)*($G114='Plan Details'!$E$4:$E$2298)*(ISNUMBER(SEARCH($B$3,'Plan Details'!$D$4:$D$2298))),0),MATCH(Calculations!$B$4,'Plan Details'!$F$3:$Q$3,0))),"")</f>
        <v/>
      </c>
      <c r="AB114" s="2" t="str" cm="1">
        <f t="array" ref="AB114">IFERROR($M114*IF($E114="","",INDEX('Plan Details'!$F$4:$Q$2298,MATCH(1,(Calculations!AB$9='Plan Details'!$B$4:$B$2298)*($G114='Plan Details'!$E$4:$E$2298)*(ISNUMBER(SEARCH($B$3,'Plan Details'!$D$4:$D$2298))),0),MATCH(Calculations!$B$4,'Plan Details'!$F$3:$Q$3,0))),"")</f>
        <v/>
      </c>
      <c r="AD114" s="2" t="str">
        <f t="shared" si="26"/>
        <v/>
      </c>
      <c r="AE114" s="2" t="str">
        <f t="shared" si="27"/>
        <v/>
      </c>
      <c r="AF114" s="2" t="str">
        <f t="shared" si="28"/>
        <v/>
      </c>
      <c r="AG114" s="2" t="str">
        <f t="shared" si="29"/>
        <v/>
      </c>
      <c r="AH114" s="2" t="str">
        <f t="shared" si="30"/>
        <v/>
      </c>
      <c r="AI114" s="2" t="str">
        <f t="shared" si="31"/>
        <v/>
      </c>
      <c r="AJ114" s="2" t="str">
        <f t="shared" si="32"/>
        <v/>
      </c>
      <c r="AK114" s="2" t="str">
        <f t="shared" si="33"/>
        <v/>
      </c>
      <c r="AL114" s="2" t="str">
        <f t="shared" si="34"/>
        <v/>
      </c>
      <c r="AM114" s="2" t="str">
        <f t="shared" si="35"/>
        <v/>
      </c>
      <c r="AN114" s="2" t="str">
        <f t="shared" si="36"/>
        <v/>
      </c>
      <c r="AO114" s="2" t="str">
        <f t="shared" si="37"/>
        <v/>
      </c>
      <c r="AP114" s="2" t="str">
        <f t="shared" si="38"/>
        <v/>
      </c>
      <c r="AQ114" s="2" t="str">
        <f t="shared" si="39"/>
        <v/>
      </c>
    </row>
    <row r="115" spans="1:43" x14ac:dyDescent="0.2">
      <c r="A115" s="2" t="str">
        <f>IF('3 - SHOP Premium Calculator'!F131="","",'3 - SHOP Premium Calculator'!F131)</f>
        <v/>
      </c>
      <c r="B115" s="2" t="str">
        <f>IF(A115="","",A115&amp;COUNTIFS($D$10:D115,"Employee"))</f>
        <v/>
      </c>
      <c r="C115" s="2" t="str">
        <f>IF(A115="","",'3 - SHOP Premium Calculator'!F131&amp;" - "&amp;'3 - SHOP Premium Calculator'!H131)</f>
        <v/>
      </c>
      <c r="D115" s="2" t="str">
        <f>IF('3 - SHOP Premium Calculator'!H131="","",'3 - SHOP Premium Calculator'!H131)</f>
        <v/>
      </c>
      <c r="E115" s="37" t="str">
        <f>IF('3 - SHOP Premium Calculator'!I131="","",'3 - SHOP Premium Calculator'!I131)</f>
        <v/>
      </c>
      <c r="F115" s="2" t="str">
        <f t="shared" si="20"/>
        <v/>
      </c>
      <c r="G115" s="2" t="str">
        <f t="shared" si="21"/>
        <v/>
      </c>
      <c r="H115" s="2" t="str">
        <f t="shared" si="22"/>
        <v/>
      </c>
      <c r="I115" s="2" t="str">
        <f t="shared" si="23"/>
        <v/>
      </c>
      <c r="J115" s="2" t="str">
        <f t="shared" si="24"/>
        <v/>
      </c>
      <c r="K115" s="2" t="str">
        <f>IF(A115="","",IF(AND(D115="Dependent",F115&lt;25),F115+(COUNTIFS($A$10:A115,A115)/500),0))</f>
        <v/>
      </c>
      <c r="L115" s="2" t="str" cm="1">
        <f t="array" ref="L115">IFERROR(IF(A115="","",IF(AND(D115="Dependent",OR(IFERROR(K115=LARGE(IF($B$10:$B$309=B115,$K$10:$K$309),1),FALSE),IFERROR(K115=LARGE(IF($B$10:$B$309=B115,$K$10:$K$309),2),FALSE),IFERROR(K115=LARGE(IF($B$10:$B$309=B115,$K$10:$K$309),3),FALSE)),F115&lt;26),1,0)),0)</f>
        <v/>
      </c>
      <c r="M115" s="2" t="str">
        <f t="shared" si="25"/>
        <v/>
      </c>
      <c r="O115" s="2" t="str" cm="1">
        <f t="array" ref="O115">IFERROR($M115*IF($E115="","",INDEX('Plan Details'!$F$4:$Q$2298,MATCH(1,(Calculations!O$9='Plan Details'!$B$4:$B$2298)*($G115='Plan Details'!$E$4:$E$2298)*(ISNUMBER(SEARCH($B$3,'Plan Details'!$D$4:$D$2298))),0),MATCH(Calculations!$B$4,'Plan Details'!$F$3:$Q$3,0))),"")</f>
        <v/>
      </c>
      <c r="P115" s="2" t="str" cm="1">
        <f t="array" ref="P115">IFERROR($M115*IF($E115="","",INDEX('Plan Details'!$F$4:$Q$2298,MATCH(1,(Calculations!P$9='Plan Details'!$B$4:$B$2298)*($G115='Plan Details'!$E$4:$E$2298)*(ISNUMBER(SEARCH($B$3,'Plan Details'!$D$4:$D$2298))),0),MATCH(Calculations!$B$4,'Plan Details'!$F$3:$Q$3,0))),"")</f>
        <v/>
      </c>
      <c r="Q115" s="2" t="str" cm="1">
        <f t="array" ref="Q115">IFERROR($M115*IF($E115="","",INDEX('Plan Details'!$F$4:$Q$2298,MATCH(1,(Calculations!Q$9='Plan Details'!$B$4:$B$2298)*($G115='Plan Details'!$E$4:$E$2298)*(ISNUMBER(SEARCH($B$3,'Plan Details'!$D$4:$D$2298))),0),MATCH(Calculations!$B$4,'Plan Details'!$F$3:$Q$3,0))),"")</f>
        <v/>
      </c>
      <c r="R115" s="2" t="str" cm="1">
        <f t="array" ref="R115">IFERROR($M115*IF($E115="","",INDEX('Plan Details'!$F$4:$Q$2298,MATCH(1,(Calculations!R$9='Plan Details'!$B$4:$B$2298)*($G115='Plan Details'!$E$4:$E$2298)*(ISNUMBER(SEARCH($B$3,'Plan Details'!$D$4:$D$2298))),0),MATCH(Calculations!$B$4,'Plan Details'!$F$3:$Q$3,0))),"")</f>
        <v/>
      </c>
      <c r="S115" s="2" t="str" cm="1">
        <f t="array" ref="S115">IFERROR($M115*IF($E115="","",INDEX('Plan Details'!$F$4:$Q$2298,MATCH(1,(Calculations!S$9='Plan Details'!$B$4:$B$2298)*($G115='Plan Details'!$E$4:$E$2298)*(ISNUMBER(SEARCH($B$3,'Plan Details'!$D$4:$D$2298))),0),MATCH(Calculations!$B$4,'Plan Details'!$F$3:$Q$3,0))),"")</f>
        <v/>
      </c>
      <c r="T115" s="2" t="str" cm="1">
        <f t="array" ref="T115">IFERROR($M115*IF($E115="","",INDEX('Plan Details'!$F$4:$Q$2298,MATCH(1,(Calculations!T$9='Plan Details'!$B$4:$B$2298)*($G115='Plan Details'!$E$4:$E$2298)*(ISNUMBER(SEARCH($B$3,'Plan Details'!$D$4:$D$2298))),0),MATCH(Calculations!$B$4,'Plan Details'!$F$3:$Q$3,0))),"")</f>
        <v/>
      </c>
      <c r="U115" s="2" t="str" cm="1">
        <f t="array" ref="U115">IFERROR($M115*IF($E115="","",INDEX('Plan Details'!$F$4:$Q$2298,MATCH(1,(Calculations!U$9='Plan Details'!$B$4:$B$2298)*($G115='Plan Details'!$E$4:$E$2298)*(ISNUMBER(SEARCH($B$3,'Plan Details'!$D$4:$D$2298))),0),MATCH(Calculations!$B$4,'Plan Details'!$F$3:$Q$3,0))),"")</f>
        <v/>
      </c>
      <c r="V115" s="2" t="str" cm="1">
        <f t="array" ref="V115">IFERROR($M115*IF($E115="","",INDEX('Plan Details'!$F$4:$Q$2298,MATCH(1,(Calculations!V$9='Plan Details'!$B$4:$B$2298)*($G115='Plan Details'!$E$4:$E$2298)*(ISNUMBER(SEARCH($B$3,'Plan Details'!$D$4:$D$2298))),0),MATCH(Calculations!$B$4,'Plan Details'!$F$3:$Q$3,0))),"")</f>
        <v/>
      </c>
      <c r="W115" s="2" t="str" cm="1">
        <f t="array" ref="W115">IFERROR($M115*IF($E115="","",INDEX('Plan Details'!$F$4:$Q$2298,MATCH(1,(Calculations!W$9='Plan Details'!$B$4:$B$2298)*($G115='Plan Details'!$E$4:$E$2298)*(ISNUMBER(SEARCH($B$3,'Plan Details'!$D$4:$D$2298))),0),MATCH(Calculations!$B$4,'Plan Details'!$F$3:$Q$3,0))),"")</f>
        <v/>
      </c>
      <c r="X115" s="2" t="str" cm="1">
        <f t="array" ref="X115">IFERROR($M115*IF($E115="","",INDEX('Plan Details'!$F$4:$Q$2298,MATCH(1,(Calculations!X$9='Plan Details'!$B$4:$B$2298)*($G115='Plan Details'!$E$4:$E$2298)*(ISNUMBER(SEARCH($B$3,'Plan Details'!$D$4:$D$2298))),0),MATCH(Calculations!$B$4,'Plan Details'!$F$3:$Q$3,0))),"")</f>
        <v/>
      </c>
      <c r="Y115" s="2" t="str" cm="1">
        <f t="array" ref="Y115">IFERROR($M115*IF($E115="","",INDEX('Plan Details'!$F$4:$Q$2298,MATCH(1,(Calculations!Y$9='Plan Details'!$B$4:$B$2298)*($G115='Plan Details'!$E$4:$E$2298)*(ISNUMBER(SEARCH($B$3,'Plan Details'!$D$4:$D$2298))),0),MATCH(Calculations!$B$4,'Plan Details'!$F$3:$Q$3,0))),"")</f>
        <v/>
      </c>
      <c r="Z115" s="2" t="str" cm="1">
        <f t="array" ref="Z115">IFERROR($M115*IF($E115="","",INDEX('Plan Details'!$F$4:$Q$2298,MATCH(1,(Calculations!Z$9='Plan Details'!$B$4:$B$2298)*($G115='Plan Details'!$E$4:$E$2298)*(ISNUMBER(SEARCH($B$3,'Plan Details'!$D$4:$D$2298))),0),MATCH(Calculations!$B$4,'Plan Details'!$F$3:$Q$3,0))),"")</f>
        <v/>
      </c>
      <c r="AA115" s="2" t="str" cm="1">
        <f t="array" ref="AA115">IFERROR($M115*IF($E115="","",INDEX('Plan Details'!$F$4:$Q$2298,MATCH(1,(Calculations!AA$9='Plan Details'!$B$4:$B$2298)*($G115='Plan Details'!$E$4:$E$2298)*(ISNUMBER(SEARCH($B$3,'Plan Details'!$D$4:$D$2298))),0),MATCH(Calculations!$B$4,'Plan Details'!$F$3:$Q$3,0))),"")</f>
        <v/>
      </c>
      <c r="AB115" s="2" t="str" cm="1">
        <f t="array" ref="AB115">IFERROR($M115*IF($E115="","",INDEX('Plan Details'!$F$4:$Q$2298,MATCH(1,(Calculations!AB$9='Plan Details'!$B$4:$B$2298)*($G115='Plan Details'!$E$4:$E$2298)*(ISNUMBER(SEARCH($B$3,'Plan Details'!$D$4:$D$2298))),0),MATCH(Calculations!$B$4,'Plan Details'!$F$3:$Q$3,0))),"")</f>
        <v/>
      </c>
      <c r="AD115" s="2" t="str">
        <f t="shared" si="26"/>
        <v/>
      </c>
      <c r="AE115" s="2" t="str">
        <f t="shared" si="27"/>
        <v/>
      </c>
      <c r="AF115" s="2" t="str">
        <f t="shared" si="28"/>
        <v/>
      </c>
      <c r="AG115" s="2" t="str">
        <f t="shared" si="29"/>
        <v/>
      </c>
      <c r="AH115" s="2" t="str">
        <f t="shared" si="30"/>
        <v/>
      </c>
      <c r="AI115" s="2" t="str">
        <f t="shared" si="31"/>
        <v/>
      </c>
      <c r="AJ115" s="2" t="str">
        <f t="shared" si="32"/>
        <v/>
      </c>
      <c r="AK115" s="2" t="str">
        <f t="shared" si="33"/>
        <v/>
      </c>
      <c r="AL115" s="2" t="str">
        <f t="shared" si="34"/>
        <v/>
      </c>
      <c r="AM115" s="2" t="str">
        <f t="shared" si="35"/>
        <v/>
      </c>
      <c r="AN115" s="2" t="str">
        <f t="shared" si="36"/>
        <v/>
      </c>
      <c r="AO115" s="2" t="str">
        <f t="shared" si="37"/>
        <v/>
      </c>
      <c r="AP115" s="2" t="str">
        <f t="shared" si="38"/>
        <v/>
      </c>
      <c r="AQ115" s="2" t="str">
        <f t="shared" si="39"/>
        <v/>
      </c>
    </row>
    <row r="116" spans="1:43" x14ac:dyDescent="0.2">
      <c r="A116" s="2" t="str">
        <f>IF('3 - SHOP Premium Calculator'!F132="","",'3 - SHOP Premium Calculator'!F132)</f>
        <v/>
      </c>
      <c r="B116" s="2" t="str">
        <f>IF(A116="","",A116&amp;COUNTIFS($D$10:D116,"Employee"))</f>
        <v/>
      </c>
      <c r="C116" s="2" t="str">
        <f>IF(A116="","",'3 - SHOP Premium Calculator'!F132&amp;" - "&amp;'3 - SHOP Premium Calculator'!H132)</f>
        <v/>
      </c>
      <c r="D116" s="2" t="str">
        <f>IF('3 - SHOP Premium Calculator'!H132="","",'3 - SHOP Premium Calculator'!H132)</f>
        <v/>
      </c>
      <c r="E116" s="37" t="str">
        <f>IF('3 - SHOP Premium Calculator'!I132="","",'3 - SHOP Premium Calculator'!I132)</f>
        <v/>
      </c>
      <c r="F116" s="2" t="str">
        <f t="shared" si="20"/>
        <v/>
      </c>
      <c r="G116" s="2" t="str">
        <f t="shared" si="21"/>
        <v/>
      </c>
      <c r="H116" s="2" t="str">
        <f t="shared" si="22"/>
        <v/>
      </c>
      <c r="I116" s="2" t="str">
        <f t="shared" si="23"/>
        <v/>
      </c>
      <c r="J116" s="2" t="str">
        <f t="shared" si="24"/>
        <v/>
      </c>
      <c r="K116" s="2" t="str">
        <f>IF(A116="","",IF(AND(D116="Dependent",F116&lt;25),F116+(COUNTIFS($A$10:A116,A116)/500),0))</f>
        <v/>
      </c>
      <c r="L116" s="2" t="str" cm="1">
        <f t="array" ref="L116">IFERROR(IF(A116="","",IF(AND(D116="Dependent",OR(IFERROR(K116=LARGE(IF($B$10:$B$309=B116,$K$10:$K$309),1),FALSE),IFERROR(K116=LARGE(IF($B$10:$B$309=B116,$K$10:$K$309),2),FALSE),IFERROR(K116=LARGE(IF($B$10:$B$309=B116,$K$10:$K$309),3),FALSE)),F116&lt;26),1,0)),0)</f>
        <v/>
      </c>
      <c r="M116" s="2" t="str">
        <f t="shared" si="25"/>
        <v/>
      </c>
      <c r="O116" s="2" t="str" cm="1">
        <f t="array" ref="O116">IFERROR($M116*IF($E116="","",INDEX('Plan Details'!$F$4:$Q$2298,MATCH(1,(Calculations!O$9='Plan Details'!$B$4:$B$2298)*($G116='Plan Details'!$E$4:$E$2298)*(ISNUMBER(SEARCH($B$3,'Plan Details'!$D$4:$D$2298))),0),MATCH(Calculations!$B$4,'Plan Details'!$F$3:$Q$3,0))),"")</f>
        <v/>
      </c>
      <c r="P116" s="2" t="str" cm="1">
        <f t="array" ref="P116">IFERROR($M116*IF($E116="","",INDEX('Plan Details'!$F$4:$Q$2298,MATCH(1,(Calculations!P$9='Plan Details'!$B$4:$B$2298)*($G116='Plan Details'!$E$4:$E$2298)*(ISNUMBER(SEARCH($B$3,'Plan Details'!$D$4:$D$2298))),0),MATCH(Calculations!$B$4,'Plan Details'!$F$3:$Q$3,0))),"")</f>
        <v/>
      </c>
      <c r="Q116" s="2" t="str" cm="1">
        <f t="array" ref="Q116">IFERROR($M116*IF($E116="","",INDEX('Plan Details'!$F$4:$Q$2298,MATCH(1,(Calculations!Q$9='Plan Details'!$B$4:$B$2298)*($G116='Plan Details'!$E$4:$E$2298)*(ISNUMBER(SEARCH($B$3,'Plan Details'!$D$4:$D$2298))),0),MATCH(Calculations!$B$4,'Plan Details'!$F$3:$Q$3,0))),"")</f>
        <v/>
      </c>
      <c r="R116" s="2" t="str" cm="1">
        <f t="array" ref="R116">IFERROR($M116*IF($E116="","",INDEX('Plan Details'!$F$4:$Q$2298,MATCH(1,(Calculations!R$9='Plan Details'!$B$4:$B$2298)*($G116='Plan Details'!$E$4:$E$2298)*(ISNUMBER(SEARCH($B$3,'Plan Details'!$D$4:$D$2298))),0),MATCH(Calculations!$B$4,'Plan Details'!$F$3:$Q$3,0))),"")</f>
        <v/>
      </c>
      <c r="S116" s="2" t="str" cm="1">
        <f t="array" ref="S116">IFERROR($M116*IF($E116="","",INDEX('Plan Details'!$F$4:$Q$2298,MATCH(1,(Calculations!S$9='Plan Details'!$B$4:$B$2298)*($G116='Plan Details'!$E$4:$E$2298)*(ISNUMBER(SEARCH($B$3,'Plan Details'!$D$4:$D$2298))),0),MATCH(Calculations!$B$4,'Plan Details'!$F$3:$Q$3,0))),"")</f>
        <v/>
      </c>
      <c r="T116" s="2" t="str" cm="1">
        <f t="array" ref="T116">IFERROR($M116*IF($E116="","",INDEX('Plan Details'!$F$4:$Q$2298,MATCH(1,(Calculations!T$9='Plan Details'!$B$4:$B$2298)*($G116='Plan Details'!$E$4:$E$2298)*(ISNUMBER(SEARCH($B$3,'Plan Details'!$D$4:$D$2298))),0),MATCH(Calculations!$B$4,'Plan Details'!$F$3:$Q$3,0))),"")</f>
        <v/>
      </c>
      <c r="U116" s="2" t="str" cm="1">
        <f t="array" ref="U116">IFERROR($M116*IF($E116="","",INDEX('Plan Details'!$F$4:$Q$2298,MATCH(1,(Calculations!U$9='Plan Details'!$B$4:$B$2298)*($G116='Plan Details'!$E$4:$E$2298)*(ISNUMBER(SEARCH($B$3,'Plan Details'!$D$4:$D$2298))),0),MATCH(Calculations!$B$4,'Plan Details'!$F$3:$Q$3,0))),"")</f>
        <v/>
      </c>
      <c r="V116" s="2" t="str" cm="1">
        <f t="array" ref="V116">IFERROR($M116*IF($E116="","",INDEX('Plan Details'!$F$4:$Q$2298,MATCH(1,(Calculations!V$9='Plan Details'!$B$4:$B$2298)*($G116='Plan Details'!$E$4:$E$2298)*(ISNUMBER(SEARCH($B$3,'Plan Details'!$D$4:$D$2298))),0),MATCH(Calculations!$B$4,'Plan Details'!$F$3:$Q$3,0))),"")</f>
        <v/>
      </c>
      <c r="W116" s="2" t="str" cm="1">
        <f t="array" ref="W116">IFERROR($M116*IF($E116="","",INDEX('Plan Details'!$F$4:$Q$2298,MATCH(1,(Calculations!W$9='Plan Details'!$B$4:$B$2298)*($G116='Plan Details'!$E$4:$E$2298)*(ISNUMBER(SEARCH($B$3,'Plan Details'!$D$4:$D$2298))),0),MATCH(Calculations!$B$4,'Plan Details'!$F$3:$Q$3,0))),"")</f>
        <v/>
      </c>
      <c r="X116" s="2" t="str" cm="1">
        <f t="array" ref="X116">IFERROR($M116*IF($E116="","",INDEX('Plan Details'!$F$4:$Q$2298,MATCH(1,(Calculations!X$9='Plan Details'!$B$4:$B$2298)*($G116='Plan Details'!$E$4:$E$2298)*(ISNUMBER(SEARCH($B$3,'Plan Details'!$D$4:$D$2298))),0),MATCH(Calculations!$B$4,'Plan Details'!$F$3:$Q$3,0))),"")</f>
        <v/>
      </c>
      <c r="Y116" s="2" t="str" cm="1">
        <f t="array" ref="Y116">IFERROR($M116*IF($E116="","",INDEX('Plan Details'!$F$4:$Q$2298,MATCH(1,(Calculations!Y$9='Plan Details'!$B$4:$B$2298)*($G116='Plan Details'!$E$4:$E$2298)*(ISNUMBER(SEARCH($B$3,'Plan Details'!$D$4:$D$2298))),0),MATCH(Calculations!$B$4,'Plan Details'!$F$3:$Q$3,0))),"")</f>
        <v/>
      </c>
      <c r="Z116" s="2" t="str" cm="1">
        <f t="array" ref="Z116">IFERROR($M116*IF($E116="","",INDEX('Plan Details'!$F$4:$Q$2298,MATCH(1,(Calculations!Z$9='Plan Details'!$B$4:$B$2298)*($G116='Plan Details'!$E$4:$E$2298)*(ISNUMBER(SEARCH($B$3,'Plan Details'!$D$4:$D$2298))),0),MATCH(Calculations!$B$4,'Plan Details'!$F$3:$Q$3,0))),"")</f>
        <v/>
      </c>
      <c r="AA116" s="2" t="str" cm="1">
        <f t="array" ref="AA116">IFERROR($M116*IF($E116="","",INDEX('Plan Details'!$F$4:$Q$2298,MATCH(1,(Calculations!AA$9='Plan Details'!$B$4:$B$2298)*($G116='Plan Details'!$E$4:$E$2298)*(ISNUMBER(SEARCH($B$3,'Plan Details'!$D$4:$D$2298))),0),MATCH(Calculations!$B$4,'Plan Details'!$F$3:$Q$3,0))),"")</f>
        <v/>
      </c>
      <c r="AB116" s="2" t="str" cm="1">
        <f t="array" ref="AB116">IFERROR($M116*IF($E116="","",INDEX('Plan Details'!$F$4:$Q$2298,MATCH(1,(Calculations!AB$9='Plan Details'!$B$4:$B$2298)*($G116='Plan Details'!$E$4:$E$2298)*(ISNUMBER(SEARCH($B$3,'Plan Details'!$D$4:$D$2298))),0),MATCH(Calculations!$B$4,'Plan Details'!$F$3:$Q$3,0))),"")</f>
        <v/>
      </c>
      <c r="AD116" s="2" t="str">
        <f t="shared" si="26"/>
        <v/>
      </c>
      <c r="AE116" s="2" t="str">
        <f t="shared" si="27"/>
        <v/>
      </c>
      <c r="AF116" s="2" t="str">
        <f t="shared" si="28"/>
        <v/>
      </c>
      <c r="AG116" s="2" t="str">
        <f t="shared" si="29"/>
        <v/>
      </c>
      <c r="AH116" s="2" t="str">
        <f t="shared" si="30"/>
        <v/>
      </c>
      <c r="AI116" s="2" t="str">
        <f t="shared" si="31"/>
        <v/>
      </c>
      <c r="AJ116" s="2" t="str">
        <f t="shared" si="32"/>
        <v/>
      </c>
      <c r="AK116" s="2" t="str">
        <f t="shared" si="33"/>
        <v/>
      </c>
      <c r="AL116" s="2" t="str">
        <f t="shared" si="34"/>
        <v/>
      </c>
      <c r="AM116" s="2" t="str">
        <f t="shared" si="35"/>
        <v/>
      </c>
      <c r="AN116" s="2" t="str">
        <f t="shared" si="36"/>
        <v/>
      </c>
      <c r="AO116" s="2" t="str">
        <f t="shared" si="37"/>
        <v/>
      </c>
      <c r="AP116" s="2" t="str">
        <f t="shared" si="38"/>
        <v/>
      </c>
      <c r="AQ116" s="2" t="str">
        <f t="shared" si="39"/>
        <v/>
      </c>
    </row>
    <row r="117" spans="1:43" x14ac:dyDescent="0.2">
      <c r="A117" s="2" t="str">
        <f>IF('3 - SHOP Premium Calculator'!F133="","",'3 - SHOP Premium Calculator'!F133)</f>
        <v/>
      </c>
      <c r="B117" s="2" t="str">
        <f>IF(A117="","",A117&amp;COUNTIFS($D$10:D117,"Employee"))</f>
        <v/>
      </c>
      <c r="C117" s="2" t="str">
        <f>IF(A117="","",'3 - SHOP Premium Calculator'!F133&amp;" - "&amp;'3 - SHOP Premium Calculator'!H133)</f>
        <v/>
      </c>
      <c r="D117" s="2" t="str">
        <f>IF('3 - SHOP Premium Calculator'!H133="","",'3 - SHOP Premium Calculator'!H133)</f>
        <v/>
      </c>
      <c r="E117" s="37" t="str">
        <f>IF('3 - SHOP Premium Calculator'!I133="","",'3 - SHOP Premium Calculator'!I133)</f>
        <v/>
      </c>
      <c r="F117" s="2" t="str">
        <f t="shared" si="20"/>
        <v/>
      </c>
      <c r="G117" s="2" t="str">
        <f t="shared" si="21"/>
        <v/>
      </c>
      <c r="H117" s="2" t="str">
        <f t="shared" si="22"/>
        <v/>
      </c>
      <c r="I117" s="2" t="str">
        <f t="shared" si="23"/>
        <v/>
      </c>
      <c r="J117" s="2" t="str">
        <f t="shared" si="24"/>
        <v/>
      </c>
      <c r="K117" s="2" t="str">
        <f>IF(A117="","",IF(AND(D117="Dependent",F117&lt;25),F117+(COUNTIFS($A$10:A117,A117)/500),0))</f>
        <v/>
      </c>
      <c r="L117" s="2" t="str" cm="1">
        <f t="array" ref="L117">IFERROR(IF(A117="","",IF(AND(D117="Dependent",OR(IFERROR(K117=LARGE(IF($B$10:$B$309=B117,$K$10:$K$309),1),FALSE),IFERROR(K117=LARGE(IF($B$10:$B$309=B117,$K$10:$K$309),2),FALSE),IFERROR(K117=LARGE(IF($B$10:$B$309=B117,$K$10:$K$309),3),FALSE)),F117&lt;26),1,0)),0)</f>
        <v/>
      </c>
      <c r="M117" s="2" t="str">
        <f t="shared" si="25"/>
        <v/>
      </c>
      <c r="O117" s="2" t="str" cm="1">
        <f t="array" ref="O117">IFERROR($M117*IF($E117="","",INDEX('Plan Details'!$F$4:$Q$2298,MATCH(1,(Calculations!O$9='Plan Details'!$B$4:$B$2298)*($G117='Plan Details'!$E$4:$E$2298)*(ISNUMBER(SEARCH($B$3,'Plan Details'!$D$4:$D$2298))),0),MATCH(Calculations!$B$4,'Plan Details'!$F$3:$Q$3,0))),"")</f>
        <v/>
      </c>
      <c r="P117" s="2" t="str" cm="1">
        <f t="array" ref="P117">IFERROR($M117*IF($E117="","",INDEX('Plan Details'!$F$4:$Q$2298,MATCH(1,(Calculations!P$9='Plan Details'!$B$4:$B$2298)*($G117='Plan Details'!$E$4:$E$2298)*(ISNUMBER(SEARCH($B$3,'Plan Details'!$D$4:$D$2298))),0),MATCH(Calculations!$B$4,'Plan Details'!$F$3:$Q$3,0))),"")</f>
        <v/>
      </c>
      <c r="Q117" s="2" t="str" cm="1">
        <f t="array" ref="Q117">IFERROR($M117*IF($E117="","",INDEX('Plan Details'!$F$4:$Q$2298,MATCH(1,(Calculations!Q$9='Plan Details'!$B$4:$B$2298)*($G117='Plan Details'!$E$4:$E$2298)*(ISNUMBER(SEARCH($B$3,'Plan Details'!$D$4:$D$2298))),0),MATCH(Calculations!$B$4,'Plan Details'!$F$3:$Q$3,0))),"")</f>
        <v/>
      </c>
      <c r="R117" s="2" t="str" cm="1">
        <f t="array" ref="R117">IFERROR($M117*IF($E117="","",INDEX('Plan Details'!$F$4:$Q$2298,MATCH(1,(Calculations!R$9='Plan Details'!$B$4:$B$2298)*($G117='Plan Details'!$E$4:$E$2298)*(ISNUMBER(SEARCH($B$3,'Plan Details'!$D$4:$D$2298))),0),MATCH(Calculations!$B$4,'Plan Details'!$F$3:$Q$3,0))),"")</f>
        <v/>
      </c>
      <c r="S117" s="2" t="str" cm="1">
        <f t="array" ref="S117">IFERROR($M117*IF($E117="","",INDEX('Plan Details'!$F$4:$Q$2298,MATCH(1,(Calculations!S$9='Plan Details'!$B$4:$B$2298)*($G117='Plan Details'!$E$4:$E$2298)*(ISNUMBER(SEARCH($B$3,'Plan Details'!$D$4:$D$2298))),0),MATCH(Calculations!$B$4,'Plan Details'!$F$3:$Q$3,0))),"")</f>
        <v/>
      </c>
      <c r="T117" s="2" t="str" cm="1">
        <f t="array" ref="T117">IFERROR($M117*IF($E117="","",INDEX('Plan Details'!$F$4:$Q$2298,MATCH(1,(Calculations!T$9='Plan Details'!$B$4:$B$2298)*($G117='Plan Details'!$E$4:$E$2298)*(ISNUMBER(SEARCH($B$3,'Plan Details'!$D$4:$D$2298))),0),MATCH(Calculations!$B$4,'Plan Details'!$F$3:$Q$3,0))),"")</f>
        <v/>
      </c>
      <c r="U117" s="2" t="str" cm="1">
        <f t="array" ref="U117">IFERROR($M117*IF($E117="","",INDEX('Plan Details'!$F$4:$Q$2298,MATCH(1,(Calculations!U$9='Plan Details'!$B$4:$B$2298)*($G117='Plan Details'!$E$4:$E$2298)*(ISNUMBER(SEARCH($B$3,'Plan Details'!$D$4:$D$2298))),0),MATCH(Calculations!$B$4,'Plan Details'!$F$3:$Q$3,0))),"")</f>
        <v/>
      </c>
      <c r="V117" s="2" t="str" cm="1">
        <f t="array" ref="V117">IFERROR($M117*IF($E117="","",INDEX('Plan Details'!$F$4:$Q$2298,MATCH(1,(Calculations!V$9='Plan Details'!$B$4:$B$2298)*($G117='Plan Details'!$E$4:$E$2298)*(ISNUMBER(SEARCH($B$3,'Plan Details'!$D$4:$D$2298))),0),MATCH(Calculations!$B$4,'Plan Details'!$F$3:$Q$3,0))),"")</f>
        <v/>
      </c>
      <c r="W117" s="2" t="str" cm="1">
        <f t="array" ref="W117">IFERROR($M117*IF($E117="","",INDEX('Plan Details'!$F$4:$Q$2298,MATCH(1,(Calculations!W$9='Plan Details'!$B$4:$B$2298)*($G117='Plan Details'!$E$4:$E$2298)*(ISNUMBER(SEARCH($B$3,'Plan Details'!$D$4:$D$2298))),0),MATCH(Calculations!$B$4,'Plan Details'!$F$3:$Q$3,0))),"")</f>
        <v/>
      </c>
      <c r="X117" s="2" t="str" cm="1">
        <f t="array" ref="X117">IFERROR($M117*IF($E117="","",INDEX('Plan Details'!$F$4:$Q$2298,MATCH(1,(Calculations!X$9='Plan Details'!$B$4:$B$2298)*($G117='Plan Details'!$E$4:$E$2298)*(ISNUMBER(SEARCH($B$3,'Plan Details'!$D$4:$D$2298))),0),MATCH(Calculations!$B$4,'Plan Details'!$F$3:$Q$3,0))),"")</f>
        <v/>
      </c>
      <c r="Y117" s="2" t="str" cm="1">
        <f t="array" ref="Y117">IFERROR($M117*IF($E117="","",INDEX('Plan Details'!$F$4:$Q$2298,MATCH(1,(Calculations!Y$9='Plan Details'!$B$4:$B$2298)*($G117='Plan Details'!$E$4:$E$2298)*(ISNUMBER(SEARCH($B$3,'Plan Details'!$D$4:$D$2298))),0),MATCH(Calculations!$B$4,'Plan Details'!$F$3:$Q$3,0))),"")</f>
        <v/>
      </c>
      <c r="Z117" s="2" t="str" cm="1">
        <f t="array" ref="Z117">IFERROR($M117*IF($E117="","",INDEX('Plan Details'!$F$4:$Q$2298,MATCH(1,(Calculations!Z$9='Plan Details'!$B$4:$B$2298)*($G117='Plan Details'!$E$4:$E$2298)*(ISNUMBER(SEARCH($B$3,'Plan Details'!$D$4:$D$2298))),0),MATCH(Calculations!$B$4,'Plan Details'!$F$3:$Q$3,0))),"")</f>
        <v/>
      </c>
      <c r="AA117" s="2" t="str" cm="1">
        <f t="array" ref="AA117">IFERROR($M117*IF($E117="","",INDEX('Plan Details'!$F$4:$Q$2298,MATCH(1,(Calculations!AA$9='Plan Details'!$B$4:$B$2298)*($G117='Plan Details'!$E$4:$E$2298)*(ISNUMBER(SEARCH($B$3,'Plan Details'!$D$4:$D$2298))),0),MATCH(Calculations!$B$4,'Plan Details'!$F$3:$Q$3,0))),"")</f>
        <v/>
      </c>
      <c r="AB117" s="2" t="str" cm="1">
        <f t="array" ref="AB117">IFERROR($M117*IF($E117="","",INDEX('Plan Details'!$F$4:$Q$2298,MATCH(1,(Calculations!AB$9='Plan Details'!$B$4:$B$2298)*($G117='Plan Details'!$E$4:$E$2298)*(ISNUMBER(SEARCH($B$3,'Plan Details'!$D$4:$D$2298))),0),MATCH(Calculations!$B$4,'Plan Details'!$F$3:$Q$3,0))),"")</f>
        <v/>
      </c>
      <c r="AD117" s="2" t="str">
        <f t="shared" si="26"/>
        <v/>
      </c>
      <c r="AE117" s="2" t="str">
        <f t="shared" si="27"/>
        <v/>
      </c>
      <c r="AF117" s="2" t="str">
        <f t="shared" si="28"/>
        <v/>
      </c>
      <c r="AG117" s="2" t="str">
        <f t="shared" si="29"/>
        <v/>
      </c>
      <c r="AH117" s="2" t="str">
        <f t="shared" si="30"/>
        <v/>
      </c>
      <c r="AI117" s="2" t="str">
        <f t="shared" si="31"/>
        <v/>
      </c>
      <c r="AJ117" s="2" t="str">
        <f t="shared" si="32"/>
        <v/>
      </c>
      <c r="AK117" s="2" t="str">
        <f t="shared" si="33"/>
        <v/>
      </c>
      <c r="AL117" s="2" t="str">
        <f t="shared" si="34"/>
        <v/>
      </c>
      <c r="AM117" s="2" t="str">
        <f t="shared" si="35"/>
        <v/>
      </c>
      <c r="AN117" s="2" t="str">
        <f t="shared" si="36"/>
        <v/>
      </c>
      <c r="AO117" s="2" t="str">
        <f t="shared" si="37"/>
        <v/>
      </c>
      <c r="AP117" s="2" t="str">
        <f t="shared" si="38"/>
        <v/>
      </c>
      <c r="AQ117" s="2" t="str">
        <f t="shared" si="39"/>
        <v/>
      </c>
    </row>
    <row r="118" spans="1:43" x14ac:dyDescent="0.2">
      <c r="A118" s="2" t="str">
        <f>IF('3 - SHOP Premium Calculator'!F134="","",'3 - SHOP Premium Calculator'!F134)</f>
        <v/>
      </c>
      <c r="B118" s="2" t="str">
        <f>IF(A118="","",A118&amp;COUNTIFS($D$10:D118,"Employee"))</f>
        <v/>
      </c>
      <c r="C118" s="2" t="str">
        <f>IF(A118="","",'3 - SHOP Premium Calculator'!F134&amp;" - "&amp;'3 - SHOP Premium Calculator'!H134)</f>
        <v/>
      </c>
      <c r="D118" s="2" t="str">
        <f>IF('3 - SHOP Premium Calculator'!H134="","",'3 - SHOP Premium Calculator'!H134)</f>
        <v/>
      </c>
      <c r="E118" s="37" t="str">
        <f>IF('3 - SHOP Premium Calculator'!I134="","",'3 - SHOP Premium Calculator'!I134)</f>
        <v/>
      </c>
      <c r="F118" s="2" t="str">
        <f t="shared" si="20"/>
        <v/>
      </c>
      <c r="G118" s="2" t="str">
        <f t="shared" si="21"/>
        <v/>
      </c>
      <c r="H118" s="2" t="str">
        <f t="shared" si="22"/>
        <v/>
      </c>
      <c r="I118" s="2" t="str">
        <f t="shared" si="23"/>
        <v/>
      </c>
      <c r="J118" s="2" t="str">
        <f t="shared" si="24"/>
        <v/>
      </c>
      <c r="K118" s="2" t="str">
        <f>IF(A118="","",IF(AND(D118="Dependent",F118&lt;25),F118+(COUNTIFS($A$10:A118,A118)/500),0))</f>
        <v/>
      </c>
      <c r="L118" s="2" t="str" cm="1">
        <f t="array" ref="L118">IFERROR(IF(A118="","",IF(AND(D118="Dependent",OR(IFERROR(K118=LARGE(IF($B$10:$B$309=B118,$K$10:$K$309),1),FALSE),IFERROR(K118=LARGE(IF($B$10:$B$309=B118,$K$10:$K$309),2),FALSE),IFERROR(K118=LARGE(IF($B$10:$B$309=B118,$K$10:$K$309),3),FALSE)),F118&lt;26),1,0)),0)</f>
        <v/>
      </c>
      <c r="M118" s="2" t="str">
        <f t="shared" si="25"/>
        <v/>
      </c>
      <c r="O118" s="2" t="str" cm="1">
        <f t="array" ref="O118">IFERROR($M118*IF($E118="","",INDEX('Plan Details'!$F$4:$Q$2298,MATCH(1,(Calculations!O$9='Plan Details'!$B$4:$B$2298)*($G118='Plan Details'!$E$4:$E$2298)*(ISNUMBER(SEARCH($B$3,'Plan Details'!$D$4:$D$2298))),0),MATCH(Calculations!$B$4,'Plan Details'!$F$3:$Q$3,0))),"")</f>
        <v/>
      </c>
      <c r="P118" s="2" t="str" cm="1">
        <f t="array" ref="P118">IFERROR($M118*IF($E118="","",INDEX('Plan Details'!$F$4:$Q$2298,MATCH(1,(Calculations!P$9='Plan Details'!$B$4:$B$2298)*($G118='Plan Details'!$E$4:$E$2298)*(ISNUMBER(SEARCH($B$3,'Plan Details'!$D$4:$D$2298))),0),MATCH(Calculations!$B$4,'Plan Details'!$F$3:$Q$3,0))),"")</f>
        <v/>
      </c>
      <c r="Q118" s="2" t="str" cm="1">
        <f t="array" ref="Q118">IFERROR($M118*IF($E118="","",INDEX('Plan Details'!$F$4:$Q$2298,MATCH(1,(Calculations!Q$9='Plan Details'!$B$4:$B$2298)*($G118='Plan Details'!$E$4:$E$2298)*(ISNUMBER(SEARCH($B$3,'Plan Details'!$D$4:$D$2298))),0),MATCH(Calculations!$B$4,'Plan Details'!$F$3:$Q$3,0))),"")</f>
        <v/>
      </c>
      <c r="R118" s="2" t="str" cm="1">
        <f t="array" ref="R118">IFERROR($M118*IF($E118="","",INDEX('Plan Details'!$F$4:$Q$2298,MATCH(1,(Calculations!R$9='Plan Details'!$B$4:$B$2298)*($G118='Plan Details'!$E$4:$E$2298)*(ISNUMBER(SEARCH($B$3,'Plan Details'!$D$4:$D$2298))),0),MATCH(Calculations!$B$4,'Plan Details'!$F$3:$Q$3,0))),"")</f>
        <v/>
      </c>
      <c r="S118" s="2" t="str" cm="1">
        <f t="array" ref="S118">IFERROR($M118*IF($E118="","",INDEX('Plan Details'!$F$4:$Q$2298,MATCH(1,(Calculations!S$9='Plan Details'!$B$4:$B$2298)*($G118='Plan Details'!$E$4:$E$2298)*(ISNUMBER(SEARCH($B$3,'Plan Details'!$D$4:$D$2298))),0),MATCH(Calculations!$B$4,'Plan Details'!$F$3:$Q$3,0))),"")</f>
        <v/>
      </c>
      <c r="T118" s="2" t="str" cm="1">
        <f t="array" ref="T118">IFERROR($M118*IF($E118="","",INDEX('Plan Details'!$F$4:$Q$2298,MATCH(1,(Calculations!T$9='Plan Details'!$B$4:$B$2298)*($G118='Plan Details'!$E$4:$E$2298)*(ISNUMBER(SEARCH($B$3,'Plan Details'!$D$4:$D$2298))),0),MATCH(Calculations!$B$4,'Plan Details'!$F$3:$Q$3,0))),"")</f>
        <v/>
      </c>
      <c r="U118" s="2" t="str" cm="1">
        <f t="array" ref="U118">IFERROR($M118*IF($E118="","",INDEX('Plan Details'!$F$4:$Q$2298,MATCH(1,(Calculations!U$9='Plan Details'!$B$4:$B$2298)*($G118='Plan Details'!$E$4:$E$2298)*(ISNUMBER(SEARCH($B$3,'Plan Details'!$D$4:$D$2298))),0),MATCH(Calculations!$B$4,'Plan Details'!$F$3:$Q$3,0))),"")</f>
        <v/>
      </c>
      <c r="V118" s="2" t="str" cm="1">
        <f t="array" ref="V118">IFERROR($M118*IF($E118="","",INDEX('Plan Details'!$F$4:$Q$2298,MATCH(1,(Calculations!V$9='Plan Details'!$B$4:$B$2298)*($G118='Plan Details'!$E$4:$E$2298)*(ISNUMBER(SEARCH($B$3,'Plan Details'!$D$4:$D$2298))),0),MATCH(Calculations!$B$4,'Plan Details'!$F$3:$Q$3,0))),"")</f>
        <v/>
      </c>
      <c r="W118" s="2" t="str" cm="1">
        <f t="array" ref="W118">IFERROR($M118*IF($E118="","",INDEX('Plan Details'!$F$4:$Q$2298,MATCH(1,(Calculations!W$9='Plan Details'!$B$4:$B$2298)*($G118='Plan Details'!$E$4:$E$2298)*(ISNUMBER(SEARCH($B$3,'Plan Details'!$D$4:$D$2298))),0),MATCH(Calculations!$B$4,'Plan Details'!$F$3:$Q$3,0))),"")</f>
        <v/>
      </c>
      <c r="X118" s="2" t="str" cm="1">
        <f t="array" ref="X118">IFERROR($M118*IF($E118="","",INDEX('Plan Details'!$F$4:$Q$2298,MATCH(1,(Calculations!X$9='Plan Details'!$B$4:$B$2298)*($G118='Plan Details'!$E$4:$E$2298)*(ISNUMBER(SEARCH($B$3,'Plan Details'!$D$4:$D$2298))),0),MATCH(Calculations!$B$4,'Plan Details'!$F$3:$Q$3,0))),"")</f>
        <v/>
      </c>
      <c r="Y118" s="2" t="str" cm="1">
        <f t="array" ref="Y118">IFERROR($M118*IF($E118="","",INDEX('Plan Details'!$F$4:$Q$2298,MATCH(1,(Calculations!Y$9='Plan Details'!$B$4:$B$2298)*($G118='Plan Details'!$E$4:$E$2298)*(ISNUMBER(SEARCH($B$3,'Plan Details'!$D$4:$D$2298))),0),MATCH(Calculations!$B$4,'Plan Details'!$F$3:$Q$3,0))),"")</f>
        <v/>
      </c>
      <c r="Z118" s="2" t="str" cm="1">
        <f t="array" ref="Z118">IFERROR($M118*IF($E118="","",INDEX('Plan Details'!$F$4:$Q$2298,MATCH(1,(Calculations!Z$9='Plan Details'!$B$4:$B$2298)*($G118='Plan Details'!$E$4:$E$2298)*(ISNUMBER(SEARCH($B$3,'Plan Details'!$D$4:$D$2298))),0),MATCH(Calculations!$B$4,'Plan Details'!$F$3:$Q$3,0))),"")</f>
        <v/>
      </c>
      <c r="AA118" s="2" t="str" cm="1">
        <f t="array" ref="AA118">IFERROR($M118*IF($E118="","",INDEX('Plan Details'!$F$4:$Q$2298,MATCH(1,(Calculations!AA$9='Plan Details'!$B$4:$B$2298)*($G118='Plan Details'!$E$4:$E$2298)*(ISNUMBER(SEARCH($B$3,'Plan Details'!$D$4:$D$2298))),0),MATCH(Calculations!$B$4,'Plan Details'!$F$3:$Q$3,0))),"")</f>
        <v/>
      </c>
      <c r="AB118" s="2" t="str" cm="1">
        <f t="array" ref="AB118">IFERROR($M118*IF($E118="","",INDEX('Plan Details'!$F$4:$Q$2298,MATCH(1,(Calculations!AB$9='Plan Details'!$B$4:$B$2298)*($G118='Plan Details'!$E$4:$E$2298)*(ISNUMBER(SEARCH($B$3,'Plan Details'!$D$4:$D$2298))),0),MATCH(Calculations!$B$4,'Plan Details'!$F$3:$Q$3,0))),"")</f>
        <v/>
      </c>
      <c r="AD118" s="2" t="str">
        <f t="shared" si="26"/>
        <v/>
      </c>
      <c r="AE118" s="2" t="str">
        <f t="shared" si="27"/>
        <v/>
      </c>
      <c r="AF118" s="2" t="str">
        <f t="shared" si="28"/>
        <v/>
      </c>
      <c r="AG118" s="2" t="str">
        <f t="shared" si="29"/>
        <v/>
      </c>
      <c r="AH118" s="2" t="str">
        <f t="shared" si="30"/>
        <v/>
      </c>
      <c r="AI118" s="2" t="str">
        <f t="shared" si="31"/>
        <v/>
      </c>
      <c r="AJ118" s="2" t="str">
        <f t="shared" si="32"/>
        <v/>
      </c>
      <c r="AK118" s="2" t="str">
        <f t="shared" si="33"/>
        <v/>
      </c>
      <c r="AL118" s="2" t="str">
        <f t="shared" si="34"/>
        <v/>
      </c>
      <c r="AM118" s="2" t="str">
        <f t="shared" si="35"/>
        <v/>
      </c>
      <c r="AN118" s="2" t="str">
        <f t="shared" si="36"/>
        <v/>
      </c>
      <c r="AO118" s="2" t="str">
        <f t="shared" si="37"/>
        <v/>
      </c>
      <c r="AP118" s="2" t="str">
        <f t="shared" si="38"/>
        <v/>
      </c>
      <c r="AQ118" s="2" t="str">
        <f t="shared" si="39"/>
        <v/>
      </c>
    </row>
    <row r="119" spans="1:43" x14ac:dyDescent="0.2">
      <c r="A119" s="2" t="str">
        <f>IF('3 - SHOP Premium Calculator'!F135="","",'3 - SHOP Premium Calculator'!F135)</f>
        <v/>
      </c>
      <c r="B119" s="2" t="str">
        <f>IF(A119="","",A119&amp;COUNTIFS($D$10:D119,"Employee"))</f>
        <v/>
      </c>
      <c r="C119" s="2" t="str">
        <f>IF(A119="","",'3 - SHOP Premium Calculator'!F135&amp;" - "&amp;'3 - SHOP Premium Calculator'!H135)</f>
        <v/>
      </c>
      <c r="D119" s="2" t="str">
        <f>IF('3 - SHOP Premium Calculator'!H135="","",'3 - SHOP Premium Calculator'!H135)</f>
        <v/>
      </c>
      <c r="E119" s="37" t="str">
        <f>IF('3 - SHOP Premium Calculator'!I135="","",'3 - SHOP Premium Calculator'!I135)</f>
        <v/>
      </c>
      <c r="F119" s="2" t="str">
        <f t="shared" si="20"/>
        <v/>
      </c>
      <c r="G119" s="2" t="str">
        <f t="shared" si="21"/>
        <v/>
      </c>
      <c r="H119" s="2" t="str">
        <f t="shared" si="22"/>
        <v/>
      </c>
      <c r="I119" s="2" t="str">
        <f t="shared" si="23"/>
        <v/>
      </c>
      <c r="J119" s="2" t="str">
        <f t="shared" si="24"/>
        <v/>
      </c>
      <c r="K119" s="2" t="str">
        <f>IF(A119="","",IF(AND(D119="Dependent",F119&lt;25),F119+(COUNTIFS($A$10:A119,A119)/500),0))</f>
        <v/>
      </c>
      <c r="L119" s="2" t="str" cm="1">
        <f t="array" ref="L119">IFERROR(IF(A119="","",IF(AND(D119="Dependent",OR(IFERROR(K119=LARGE(IF($B$10:$B$309=B119,$K$10:$K$309),1),FALSE),IFERROR(K119=LARGE(IF($B$10:$B$309=B119,$K$10:$K$309),2),FALSE),IFERROR(K119=LARGE(IF($B$10:$B$309=B119,$K$10:$K$309),3),FALSE)),F119&lt;26),1,0)),0)</f>
        <v/>
      </c>
      <c r="M119" s="2" t="str">
        <f t="shared" si="25"/>
        <v/>
      </c>
      <c r="O119" s="2" t="str" cm="1">
        <f t="array" ref="O119">IFERROR($M119*IF($E119="","",INDEX('Plan Details'!$F$4:$Q$2298,MATCH(1,(Calculations!O$9='Plan Details'!$B$4:$B$2298)*($G119='Plan Details'!$E$4:$E$2298)*(ISNUMBER(SEARCH($B$3,'Plan Details'!$D$4:$D$2298))),0),MATCH(Calculations!$B$4,'Plan Details'!$F$3:$Q$3,0))),"")</f>
        <v/>
      </c>
      <c r="P119" s="2" t="str" cm="1">
        <f t="array" ref="P119">IFERROR($M119*IF($E119="","",INDEX('Plan Details'!$F$4:$Q$2298,MATCH(1,(Calculations!P$9='Plan Details'!$B$4:$B$2298)*($G119='Plan Details'!$E$4:$E$2298)*(ISNUMBER(SEARCH($B$3,'Plan Details'!$D$4:$D$2298))),0),MATCH(Calculations!$B$4,'Plan Details'!$F$3:$Q$3,0))),"")</f>
        <v/>
      </c>
      <c r="Q119" s="2" t="str" cm="1">
        <f t="array" ref="Q119">IFERROR($M119*IF($E119="","",INDEX('Plan Details'!$F$4:$Q$2298,MATCH(1,(Calculations!Q$9='Plan Details'!$B$4:$B$2298)*($G119='Plan Details'!$E$4:$E$2298)*(ISNUMBER(SEARCH($B$3,'Plan Details'!$D$4:$D$2298))),0),MATCH(Calculations!$B$4,'Plan Details'!$F$3:$Q$3,0))),"")</f>
        <v/>
      </c>
      <c r="R119" s="2" t="str" cm="1">
        <f t="array" ref="R119">IFERROR($M119*IF($E119="","",INDEX('Plan Details'!$F$4:$Q$2298,MATCH(1,(Calculations!R$9='Plan Details'!$B$4:$B$2298)*($G119='Plan Details'!$E$4:$E$2298)*(ISNUMBER(SEARCH($B$3,'Plan Details'!$D$4:$D$2298))),0),MATCH(Calculations!$B$4,'Plan Details'!$F$3:$Q$3,0))),"")</f>
        <v/>
      </c>
      <c r="S119" s="2" t="str" cm="1">
        <f t="array" ref="S119">IFERROR($M119*IF($E119="","",INDEX('Plan Details'!$F$4:$Q$2298,MATCH(1,(Calculations!S$9='Plan Details'!$B$4:$B$2298)*($G119='Plan Details'!$E$4:$E$2298)*(ISNUMBER(SEARCH($B$3,'Plan Details'!$D$4:$D$2298))),0),MATCH(Calculations!$B$4,'Plan Details'!$F$3:$Q$3,0))),"")</f>
        <v/>
      </c>
      <c r="T119" s="2" t="str" cm="1">
        <f t="array" ref="T119">IFERROR($M119*IF($E119="","",INDEX('Plan Details'!$F$4:$Q$2298,MATCH(1,(Calculations!T$9='Plan Details'!$B$4:$B$2298)*($G119='Plan Details'!$E$4:$E$2298)*(ISNUMBER(SEARCH($B$3,'Plan Details'!$D$4:$D$2298))),0),MATCH(Calculations!$B$4,'Plan Details'!$F$3:$Q$3,0))),"")</f>
        <v/>
      </c>
      <c r="U119" s="2" t="str" cm="1">
        <f t="array" ref="U119">IFERROR($M119*IF($E119="","",INDEX('Plan Details'!$F$4:$Q$2298,MATCH(1,(Calculations!U$9='Plan Details'!$B$4:$B$2298)*($G119='Plan Details'!$E$4:$E$2298)*(ISNUMBER(SEARCH($B$3,'Plan Details'!$D$4:$D$2298))),0),MATCH(Calculations!$B$4,'Plan Details'!$F$3:$Q$3,0))),"")</f>
        <v/>
      </c>
      <c r="V119" s="2" t="str" cm="1">
        <f t="array" ref="V119">IFERROR($M119*IF($E119="","",INDEX('Plan Details'!$F$4:$Q$2298,MATCH(1,(Calculations!V$9='Plan Details'!$B$4:$B$2298)*($G119='Plan Details'!$E$4:$E$2298)*(ISNUMBER(SEARCH($B$3,'Plan Details'!$D$4:$D$2298))),0),MATCH(Calculations!$B$4,'Plan Details'!$F$3:$Q$3,0))),"")</f>
        <v/>
      </c>
      <c r="W119" s="2" t="str" cm="1">
        <f t="array" ref="W119">IFERROR($M119*IF($E119="","",INDEX('Plan Details'!$F$4:$Q$2298,MATCH(1,(Calculations!W$9='Plan Details'!$B$4:$B$2298)*($G119='Plan Details'!$E$4:$E$2298)*(ISNUMBER(SEARCH($B$3,'Plan Details'!$D$4:$D$2298))),0),MATCH(Calculations!$B$4,'Plan Details'!$F$3:$Q$3,0))),"")</f>
        <v/>
      </c>
      <c r="X119" s="2" t="str" cm="1">
        <f t="array" ref="X119">IFERROR($M119*IF($E119="","",INDEX('Plan Details'!$F$4:$Q$2298,MATCH(1,(Calculations!X$9='Plan Details'!$B$4:$B$2298)*($G119='Plan Details'!$E$4:$E$2298)*(ISNUMBER(SEARCH($B$3,'Plan Details'!$D$4:$D$2298))),0),MATCH(Calculations!$B$4,'Plan Details'!$F$3:$Q$3,0))),"")</f>
        <v/>
      </c>
      <c r="Y119" s="2" t="str" cm="1">
        <f t="array" ref="Y119">IFERROR($M119*IF($E119="","",INDEX('Plan Details'!$F$4:$Q$2298,MATCH(1,(Calculations!Y$9='Plan Details'!$B$4:$B$2298)*($G119='Plan Details'!$E$4:$E$2298)*(ISNUMBER(SEARCH($B$3,'Plan Details'!$D$4:$D$2298))),0),MATCH(Calculations!$B$4,'Plan Details'!$F$3:$Q$3,0))),"")</f>
        <v/>
      </c>
      <c r="Z119" s="2" t="str" cm="1">
        <f t="array" ref="Z119">IFERROR($M119*IF($E119="","",INDEX('Plan Details'!$F$4:$Q$2298,MATCH(1,(Calculations!Z$9='Plan Details'!$B$4:$B$2298)*($G119='Plan Details'!$E$4:$E$2298)*(ISNUMBER(SEARCH($B$3,'Plan Details'!$D$4:$D$2298))),0),MATCH(Calculations!$B$4,'Plan Details'!$F$3:$Q$3,0))),"")</f>
        <v/>
      </c>
      <c r="AA119" s="2" t="str" cm="1">
        <f t="array" ref="AA119">IFERROR($M119*IF($E119="","",INDEX('Plan Details'!$F$4:$Q$2298,MATCH(1,(Calculations!AA$9='Plan Details'!$B$4:$B$2298)*($G119='Plan Details'!$E$4:$E$2298)*(ISNUMBER(SEARCH($B$3,'Plan Details'!$D$4:$D$2298))),0),MATCH(Calculations!$B$4,'Plan Details'!$F$3:$Q$3,0))),"")</f>
        <v/>
      </c>
      <c r="AB119" s="2" t="str" cm="1">
        <f t="array" ref="AB119">IFERROR($M119*IF($E119="","",INDEX('Plan Details'!$F$4:$Q$2298,MATCH(1,(Calculations!AB$9='Plan Details'!$B$4:$B$2298)*($G119='Plan Details'!$E$4:$E$2298)*(ISNUMBER(SEARCH($B$3,'Plan Details'!$D$4:$D$2298))),0),MATCH(Calculations!$B$4,'Plan Details'!$F$3:$Q$3,0))),"")</f>
        <v/>
      </c>
      <c r="AD119" s="2" t="str">
        <f t="shared" si="26"/>
        <v/>
      </c>
      <c r="AE119" s="2" t="str">
        <f t="shared" si="27"/>
        <v/>
      </c>
      <c r="AF119" s="2" t="str">
        <f t="shared" si="28"/>
        <v/>
      </c>
      <c r="AG119" s="2" t="str">
        <f t="shared" si="29"/>
        <v/>
      </c>
      <c r="AH119" s="2" t="str">
        <f t="shared" si="30"/>
        <v/>
      </c>
      <c r="AI119" s="2" t="str">
        <f t="shared" si="31"/>
        <v/>
      </c>
      <c r="AJ119" s="2" t="str">
        <f t="shared" si="32"/>
        <v/>
      </c>
      <c r="AK119" s="2" t="str">
        <f t="shared" si="33"/>
        <v/>
      </c>
      <c r="AL119" s="2" t="str">
        <f t="shared" si="34"/>
        <v/>
      </c>
      <c r="AM119" s="2" t="str">
        <f t="shared" si="35"/>
        <v/>
      </c>
      <c r="AN119" s="2" t="str">
        <f t="shared" si="36"/>
        <v/>
      </c>
      <c r="AO119" s="2" t="str">
        <f t="shared" si="37"/>
        <v/>
      </c>
      <c r="AP119" s="2" t="str">
        <f t="shared" si="38"/>
        <v/>
      </c>
      <c r="AQ119" s="2" t="str">
        <f t="shared" si="39"/>
        <v/>
      </c>
    </row>
    <row r="120" spans="1:43" x14ac:dyDescent="0.2">
      <c r="A120" s="2" t="str">
        <f>IF('3 - SHOP Premium Calculator'!F136="","",'3 - SHOP Premium Calculator'!F136)</f>
        <v/>
      </c>
      <c r="B120" s="2" t="str">
        <f>IF(A120="","",A120&amp;COUNTIFS($D$10:D120,"Employee"))</f>
        <v/>
      </c>
      <c r="C120" s="2" t="str">
        <f>IF(A120="","",'3 - SHOP Premium Calculator'!F136&amp;" - "&amp;'3 - SHOP Premium Calculator'!H136)</f>
        <v/>
      </c>
      <c r="D120" s="2" t="str">
        <f>IF('3 - SHOP Premium Calculator'!H136="","",'3 - SHOP Premium Calculator'!H136)</f>
        <v/>
      </c>
      <c r="E120" s="37" t="str">
        <f>IF('3 - SHOP Premium Calculator'!I136="","",'3 - SHOP Premium Calculator'!I136)</f>
        <v/>
      </c>
      <c r="F120" s="2" t="str">
        <f t="shared" si="20"/>
        <v/>
      </c>
      <c r="G120" s="2" t="str">
        <f t="shared" si="21"/>
        <v/>
      </c>
      <c r="H120" s="2" t="str">
        <f t="shared" si="22"/>
        <v/>
      </c>
      <c r="I120" s="2" t="str">
        <f t="shared" si="23"/>
        <v/>
      </c>
      <c r="J120" s="2" t="str">
        <f t="shared" si="24"/>
        <v/>
      </c>
      <c r="K120" s="2" t="str">
        <f>IF(A120="","",IF(AND(D120="Dependent",F120&lt;25),F120+(COUNTIFS($A$10:A120,A120)/500),0))</f>
        <v/>
      </c>
      <c r="L120" s="2" t="str" cm="1">
        <f t="array" ref="L120">IFERROR(IF(A120="","",IF(AND(D120="Dependent",OR(IFERROR(K120=LARGE(IF($B$10:$B$309=B120,$K$10:$K$309),1),FALSE),IFERROR(K120=LARGE(IF($B$10:$B$309=B120,$K$10:$K$309),2),FALSE),IFERROR(K120=LARGE(IF($B$10:$B$309=B120,$K$10:$K$309),3),FALSE)),F120&lt;26),1,0)),0)</f>
        <v/>
      </c>
      <c r="M120" s="2" t="str">
        <f t="shared" si="25"/>
        <v/>
      </c>
      <c r="O120" s="2" t="str" cm="1">
        <f t="array" ref="O120">IFERROR($M120*IF($E120="","",INDEX('Plan Details'!$F$4:$Q$2298,MATCH(1,(Calculations!O$9='Plan Details'!$B$4:$B$2298)*($G120='Plan Details'!$E$4:$E$2298)*(ISNUMBER(SEARCH($B$3,'Plan Details'!$D$4:$D$2298))),0),MATCH(Calculations!$B$4,'Plan Details'!$F$3:$Q$3,0))),"")</f>
        <v/>
      </c>
      <c r="P120" s="2" t="str" cm="1">
        <f t="array" ref="P120">IFERROR($M120*IF($E120="","",INDEX('Plan Details'!$F$4:$Q$2298,MATCH(1,(Calculations!P$9='Plan Details'!$B$4:$B$2298)*($G120='Plan Details'!$E$4:$E$2298)*(ISNUMBER(SEARCH($B$3,'Plan Details'!$D$4:$D$2298))),0),MATCH(Calculations!$B$4,'Plan Details'!$F$3:$Q$3,0))),"")</f>
        <v/>
      </c>
      <c r="Q120" s="2" t="str" cm="1">
        <f t="array" ref="Q120">IFERROR($M120*IF($E120="","",INDEX('Plan Details'!$F$4:$Q$2298,MATCH(1,(Calculations!Q$9='Plan Details'!$B$4:$B$2298)*($G120='Plan Details'!$E$4:$E$2298)*(ISNUMBER(SEARCH($B$3,'Plan Details'!$D$4:$D$2298))),0),MATCH(Calculations!$B$4,'Plan Details'!$F$3:$Q$3,0))),"")</f>
        <v/>
      </c>
      <c r="R120" s="2" t="str" cm="1">
        <f t="array" ref="R120">IFERROR($M120*IF($E120="","",INDEX('Plan Details'!$F$4:$Q$2298,MATCH(1,(Calculations!R$9='Plan Details'!$B$4:$B$2298)*($G120='Plan Details'!$E$4:$E$2298)*(ISNUMBER(SEARCH($B$3,'Plan Details'!$D$4:$D$2298))),0),MATCH(Calculations!$B$4,'Plan Details'!$F$3:$Q$3,0))),"")</f>
        <v/>
      </c>
      <c r="S120" s="2" t="str" cm="1">
        <f t="array" ref="S120">IFERROR($M120*IF($E120="","",INDEX('Plan Details'!$F$4:$Q$2298,MATCH(1,(Calculations!S$9='Plan Details'!$B$4:$B$2298)*($G120='Plan Details'!$E$4:$E$2298)*(ISNUMBER(SEARCH($B$3,'Plan Details'!$D$4:$D$2298))),0),MATCH(Calculations!$B$4,'Plan Details'!$F$3:$Q$3,0))),"")</f>
        <v/>
      </c>
      <c r="T120" s="2" t="str" cm="1">
        <f t="array" ref="T120">IFERROR($M120*IF($E120="","",INDEX('Plan Details'!$F$4:$Q$2298,MATCH(1,(Calculations!T$9='Plan Details'!$B$4:$B$2298)*($G120='Plan Details'!$E$4:$E$2298)*(ISNUMBER(SEARCH($B$3,'Plan Details'!$D$4:$D$2298))),0),MATCH(Calculations!$B$4,'Plan Details'!$F$3:$Q$3,0))),"")</f>
        <v/>
      </c>
      <c r="U120" s="2" t="str" cm="1">
        <f t="array" ref="U120">IFERROR($M120*IF($E120="","",INDEX('Plan Details'!$F$4:$Q$2298,MATCH(1,(Calculations!U$9='Plan Details'!$B$4:$B$2298)*($G120='Plan Details'!$E$4:$E$2298)*(ISNUMBER(SEARCH($B$3,'Plan Details'!$D$4:$D$2298))),0),MATCH(Calculations!$B$4,'Plan Details'!$F$3:$Q$3,0))),"")</f>
        <v/>
      </c>
      <c r="V120" s="2" t="str" cm="1">
        <f t="array" ref="V120">IFERROR($M120*IF($E120="","",INDEX('Plan Details'!$F$4:$Q$2298,MATCH(1,(Calculations!V$9='Plan Details'!$B$4:$B$2298)*($G120='Plan Details'!$E$4:$E$2298)*(ISNUMBER(SEARCH($B$3,'Plan Details'!$D$4:$D$2298))),0),MATCH(Calculations!$B$4,'Plan Details'!$F$3:$Q$3,0))),"")</f>
        <v/>
      </c>
      <c r="W120" s="2" t="str" cm="1">
        <f t="array" ref="W120">IFERROR($M120*IF($E120="","",INDEX('Plan Details'!$F$4:$Q$2298,MATCH(1,(Calculations!W$9='Plan Details'!$B$4:$B$2298)*($G120='Plan Details'!$E$4:$E$2298)*(ISNUMBER(SEARCH($B$3,'Plan Details'!$D$4:$D$2298))),0),MATCH(Calculations!$B$4,'Plan Details'!$F$3:$Q$3,0))),"")</f>
        <v/>
      </c>
      <c r="X120" s="2" t="str" cm="1">
        <f t="array" ref="X120">IFERROR($M120*IF($E120="","",INDEX('Plan Details'!$F$4:$Q$2298,MATCH(1,(Calculations!X$9='Plan Details'!$B$4:$B$2298)*($G120='Plan Details'!$E$4:$E$2298)*(ISNUMBER(SEARCH($B$3,'Plan Details'!$D$4:$D$2298))),0),MATCH(Calculations!$B$4,'Plan Details'!$F$3:$Q$3,0))),"")</f>
        <v/>
      </c>
      <c r="Y120" s="2" t="str" cm="1">
        <f t="array" ref="Y120">IFERROR($M120*IF($E120="","",INDEX('Plan Details'!$F$4:$Q$2298,MATCH(1,(Calculations!Y$9='Plan Details'!$B$4:$B$2298)*($G120='Plan Details'!$E$4:$E$2298)*(ISNUMBER(SEARCH($B$3,'Plan Details'!$D$4:$D$2298))),0),MATCH(Calculations!$B$4,'Plan Details'!$F$3:$Q$3,0))),"")</f>
        <v/>
      </c>
      <c r="Z120" s="2" t="str" cm="1">
        <f t="array" ref="Z120">IFERROR($M120*IF($E120="","",INDEX('Plan Details'!$F$4:$Q$2298,MATCH(1,(Calculations!Z$9='Plan Details'!$B$4:$B$2298)*($G120='Plan Details'!$E$4:$E$2298)*(ISNUMBER(SEARCH($B$3,'Plan Details'!$D$4:$D$2298))),0),MATCH(Calculations!$B$4,'Plan Details'!$F$3:$Q$3,0))),"")</f>
        <v/>
      </c>
      <c r="AA120" s="2" t="str" cm="1">
        <f t="array" ref="AA120">IFERROR($M120*IF($E120="","",INDEX('Plan Details'!$F$4:$Q$2298,MATCH(1,(Calculations!AA$9='Plan Details'!$B$4:$B$2298)*($G120='Plan Details'!$E$4:$E$2298)*(ISNUMBER(SEARCH($B$3,'Plan Details'!$D$4:$D$2298))),0),MATCH(Calculations!$B$4,'Plan Details'!$F$3:$Q$3,0))),"")</f>
        <v/>
      </c>
      <c r="AB120" s="2" t="str" cm="1">
        <f t="array" ref="AB120">IFERROR($M120*IF($E120="","",INDEX('Plan Details'!$F$4:$Q$2298,MATCH(1,(Calculations!AB$9='Plan Details'!$B$4:$B$2298)*($G120='Plan Details'!$E$4:$E$2298)*(ISNUMBER(SEARCH($B$3,'Plan Details'!$D$4:$D$2298))),0),MATCH(Calculations!$B$4,'Plan Details'!$F$3:$Q$3,0))),"")</f>
        <v/>
      </c>
      <c r="AD120" s="2" t="str">
        <f t="shared" si="26"/>
        <v/>
      </c>
      <c r="AE120" s="2" t="str">
        <f t="shared" si="27"/>
        <v/>
      </c>
      <c r="AF120" s="2" t="str">
        <f t="shared" si="28"/>
        <v/>
      </c>
      <c r="AG120" s="2" t="str">
        <f t="shared" si="29"/>
        <v/>
      </c>
      <c r="AH120" s="2" t="str">
        <f t="shared" si="30"/>
        <v/>
      </c>
      <c r="AI120" s="2" t="str">
        <f t="shared" si="31"/>
        <v/>
      </c>
      <c r="AJ120" s="2" t="str">
        <f t="shared" si="32"/>
        <v/>
      </c>
      <c r="AK120" s="2" t="str">
        <f t="shared" si="33"/>
        <v/>
      </c>
      <c r="AL120" s="2" t="str">
        <f t="shared" si="34"/>
        <v/>
      </c>
      <c r="AM120" s="2" t="str">
        <f t="shared" si="35"/>
        <v/>
      </c>
      <c r="AN120" s="2" t="str">
        <f t="shared" si="36"/>
        <v/>
      </c>
      <c r="AO120" s="2" t="str">
        <f t="shared" si="37"/>
        <v/>
      </c>
      <c r="AP120" s="2" t="str">
        <f t="shared" si="38"/>
        <v/>
      </c>
      <c r="AQ120" s="2" t="str">
        <f t="shared" si="39"/>
        <v/>
      </c>
    </row>
    <row r="121" spans="1:43" x14ac:dyDescent="0.2">
      <c r="A121" s="2" t="str">
        <f>IF('3 - SHOP Premium Calculator'!F137="","",'3 - SHOP Premium Calculator'!F137)</f>
        <v/>
      </c>
      <c r="B121" s="2" t="str">
        <f>IF(A121="","",A121&amp;COUNTIFS($D$10:D121,"Employee"))</f>
        <v/>
      </c>
      <c r="C121" s="2" t="str">
        <f>IF(A121="","",'3 - SHOP Premium Calculator'!F137&amp;" - "&amp;'3 - SHOP Premium Calculator'!H137)</f>
        <v/>
      </c>
      <c r="D121" s="2" t="str">
        <f>IF('3 - SHOP Premium Calculator'!H137="","",'3 - SHOP Premium Calculator'!H137)</f>
        <v/>
      </c>
      <c r="E121" s="37" t="str">
        <f>IF('3 - SHOP Premium Calculator'!I137="","",'3 - SHOP Premium Calculator'!I137)</f>
        <v/>
      </c>
      <c r="F121" s="2" t="str">
        <f t="shared" si="20"/>
        <v/>
      </c>
      <c r="G121" s="2" t="str">
        <f t="shared" si="21"/>
        <v/>
      </c>
      <c r="H121" s="2" t="str">
        <f t="shared" si="22"/>
        <v/>
      </c>
      <c r="I121" s="2" t="str">
        <f t="shared" si="23"/>
        <v/>
      </c>
      <c r="J121" s="2" t="str">
        <f t="shared" si="24"/>
        <v/>
      </c>
      <c r="K121" s="2" t="str">
        <f>IF(A121="","",IF(AND(D121="Dependent",F121&lt;25),F121+(COUNTIFS($A$10:A121,A121)/500),0))</f>
        <v/>
      </c>
      <c r="L121" s="2" t="str" cm="1">
        <f t="array" ref="L121">IFERROR(IF(A121="","",IF(AND(D121="Dependent",OR(IFERROR(K121=LARGE(IF($B$10:$B$309=B121,$K$10:$K$309),1),FALSE),IFERROR(K121=LARGE(IF($B$10:$B$309=B121,$K$10:$K$309),2),FALSE),IFERROR(K121=LARGE(IF($B$10:$B$309=B121,$K$10:$K$309),3),FALSE)),F121&lt;26),1,0)),0)</f>
        <v/>
      </c>
      <c r="M121" s="2" t="str">
        <f t="shared" si="25"/>
        <v/>
      </c>
      <c r="O121" s="2" t="str" cm="1">
        <f t="array" ref="O121">IFERROR($M121*IF($E121="","",INDEX('Plan Details'!$F$4:$Q$2298,MATCH(1,(Calculations!O$9='Plan Details'!$B$4:$B$2298)*($G121='Plan Details'!$E$4:$E$2298)*(ISNUMBER(SEARCH($B$3,'Plan Details'!$D$4:$D$2298))),0),MATCH(Calculations!$B$4,'Plan Details'!$F$3:$Q$3,0))),"")</f>
        <v/>
      </c>
      <c r="P121" s="2" t="str" cm="1">
        <f t="array" ref="P121">IFERROR($M121*IF($E121="","",INDEX('Plan Details'!$F$4:$Q$2298,MATCH(1,(Calculations!P$9='Plan Details'!$B$4:$B$2298)*($G121='Plan Details'!$E$4:$E$2298)*(ISNUMBER(SEARCH($B$3,'Plan Details'!$D$4:$D$2298))),0),MATCH(Calculations!$B$4,'Plan Details'!$F$3:$Q$3,0))),"")</f>
        <v/>
      </c>
      <c r="Q121" s="2" t="str" cm="1">
        <f t="array" ref="Q121">IFERROR($M121*IF($E121="","",INDEX('Plan Details'!$F$4:$Q$2298,MATCH(1,(Calculations!Q$9='Plan Details'!$B$4:$B$2298)*($G121='Plan Details'!$E$4:$E$2298)*(ISNUMBER(SEARCH($B$3,'Plan Details'!$D$4:$D$2298))),0),MATCH(Calculations!$B$4,'Plan Details'!$F$3:$Q$3,0))),"")</f>
        <v/>
      </c>
      <c r="R121" s="2" t="str" cm="1">
        <f t="array" ref="R121">IFERROR($M121*IF($E121="","",INDEX('Plan Details'!$F$4:$Q$2298,MATCH(1,(Calculations!R$9='Plan Details'!$B$4:$B$2298)*($G121='Plan Details'!$E$4:$E$2298)*(ISNUMBER(SEARCH($B$3,'Plan Details'!$D$4:$D$2298))),0),MATCH(Calculations!$B$4,'Plan Details'!$F$3:$Q$3,0))),"")</f>
        <v/>
      </c>
      <c r="S121" s="2" t="str" cm="1">
        <f t="array" ref="S121">IFERROR($M121*IF($E121="","",INDEX('Plan Details'!$F$4:$Q$2298,MATCH(1,(Calculations!S$9='Plan Details'!$B$4:$B$2298)*($G121='Plan Details'!$E$4:$E$2298)*(ISNUMBER(SEARCH($B$3,'Plan Details'!$D$4:$D$2298))),0),MATCH(Calculations!$B$4,'Plan Details'!$F$3:$Q$3,0))),"")</f>
        <v/>
      </c>
      <c r="T121" s="2" t="str" cm="1">
        <f t="array" ref="T121">IFERROR($M121*IF($E121="","",INDEX('Plan Details'!$F$4:$Q$2298,MATCH(1,(Calculations!T$9='Plan Details'!$B$4:$B$2298)*($G121='Plan Details'!$E$4:$E$2298)*(ISNUMBER(SEARCH($B$3,'Plan Details'!$D$4:$D$2298))),0),MATCH(Calculations!$B$4,'Plan Details'!$F$3:$Q$3,0))),"")</f>
        <v/>
      </c>
      <c r="U121" s="2" t="str" cm="1">
        <f t="array" ref="U121">IFERROR($M121*IF($E121="","",INDEX('Plan Details'!$F$4:$Q$2298,MATCH(1,(Calculations!U$9='Plan Details'!$B$4:$B$2298)*($G121='Plan Details'!$E$4:$E$2298)*(ISNUMBER(SEARCH($B$3,'Plan Details'!$D$4:$D$2298))),0),MATCH(Calculations!$B$4,'Plan Details'!$F$3:$Q$3,0))),"")</f>
        <v/>
      </c>
      <c r="V121" s="2" t="str" cm="1">
        <f t="array" ref="V121">IFERROR($M121*IF($E121="","",INDEX('Plan Details'!$F$4:$Q$2298,MATCH(1,(Calculations!V$9='Plan Details'!$B$4:$B$2298)*($G121='Plan Details'!$E$4:$E$2298)*(ISNUMBER(SEARCH($B$3,'Plan Details'!$D$4:$D$2298))),0),MATCH(Calculations!$B$4,'Plan Details'!$F$3:$Q$3,0))),"")</f>
        <v/>
      </c>
      <c r="W121" s="2" t="str" cm="1">
        <f t="array" ref="W121">IFERROR($M121*IF($E121="","",INDEX('Plan Details'!$F$4:$Q$2298,MATCH(1,(Calculations!W$9='Plan Details'!$B$4:$B$2298)*($G121='Plan Details'!$E$4:$E$2298)*(ISNUMBER(SEARCH($B$3,'Plan Details'!$D$4:$D$2298))),0),MATCH(Calculations!$B$4,'Plan Details'!$F$3:$Q$3,0))),"")</f>
        <v/>
      </c>
      <c r="X121" s="2" t="str" cm="1">
        <f t="array" ref="X121">IFERROR($M121*IF($E121="","",INDEX('Plan Details'!$F$4:$Q$2298,MATCH(1,(Calculations!X$9='Plan Details'!$B$4:$B$2298)*($G121='Plan Details'!$E$4:$E$2298)*(ISNUMBER(SEARCH($B$3,'Plan Details'!$D$4:$D$2298))),0),MATCH(Calculations!$B$4,'Plan Details'!$F$3:$Q$3,0))),"")</f>
        <v/>
      </c>
      <c r="Y121" s="2" t="str" cm="1">
        <f t="array" ref="Y121">IFERROR($M121*IF($E121="","",INDEX('Plan Details'!$F$4:$Q$2298,MATCH(1,(Calculations!Y$9='Plan Details'!$B$4:$B$2298)*($G121='Plan Details'!$E$4:$E$2298)*(ISNUMBER(SEARCH($B$3,'Plan Details'!$D$4:$D$2298))),0),MATCH(Calculations!$B$4,'Plan Details'!$F$3:$Q$3,0))),"")</f>
        <v/>
      </c>
      <c r="Z121" s="2" t="str" cm="1">
        <f t="array" ref="Z121">IFERROR($M121*IF($E121="","",INDEX('Plan Details'!$F$4:$Q$2298,MATCH(1,(Calculations!Z$9='Plan Details'!$B$4:$B$2298)*($G121='Plan Details'!$E$4:$E$2298)*(ISNUMBER(SEARCH($B$3,'Plan Details'!$D$4:$D$2298))),0),MATCH(Calculations!$B$4,'Plan Details'!$F$3:$Q$3,0))),"")</f>
        <v/>
      </c>
      <c r="AA121" s="2" t="str" cm="1">
        <f t="array" ref="AA121">IFERROR($M121*IF($E121="","",INDEX('Plan Details'!$F$4:$Q$2298,MATCH(1,(Calculations!AA$9='Plan Details'!$B$4:$B$2298)*($G121='Plan Details'!$E$4:$E$2298)*(ISNUMBER(SEARCH($B$3,'Plan Details'!$D$4:$D$2298))),0),MATCH(Calculations!$B$4,'Plan Details'!$F$3:$Q$3,0))),"")</f>
        <v/>
      </c>
      <c r="AB121" s="2" t="str" cm="1">
        <f t="array" ref="AB121">IFERROR($M121*IF($E121="","",INDEX('Plan Details'!$F$4:$Q$2298,MATCH(1,(Calculations!AB$9='Plan Details'!$B$4:$B$2298)*($G121='Plan Details'!$E$4:$E$2298)*(ISNUMBER(SEARCH($B$3,'Plan Details'!$D$4:$D$2298))),0),MATCH(Calculations!$B$4,'Plan Details'!$F$3:$Q$3,0))),"")</f>
        <v/>
      </c>
      <c r="AD121" s="2" t="str">
        <f t="shared" si="26"/>
        <v/>
      </c>
      <c r="AE121" s="2" t="str">
        <f t="shared" si="27"/>
        <v/>
      </c>
      <c r="AF121" s="2" t="str">
        <f t="shared" si="28"/>
        <v/>
      </c>
      <c r="AG121" s="2" t="str">
        <f t="shared" si="29"/>
        <v/>
      </c>
      <c r="AH121" s="2" t="str">
        <f t="shared" si="30"/>
        <v/>
      </c>
      <c r="AI121" s="2" t="str">
        <f t="shared" si="31"/>
        <v/>
      </c>
      <c r="AJ121" s="2" t="str">
        <f t="shared" si="32"/>
        <v/>
      </c>
      <c r="AK121" s="2" t="str">
        <f t="shared" si="33"/>
        <v/>
      </c>
      <c r="AL121" s="2" t="str">
        <f t="shared" si="34"/>
        <v/>
      </c>
      <c r="AM121" s="2" t="str">
        <f t="shared" si="35"/>
        <v/>
      </c>
      <c r="AN121" s="2" t="str">
        <f t="shared" si="36"/>
        <v/>
      </c>
      <c r="AO121" s="2" t="str">
        <f t="shared" si="37"/>
        <v/>
      </c>
      <c r="AP121" s="2" t="str">
        <f t="shared" si="38"/>
        <v/>
      </c>
      <c r="AQ121" s="2" t="str">
        <f t="shared" si="39"/>
        <v/>
      </c>
    </row>
    <row r="122" spans="1:43" x14ac:dyDescent="0.2">
      <c r="A122" s="2" t="str">
        <f>IF('3 - SHOP Premium Calculator'!F138="","",'3 - SHOP Premium Calculator'!F138)</f>
        <v/>
      </c>
      <c r="B122" s="2" t="str">
        <f>IF(A122="","",A122&amp;COUNTIFS($D$10:D122,"Employee"))</f>
        <v/>
      </c>
      <c r="C122" s="2" t="str">
        <f>IF(A122="","",'3 - SHOP Premium Calculator'!F138&amp;" - "&amp;'3 - SHOP Premium Calculator'!H138)</f>
        <v/>
      </c>
      <c r="D122" s="2" t="str">
        <f>IF('3 - SHOP Premium Calculator'!H138="","",'3 - SHOP Premium Calculator'!H138)</f>
        <v/>
      </c>
      <c r="E122" s="37" t="str">
        <f>IF('3 - SHOP Premium Calculator'!I138="","",'3 - SHOP Premium Calculator'!I138)</f>
        <v/>
      </c>
      <c r="F122" s="2" t="str">
        <f t="shared" si="20"/>
        <v/>
      </c>
      <c r="G122" s="2" t="str">
        <f t="shared" si="21"/>
        <v/>
      </c>
      <c r="H122" s="2" t="str">
        <f t="shared" si="22"/>
        <v/>
      </c>
      <c r="I122" s="2" t="str">
        <f t="shared" si="23"/>
        <v/>
      </c>
      <c r="J122" s="2" t="str">
        <f t="shared" si="24"/>
        <v/>
      </c>
      <c r="K122" s="2" t="str">
        <f>IF(A122="","",IF(AND(D122="Dependent",F122&lt;25),F122+(COUNTIFS($A$10:A122,A122)/500),0))</f>
        <v/>
      </c>
      <c r="L122" s="2" t="str" cm="1">
        <f t="array" ref="L122">IFERROR(IF(A122="","",IF(AND(D122="Dependent",OR(IFERROR(K122=LARGE(IF($B$10:$B$309=B122,$K$10:$K$309),1),FALSE),IFERROR(K122=LARGE(IF($B$10:$B$309=B122,$K$10:$K$309),2),FALSE),IFERROR(K122=LARGE(IF($B$10:$B$309=B122,$K$10:$K$309),3),FALSE)),F122&lt;26),1,0)),0)</f>
        <v/>
      </c>
      <c r="M122" s="2" t="str">
        <f t="shared" si="25"/>
        <v/>
      </c>
      <c r="O122" s="2" t="str" cm="1">
        <f t="array" ref="O122">IFERROR($M122*IF($E122="","",INDEX('Plan Details'!$F$4:$Q$2298,MATCH(1,(Calculations!O$9='Plan Details'!$B$4:$B$2298)*($G122='Plan Details'!$E$4:$E$2298)*(ISNUMBER(SEARCH($B$3,'Plan Details'!$D$4:$D$2298))),0),MATCH(Calculations!$B$4,'Plan Details'!$F$3:$Q$3,0))),"")</f>
        <v/>
      </c>
      <c r="P122" s="2" t="str" cm="1">
        <f t="array" ref="P122">IFERROR($M122*IF($E122="","",INDEX('Plan Details'!$F$4:$Q$2298,MATCH(1,(Calculations!P$9='Plan Details'!$B$4:$B$2298)*($G122='Plan Details'!$E$4:$E$2298)*(ISNUMBER(SEARCH($B$3,'Plan Details'!$D$4:$D$2298))),0),MATCH(Calculations!$B$4,'Plan Details'!$F$3:$Q$3,0))),"")</f>
        <v/>
      </c>
      <c r="Q122" s="2" t="str" cm="1">
        <f t="array" ref="Q122">IFERROR($M122*IF($E122="","",INDEX('Plan Details'!$F$4:$Q$2298,MATCH(1,(Calculations!Q$9='Plan Details'!$B$4:$B$2298)*($G122='Plan Details'!$E$4:$E$2298)*(ISNUMBER(SEARCH($B$3,'Plan Details'!$D$4:$D$2298))),0),MATCH(Calculations!$B$4,'Plan Details'!$F$3:$Q$3,0))),"")</f>
        <v/>
      </c>
      <c r="R122" s="2" t="str" cm="1">
        <f t="array" ref="R122">IFERROR($M122*IF($E122="","",INDEX('Plan Details'!$F$4:$Q$2298,MATCH(1,(Calculations!R$9='Plan Details'!$B$4:$B$2298)*($G122='Plan Details'!$E$4:$E$2298)*(ISNUMBER(SEARCH($B$3,'Plan Details'!$D$4:$D$2298))),0),MATCH(Calculations!$B$4,'Plan Details'!$F$3:$Q$3,0))),"")</f>
        <v/>
      </c>
      <c r="S122" s="2" t="str" cm="1">
        <f t="array" ref="S122">IFERROR($M122*IF($E122="","",INDEX('Plan Details'!$F$4:$Q$2298,MATCH(1,(Calculations!S$9='Plan Details'!$B$4:$B$2298)*($G122='Plan Details'!$E$4:$E$2298)*(ISNUMBER(SEARCH($B$3,'Plan Details'!$D$4:$D$2298))),0),MATCH(Calculations!$B$4,'Plan Details'!$F$3:$Q$3,0))),"")</f>
        <v/>
      </c>
      <c r="T122" s="2" t="str" cm="1">
        <f t="array" ref="T122">IFERROR($M122*IF($E122="","",INDEX('Plan Details'!$F$4:$Q$2298,MATCH(1,(Calculations!T$9='Plan Details'!$B$4:$B$2298)*($G122='Plan Details'!$E$4:$E$2298)*(ISNUMBER(SEARCH($B$3,'Plan Details'!$D$4:$D$2298))),0),MATCH(Calculations!$B$4,'Plan Details'!$F$3:$Q$3,0))),"")</f>
        <v/>
      </c>
      <c r="U122" s="2" t="str" cm="1">
        <f t="array" ref="U122">IFERROR($M122*IF($E122="","",INDEX('Plan Details'!$F$4:$Q$2298,MATCH(1,(Calculations!U$9='Plan Details'!$B$4:$B$2298)*($G122='Plan Details'!$E$4:$E$2298)*(ISNUMBER(SEARCH($B$3,'Plan Details'!$D$4:$D$2298))),0),MATCH(Calculations!$B$4,'Plan Details'!$F$3:$Q$3,0))),"")</f>
        <v/>
      </c>
      <c r="V122" s="2" t="str" cm="1">
        <f t="array" ref="V122">IFERROR($M122*IF($E122="","",INDEX('Plan Details'!$F$4:$Q$2298,MATCH(1,(Calculations!V$9='Plan Details'!$B$4:$B$2298)*($G122='Plan Details'!$E$4:$E$2298)*(ISNUMBER(SEARCH($B$3,'Plan Details'!$D$4:$D$2298))),0),MATCH(Calculations!$B$4,'Plan Details'!$F$3:$Q$3,0))),"")</f>
        <v/>
      </c>
      <c r="W122" s="2" t="str" cm="1">
        <f t="array" ref="W122">IFERROR($M122*IF($E122="","",INDEX('Plan Details'!$F$4:$Q$2298,MATCH(1,(Calculations!W$9='Plan Details'!$B$4:$B$2298)*($G122='Plan Details'!$E$4:$E$2298)*(ISNUMBER(SEARCH($B$3,'Plan Details'!$D$4:$D$2298))),0),MATCH(Calculations!$B$4,'Plan Details'!$F$3:$Q$3,0))),"")</f>
        <v/>
      </c>
      <c r="X122" s="2" t="str" cm="1">
        <f t="array" ref="X122">IFERROR($M122*IF($E122="","",INDEX('Plan Details'!$F$4:$Q$2298,MATCH(1,(Calculations!X$9='Plan Details'!$B$4:$B$2298)*($G122='Plan Details'!$E$4:$E$2298)*(ISNUMBER(SEARCH($B$3,'Plan Details'!$D$4:$D$2298))),0),MATCH(Calculations!$B$4,'Plan Details'!$F$3:$Q$3,0))),"")</f>
        <v/>
      </c>
      <c r="Y122" s="2" t="str" cm="1">
        <f t="array" ref="Y122">IFERROR($M122*IF($E122="","",INDEX('Plan Details'!$F$4:$Q$2298,MATCH(1,(Calculations!Y$9='Plan Details'!$B$4:$B$2298)*($G122='Plan Details'!$E$4:$E$2298)*(ISNUMBER(SEARCH($B$3,'Plan Details'!$D$4:$D$2298))),0),MATCH(Calculations!$B$4,'Plan Details'!$F$3:$Q$3,0))),"")</f>
        <v/>
      </c>
      <c r="Z122" s="2" t="str" cm="1">
        <f t="array" ref="Z122">IFERROR($M122*IF($E122="","",INDEX('Plan Details'!$F$4:$Q$2298,MATCH(1,(Calculations!Z$9='Plan Details'!$B$4:$B$2298)*($G122='Plan Details'!$E$4:$E$2298)*(ISNUMBER(SEARCH($B$3,'Plan Details'!$D$4:$D$2298))),0),MATCH(Calculations!$B$4,'Plan Details'!$F$3:$Q$3,0))),"")</f>
        <v/>
      </c>
      <c r="AA122" s="2" t="str" cm="1">
        <f t="array" ref="AA122">IFERROR($M122*IF($E122="","",INDEX('Plan Details'!$F$4:$Q$2298,MATCH(1,(Calculations!AA$9='Plan Details'!$B$4:$B$2298)*($G122='Plan Details'!$E$4:$E$2298)*(ISNUMBER(SEARCH($B$3,'Plan Details'!$D$4:$D$2298))),0),MATCH(Calculations!$B$4,'Plan Details'!$F$3:$Q$3,0))),"")</f>
        <v/>
      </c>
      <c r="AB122" s="2" t="str" cm="1">
        <f t="array" ref="AB122">IFERROR($M122*IF($E122="","",INDEX('Plan Details'!$F$4:$Q$2298,MATCH(1,(Calculations!AB$9='Plan Details'!$B$4:$B$2298)*($G122='Plan Details'!$E$4:$E$2298)*(ISNUMBER(SEARCH($B$3,'Plan Details'!$D$4:$D$2298))),0),MATCH(Calculations!$B$4,'Plan Details'!$F$3:$Q$3,0))),"")</f>
        <v/>
      </c>
      <c r="AD122" s="2" t="str">
        <f t="shared" si="26"/>
        <v/>
      </c>
      <c r="AE122" s="2" t="str">
        <f t="shared" si="27"/>
        <v/>
      </c>
      <c r="AF122" s="2" t="str">
        <f t="shared" si="28"/>
        <v/>
      </c>
      <c r="AG122" s="2" t="str">
        <f t="shared" si="29"/>
        <v/>
      </c>
      <c r="AH122" s="2" t="str">
        <f t="shared" si="30"/>
        <v/>
      </c>
      <c r="AI122" s="2" t="str">
        <f t="shared" si="31"/>
        <v/>
      </c>
      <c r="AJ122" s="2" t="str">
        <f t="shared" si="32"/>
        <v/>
      </c>
      <c r="AK122" s="2" t="str">
        <f t="shared" si="33"/>
        <v/>
      </c>
      <c r="AL122" s="2" t="str">
        <f t="shared" si="34"/>
        <v/>
      </c>
      <c r="AM122" s="2" t="str">
        <f t="shared" si="35"/>
        <v/>
      </c>
      <c r="AN122" s="2" t="str">
        <f t="shared" si="36"/>
        <v/>
      </c>
      <c r="AO122" s="2" t="str">
        <f t="shared" si="37"/>
        <v/>
      </c>
      <c r="AP122" s="2" t="str">
        <f t="shared" si="38"/>
        <v/>
      </c>
      <c r="AQ122" s="2" t="str">
        <f t="shared" si="39"/>
        <v/>
      </c>
    </row>
    <row r="123" spans="1:43" x14ac:dyDescent="0.2">
      <c r="A123" s="2" t="str">
        <f>IF('3 - SHOP Premium Calculator'!F139="","",'3 - SHOP Premium Calculator'!F139)</f>
        <v/>
      </c>
      <c r="B123" s="2" t="str">
        <f>IF(A123="","",A123&amp;COUNTIFS($D$10:D123,"Employee"))</f>
        <v/>
      </c>
      <c r="C123" s="2" t="str">
        <f>IF(A123="","",'3 - SHOP Premium Calculator'!F139&amp;" - "&amp;'3 - SHOP Premium Calculator'!H139)</f>
        <v/>
      </c>
      <c r="D123" s="2" t="str">
        <f>IF('3 - SHOP Premium Calculator'!H139="","",'3 - SHOP Premium Calculator'!H139)</f>
        <v/>
      </c>
      <c r="E123" s="37" t="str">
        <f>IF('3 - SHOP Premium Calculator'!I139="","",'3 - SHOP Premium Calculator'!I139)</f>
        <v/>
      </c>
      <c r="F123" s="2" t="str">
        <f t="shared" si="20"/>
        <v/>
      </c>
      <c r="G123" s="2" t="str">
        <f t="shared" si="21"/>
        <v/>
      </c>
      <c r="H123" s="2" t="str">
        <f t="shared" si="22"/>
        <v/>
      </c>
      <c r="I123" s="2" t="str">
        <f t="shared" si="23"/>
        <v/>
      </c>
      <c r="J123" s="2" t="str">
        <f t="shared" si="24"/>
        <v/>
      </c>
      <c r="K123" s="2" t="str">
        <f>IF(A123="","",IF(AND(D123="Dependent",F123&lt;25),F123+(COUNTIFS($A$10:A123,A123)/500),0))</f>
        <v/>
      </c>
      <c r="L123" s="2" t="str" cm="1">
        <f t="array" ref="L123">IFERROR(IF(A123="","",IF(AND(D123="Dependent",OR(IFERROR(K123=LARGE(IF($B$10:$B$309=B123,$K$10:$K$309),1),FALSE),IFERROR(K123=LARGE(IF($B$10:$B$309=B123,$K$10:$K$309),2),FALSE),IFERROR(K123=LARGE(IF($B$10:$B$309=B123,$K$10:$K$309),3),FALSE)),F123&lt;26),1,0)),0)</f>
        <v/>
      </c>
      <c r="M123" s="2" t="str">
        <f t="shared" si="25"/>
        <v/>
      </c>
      <c r="O123" s="2" t="str" cm="1">
        <f t="array" ref="O123">IFERROR($M123*IF($E123="","",INDEX('Plan Details'!$F$4:$Q$2298,MATCH(1,(Calculations!O$9='Plan Details'!$B$4:$B$2298)*($G123='Plan Details'!$E$4:$E$2298)*(ISNUMBER(SEARCH($B$3,'Plan Details'!$D$4:$D$2298))),0),MATCH(Calculations!$B$4,'Plan Details'!$F$3:$Q$3,0))),"")</f>
        <v/>
      </c>
      <c r="P123" s="2" t="str" cm="1">
        <f t="array" ref="P123">IFERROR($M123*IF($E123="","",INDEX('Plan Details'!$F$4:$Q$2298,MATCH(1,(Calculations!P$9='Plan Details'!$B$4:$B$2298)*($G123='Plan Details'!$E$4:$E$2298)*(ISNUMBER(SEARCH($B$3,'Plan Details'!$D$4:$D$2298))),0),MATCH(Calculations!$B$4,'Plan Details'!$F$3:$Q$3,0))),"")</f>
        <v/>
      </c>
      <c r="Q123" s="2" t="str" cm="1">
        <f t="array" ref="Q123">IFERROR($M123*IF($E123="","",INDEX('Plan Details'!$F$4:$Q$2298,MATCH(1,(Calculations!Q$9='Plan Details'!$B$4:$B$2298)*($G123='Plan Details'!$E$4:$E$2298)*(ISNUMBER(SEARCH($B$3,'Plan Details'!$D$4:$D$2298))),0),MATCH(Calculations!$B$4,'Plan Details'!$F$3:$Q$3,0))),"")</f>
        <v/>
      </c>
      <c r="R123" s="2" t="str" cm="1">
        <f t="array" ref="R123">IFERROR($M123*IF($E123="","",INDEX('Plan Details'!$F$4:$Q$2298,MATCH(1,(Calculations!R$9='Plan Details'!$B$4:$B$2298)*($G123='Plan Details'!$E$4:$E$2298)*(ISNUMBER(SEARCH($B$3,'Plan Details'!$D$4:$D$2298))),0),MATCH(Calculations!$B$4,'Plan Details'!$F$3:$Q$3,0))),"")</f>
        <v/>
      </c>
      <c r="S123" s="2" t="str" cm="1">
        <f t="array" ref="S123">IFERROR($M123*IF($E123="","",INDEX('Plan Details'!$F$4:$Q$2298,MATCH(1,(Calculations!S$9='Plan Details'!$B$4:$B$2298)*($G123='Plan Details'!$E$4:$E$2298)*(ISNUMBER(SEARCH($B$3,'Plan Details'!$D$4:$D$2298))),0),MATCH(Calculations!$B$4,'Plan Details'!$F$3:$Q$3,0))),"")</f>
        <v/>
      </c>
      <c r="T123" s="2" t="str" cm="1">
        <f t="array" ref="T123">IFERROR($M123*IF($E123="","",INDEX('Plan Details'!$F$4:$Q$2298,MATCH(1,(Calculations!T$9='Plan Details'!$B$4:$B$2298)*($G123='Plan Details'!$E$4:$E$2298)*(ISNUMBER(SEARCH($B$3,'Plan Details'!$D$4:$D$2298))),0),MATCH(Calculations!$B$4,'Plan Details'!$F$3:$Q$3,0))),"")</f>
        <v/>
      </c>
      <c r="U123" s="2" t="str" cm="1">
        <f t="array" ref="U123">IFERROR($M123*IF($E123="","",INDEX('Plan Details'!$F$4:$Q$2298,MATCH(1,(Calculations!U$9='Plan Details'!$B$4:$B$2298)*($G123='Plan Details'!$E$4:$E$2298)*(ISNUMBER(SEARCH($B$3,'Plan Details'!$D$4:$D$2298))),0),MATCH(Calculations!$B$4,'Plan Details'!$F$3:$Q$3,0))),"")</f>
        <v/>
      </c>
      <c r="V123" s="2" t="str" cm="1">
        <f t="array" ref="V123">IFERROR($M123*IF($E123="","",INDEX('Plan Details'!$F$4:$Q$2298,MATCH(1,(Calculations!V$9='Plan Details'!$B$4:$B$2298)*($G123='Plan Details'!$E$4:$E$2298)*(ISNUMBER(SEARCH($B$3,'Plan Details'!$D$4:$D$2298))),0),MATCH(Calculations!$B$4,'Plan Details'!$F$3:$Q$3,0))),"")</f>
        <v/>
      </c>
      <c r="W123" s="2" t="str" cm="1">
        <f t="array" ref="W123">IFERROR($M123*IF($E123="","",INDEX('Plan Details'!$F$4:$Q$2298,MATCH(1,(Calculations!W$9='Plan Details'!$B$4:$B$2298)*($G123='Plan Details'!$E$4:$E$2298)*(ISNUMBER(SEARCH($B$3,'Plan Details'!$D$4:$D$2298))),0),MATCH(Calculations!$B$4,'Plan Details'!$F$3:$Q$3,0))),"")</f>
        <v/>
      </c>
      <c r="X123" s="2" t="str" cm="1">
        <f t="array" ref="X123">IFERROR($M123*IF($E123="","",INDEX('Plan Details'!$F$4:$Q$2298,MATCH(1,(Calculations!X$9='Plan Details'!$B$4:$B$2298)*($G123='Plan Details'!$E$4:$E$2298)*(ISNUMBER(SEARCH($B$3,'Plan Details'!$D$4:$D$2298))),0),MATCH(Calculations!$B$4,'Plan Details'!$F$3:$Q$3,0))),"")</f>
        <v/>
      </c>
      <c r="Y123" s="2" t="str" cm="1">
        <f t="array" ref="Y123">IFERROR($M123*IF($E123="","",INDEX('Plan Details'!$F$4:$Q$2298,MATCH(1,(Calculations!Y$9='Plan Details'!$B$4:$B$2298)*($G123='Plan Details'!$E$4:$E$2298)*(ISNUMBER(SEARCH($B$3,'Plan Details'!$D$4:$D$2298))),0),MATCH(Calculations!$B$4,'Plan Details'!$F$3:$Q$3,0))),"")</f>
        <v/>
      </c>
      <c r="Z123" s="2" t="str" cm="1">
        <f t="array" ref="Z123">IFERROR($M123*IF($E123="","",INDEX('Plan Details'!$F$4:$Q$2298,MATCH(1,(Calculations!Z$9='Plan Details'!$B$4:$B$2298)*($G123='Plan Details'!$E$4:$E$2298)*(ISNUMBER(SEARCH($B$3,'Plan Details'!$D$4:$D$2298))),0),MATCH(Calculations!$B$4,'Plan Details'!$F$3:$Q$3,0))),"")</f>
        <v/>
      </c>
      <c r="AA123" s="2" t="str" cm="1">
        <f t="array" ref="AA123">IFERROR($M123*IF($E123="","",INDEX('Plan Details'!$F$4:$Q$2298,MATCH(1,(Calculations!AA$9='Plan Details'!$B$4:$B$2298)*($G123='Plan Details'!$E$4:$E$2298)*(ISNUMBER(SEARCH($B$3,'Plan Details'!$D$4:$D$2298))),0),MATCH(Calculations!$B$4,'Plan Details'!$F$3:$Q$3,0))),"")</f>
        <v/>
      </c>
      <c r="AB123" s="2" t="str" cm="1">
        <f t="array" ref="AB123">IFERROR($M123*IF($E123="","",INDEX('Plan Details'!$F$4:$Q$2298,MATCH(1,(Calculations!AB$9='Plan Details'!$B$4:$B$2298)*($G123='Plan Details'!$E$4:$E$2298)*(ISNUMBER(SEARCH($B$3,'Plan Details'!$D$4:$D$2298))),0),MATCH(Calculations!$B$4,'Plan Details'!$F$3:$Q$3,0))),"")</f>
        <v/>
      </c>
      <c r="AD123" s="2" t="str">
        <f t="shared" si="26"/>
        <v/>
      </c>
      <c r="AE123" s="2" t="str">
        <f t="shared" si="27"/>
        <v/>
      </c>
      <c r="AF123" s="2" t="str">
        <f t="shared" si="28"/>
        <v/>
      </c>
      <c r="AG123" s="2" t="str">
        <f t="shared" si="29"/>
        <v/>
      </c>
      <c r="AH123" s="2" t="str">
        <f t="shared" si="30"/>
        <v/>
      </c>
      <c r="AI123" s="2" t="str">
        <f t="shared" si="31"/>
        <v/>
      </c>
      <c r="AJ123" s="2" t="str">
        <f t="shared" si="32"/>
        <v/>
      </c>
      <c r="AK123" s="2" t="str">
        <f t="shared" si="33"/>
        <v/>
      </c>
      <c r="AL123" s="2" t="str">
        <f t="shared" si="34"/>
        <v/>
      </c>
      <c r="AM123" s="2" t="str">
        <f t="shared" si="35"/>
        <v/>
      </c>
      <c r="AN123" s="2" t="str">
        <f t="shared" si="36"/>
        <v/>
      </c>
      <c r="AO123" s="2" t="str">
        <f t="shared" si="37"/>
        <v/>
      </c>
      <c r="AP123" s="2" t="str">
        <f t="shared" si="38"/>
        <v/>
      </c>
      <c r="AQ123" s="2" t="str">
        <f t="shared" si="39"/>
        <v/>
      </c>
    </row>
    <row r="124" spans="1:43" x14ac:dyDescent="0.2">
      <c r="A124" s="2" t="str">
        <f>IF('3 - SHOP Premium Calculator'!F140="","",'3 - SHOP Premium Calculator'!F140)</f>
        <v/>
      </c>
      <c r="B124" s="2" t="str">
        <f>IF(A124="","",A124&amp;COUNTIFS($D$10:D124,"Employee"))</f>
        <v/>
      </c>
      <c r="C124" s="2" t="str">
        <f>IF(A124="","",'3 - SHOP Premium Calculator'!F140&amp;" - "&amp;'3 - SHOP Premium Calculator'!H140)</f>
        <v/>
      </c>
      <c r="D124" s="2" t="str">
        <f>IF('3 - SHOP Premium Calculator'!H140="","",'3 - SHOP Premium Calculator'!H140)</f>
        <v/>
      </c>
      <c r="E124" s="37" t="str">
        <f>IF('3 - SHOP Premium Calculator'!I140="","",'3 - SHOP Premium Calculator'!I140)</f>
        <v/>
      </c>
      <c r="F124" s="2" t="str">
        <f t="shared" si="20"/>
        <v/>
      </c>
      <c r="G124" s="2" t="str">
        <f t="shared" si="21"/>
        <v/>
      </c>
      <c r="H124" s="2" t="str">
        <f t="shared" si="22"/>
        <v/>
      </c>
      <c r="I124" s="2" t="str">
        <f t="shared" si="23"/>
        <v/>
      </c>
      <c r="J124" s="2" t="str">
        <f t="shared" si="24"/>
        <v/>
      </c>
      <c r="K124" s="2" t="str">
        <f>IF(A124="","",IF(AND(D124="Dependent",F124&lt;25),F124+(COUNTIFS($A$10:A124,A124)/500),0))</f>
        <v/>
      </c>
      <c r="L124" s="2" t="str" cm="1">
        <f t="array" ref="L124">IFERROR(IF(A124="","",IF(AND(D124="Dependent",OR(IFERROR(K124=LARGE(IF($B$10:$B$309=B124,$K$10:$K$309),1),FALSE),IFERROR(K124=LARGE(IF($B$10:$B$309=B124,$K$10:$K$309),2),FALSE),IFERROR(K124=LARGE(IF($B$10:$B$309=B124,$K$10:$K$309),3),FALSE)),F124&lt;26),1,0)),0)</f>
        <v/>
      </c>
      <c r="M124" s="2" t="str">
        <f t="shared" si="25"/>
        <v/>
      </c>
      <c r="O124" s="2" t="str" cm="1">
        <f t="array" ref="O124">IFERROR($M124*IF($E124="","",INDEX('Plan Details'!$F$4:$Q$2298,MATCH(1,(Calculations!O$9='Plan Details'!$B$4:$B$2298)*($G124='Plan Details'!$E$4:$E$2298)*(ISNUMBER(SEARCH($B$3,'Plan Details'!$D$4:$D$2298))),0),MATCH(Calculations!$B$4,'Plan Details'!$F$3:$Q$3,0))),"")</f>
        <v/>
      </c>
      <c r="P124" s="2" t="str" cm="1">
        <f t="array" ref="P124">IFERROR($M124*IF($E124="","",INDEX('Plan Details'!$F$4:$Q$2298,MATCH(1,(Calculations!P$9='Plan Details'!$B$4:$B$2298)*($G124='Plan Details'!$E$4:$E$2298)*(ISNUMBER(SEARCH($B$3,'Plan Details'!$D$4:$D$2298))),0),MATCH(Calculations!$B$4,'Plan Details'!$F$3:$Q$3,0))),"")</f>
        <v/>
      </c>
      <c r="Q124" s="2" t="str" cm="1">
        <f t="array" ref="Q124">IFERROR($M124*IF($E124="","",INDEX('Plan Details'!$F$4:$Q$2298,MATCH(1,(Calculations!Q$9='Plan Details'!$B$4:$B$2298)*($G124='Plan Details'!$E$4:$E$2298)*(ISNUMBER(SEARCH($B$3,'Plan Details'!$D$4:$D$2298))),0),MATCH(Calculations!$B$4,'Plan Details'!$F$3:$Q$3,0))),"")</f>
        <v/>
      </c>
      <c r="R124" s="2" t="str" cm="1">
        <f t="array" ref="R124">IFERROR($M124*IF($E124="","",INDEX('Plan Details'!$F$4:$Q$2298,MATCH(1,(Calculations!R$9='Plan Details'!$B$4:$B$2298)*($G124='Plan Details'!$E$4:$E$2298)*(ISNUMBER(SEARCH($B$3,'Plan Details'!$D$4:$D$2298))),0),MATCH(Calculations!$B$4,'Plan Details'!$F$3:$Q$3,0))),"")</f>
        <v/>
      </c>
      <c r="S124" s="2" t="str" cm="1">
        <f t="array" ref="S124">IFERROR($M124*IF($E124="","",INDEX('Plan Details'!$F$4:$Q$2298,MATCH(1,(Calculations!S$9='Plan Details'!$B$4:$B$2298)*($G124='Plan Details'!$E$4:$E$2298)*(ISNUMBER(SEARCH($B$3,'Plan Details'!$D$4:$D$2298))),0),MATCH(Calculations!$B$4,'Plan Details'!$F$3:$Q$3,0))),"")</f>
        <v/>
      </c>
      <c r="T124" s="2" t="str" cm="1">
        <f t="array" ref="T124">IFERROR($M124*IF($E124="","",INDEX('Plan Details'!$F$4:$Q$2298,MATCH(1,(Calculations!T$9='Plan Details'!$B$4:$B$2298)*($G124='Plan Details'!$E$4:$E$2298)*(ISNUMBER(SEARCH($B$3,'Plan Details'!$D$4:$D$2298))),0),MATCH(Calculations!$B$4,'Plan Details'!$F$3:$Q$3,0))),"")</f>
        <v/>
      </c>
      <c r="U124" s="2" t="str" cm="1">
        <f t="array" ref="U124">IFERROR($M124*IF($E124="","",INDEX('Plan Details'!$F$4:$Q$2298,MATCH(1,(Calculations!U$9='Plan Details'!$B$4:$B$2298)*($G124='Plan Details'!$E$4:$E$2298)*(ISNUMBER(SEARCH($B$3,'Plan Details'!$D$4:$D$2298))),0),MATCH(Calculations!$B$4,'Plan Details'!$F$3:$Q$3,0))),"")</f>
        <v/>
      </c>
      <c r="V124" s="2" t="str" cm="1">
        <f t="array" ref="V124">IFERROR($M124*IF($E124="","",INDEX('Plan Details'!$F$4:$Q$2298,MATCH(1,(Calculations!V$9='Plan Details'!$B$4:$B$2298)*($G124='Plan Details'!$E$4:$E$2298)*(ISNUMBER(SEARCH($B$3,'Plan Details'!$D$4:$D$2298))),0),MATCH(Calculations!$B$4,'Plan Details'!$F$3:$Q$3,0))),"")</f>
        <v/>
      </c>
      <c r="W124" s="2" t="str" cm="1">
        <f t="array" ref="W124">IFERROR($M124*IF($E124="","",INDEX('Plan Details'!$F$4:$Q$2298,MATCH(1,(Calculations!W$9='Plan Details'!$B$4:$B$2298)*($G124='Plan Details'!$E$4:$E$2298)*(ISNUMBER(SEARCH($B$3,'Plan Details'!$D$4:$D$2298))),0),MATCH(Calculations!$B$4,'Plan Details'!$F$3:$Q$3,0))),"")</f>
        <v/>
      </c>
      <c r="X124" s="2" t="str" cm="1">
        <f t="array" ref="X124">IFERROR($M124*IF($E124="","",INDEX('Plan Details'!$F$4:$Q$2298,MATCH(1,(Calculations!X$9='Plan Details'!$B$4:$B$2298)*($G124='Plan Details'!$E$4:$E$2298)*(ISNUMBER(SEARCH($B$3,'Plan Details'!$D$4:$D$2298))),0),MATCH(Calculations!$B$4,'Plan Details'!$F$3:$Q$3,0))),"")</f>
        <v/>
      </c>
      <c r="Y124" s="2" t="str" cm="1">
        <f t="array" ref="Y124">IFERROR($M124*IF($E124="","",INDEX('Plan Details'!$F$4:$Q$2298,MATCH(1,(Calculations!Y$9='Plan Details'!$B$4:$B$2298)*($G124='Plan Details'!$E$4:$E$2298)*(ISNUMBER(SEARCH($B$3,'Plan Details'!$D$4:$D$2298))),0),MATCH(Calculations!$B$4,'Plan Details'!$F$3:$Q$3,0))),"")</f>
        <v/>
      </c>
      <c r="Z124" s="2" t="str" cm="1">
        <f t="array" ref="Z124">IFERROR($M124*IF($E124="","",INDEX('Plan Details'!$F$4:$Q$2298,MATCH(1,(Calculations!Z$9='Plan Details'!$B$4:$B$2298)*($G124='Plan Details'!$E$4:$E$2298)*(ISNUMBER(SEARCH($B$3,'Plan Details'!$D$4:$D$2298))),0),MATCH(Calculations!$B$4,'Plan Details'!$F$3:$Q$3,0))),"")</f>
        <v/>
      </c>
      <c r="AA124" s="2" t="str" cm="1">
        <f t="array" ref="AA124">IFERROR($M124*IF($E124="","",INDEX('Plan Details'!$F$4:$Q$2298,MATCH(1,(Calculations!AA$9='Plan Details'!$B$4:$B$2298)*($G124='Plan Details'!$E$4:$E$2298)*(ISNUMBER(SEARCH($B$3,'Plan Details'!$D$4:$D$2298))),0),MATCH(Calculations!$B$4,'Plan Details'!$F$3:$Q$3,0))),"")</f>
        <v/>
      </c>
      <c r="AB124" s="2" t="str" cm="1">
        <f t="array" ref="AB124">IFERROR($M124*IF($E124="","",INDEX('Plan Details'!$F$4:$Q$2298,MATCH(1,(Calculations!AB$9='Plan Details'!$B$4:$B$2298)*($G124='Plan Details'!$E$4:$E$2298)*(ISNUMBER(SEARCH($B$3,'Plan Details'!$D$4:$D$2298))),0),MATCH(Calculations!$B$4,'Plan Details'!$F$3:$Q$3,0))),"")</f>
        <v/>
      </c>
      <c r="AD124" s="2" t="str">
        <f t="shared" si="26"/>
        <v/>
      </c>
      <c r="AE124" s="2" t="str">
        <f t="shared" si="27"/>
        <v/>
      </c>
      <c r="AF124" s="2" t="str">
        <f t="shared" si="28"/>
        <v/>
      </c>
      <c r="AG124" s="2" t="str">
        <f t="shared" si="29"/>
        <v/>
      </c>
      <c r="AH124" s="2" t="str">
        <f t="shared" si="30"/>
        <v/>
      </c>
      <c r="AI124" s="2" t="str">
        <f t="shared" si="31"/>
        <v/>
      </c>
      <c r="AJ124" s="2" t="str">
        <f t="shared" si="32"/>
        <v/>
      </c>
      <c r="AK124" s="2" t="str">
        <f t="shared" si="33"/>
        <v/>
      </c>
      <c r="AL124" s="2" t="str">
        <f t="shared" si="34"/>
        <v/>
      </c>
      <c r="AM124" s="2" t="str">
        <f t="shared" si="35"/>
        <v/>
      </c>
      <c r="AN124" s="2" t="str">
        <f t="shared" si="36"/>
        <v/>
      </c>
      <c r="AO124" s="2" t="str">
        <f t="shared" si="37"/>
        <v/>
      </c>
      <c r="AP124" s="2" t="str">
        <f t="shared" si="38"/>
        <v/>
      </c>
      <c r="AQ124" s="2" t="str">
        <f t="shared" si="39"/>
        <v/>
      </c>
    </row>
    <row r="125" spans="1:43" x14ac:dyDescent="0.2">
      <c r="A125" s="2" t="str">
        <f>IF('3 - SHOP Premium Calculator'!F141="","",'3 - SHOP Premium Calculator'!F141)</f>
        <v/>
      </c>
      <c r="B125" s="2" t="str">
        <f>IF(A125="","",A125&amp;COUNTIFS($D$10:D125,"Employee"))</f>
        <v/>
      </c>
      <c r="C125" s="2" t="str">
        <f>IF(A125="","",'3 - SHOP Premium Calculator'!F141&amp;" - "&amp;'3 - SHOP Premium Calculator'!H141)</f>
        <v/>
      </c>
      <c r="D125" s="2" t="str">
        <f>IF('3 - SHOP Premium Calculator'!H141="","",'3 - SHOP Premium Calculator'!H141)</f>
        <v/>
      </c>
      <c r="E125" s="37" t="str">
        <f>IF('3 - SHOP Premium Calculator'!I141="","",'3 - SHOP Premium Calculator'!I141)</f>
        <v/>
      </c>
      <c r="F125" s="2" t="str">
        <f t="shared" si="20"/>
        <v/>
      </c>
      <c r="G125" s="2" t="str">
        <f t="shared" si="21"/>
        <v/>
      </c>
      <c r="H125" s="2" t="str">
        <f t="shared" si="22"/>
        <v/>
      </c>
      <c r="I125" s="2" t="str">
        <f t="shared" si="23"/>
        <v/>
      </c>
      <c r="J125" s="2" t="str">
        <f t="shared" si="24"/>
        <v/>
      </c>
      <c r="K125" s="2" t="str">
        <f>IF(A125="","",IF(AND(D125="Dependent",F125&lt;25),F125+(COUNTIFS($A$10:A125,A125)/500),0))</f>
        <v/>
      </c>
      <c r="L125" s="2" t="str" cm="1">
        <f t="array" ref="L125">IFERROR(IF(A125="","",IF(AND(D125="Dependent",OR(IFERROR(K125=LARGE(IF($B$10:$B$309=B125,$K$10:$K$309),1),FALSE),IFERROR(K125=LARGE(IF($B$10:$B$309=B125,$K$10:$K$309),2),FALSE),IFERROR(K125=LARGE(IF($B$10:$B$309=B125,$K$10:$K$309),3),FALSE)),F125&lt;26),1,0)),0)</f>
        <v/>
      </c>
      <c r="M125" s="2" t="str">
        <f t="shared" si="25"/>
        <v/>
      </c>
      <c r="O125" s="2" t="str" cm="1">
        <f t="array" ref="O125">IFERROR($M125*IF($E125="","",INDEX('Plan Details'!$F$4:$Q$2298,MATCH(1,(Calculations!O$9='Plan Details'!$B$4:$B$2298)*($G125='Plan Details'!$E$4:$E$2298)*(ISNUMBER(SEARCH($B$3,'Plan Details'!$D$4:$D$2298))),0),MATCH(Calculations!$B$4,'Plan Details'!$F$3:$Q$3,0))),"")</f>
        <v/>
      </c>
      <c r="P125" s="2" t="str" cm="1">
        <f t="array" ref="P125">IFERROR($M125*IF($E125="","",INDEX('Plan Details'!$F$4:$Q$2298,MATCH(1,(Calculations!P$9='Plan Details'!$B$4:$B$2298)*($G125='Plan Details'!$E$4:$E$2298)*(ISNUMBER(SEARCH($B$3,'Plan Details'!$D$4:$D$2298))),0),MATCH(Calculations!$B$4,'Plan Details'!$F$3:$Q$3,0))),"")</f>
        <v/>
      </c>
      <c r="Q125" s="2" t="str" cm="1">
        <f t="array" ref="Q125">IFERROR($M125*IF($E125="","",INDEX('Plan Details'!$F$4:$Q$2298,MATCH(1,(Calculations!Q$9='Plan Details'!$B$4:$B$2298)*($G125='Plan Details'!$E$4:$E$2298)*(ISNUMBER(SEARCH($B$3,'Plan Details'!$D$4:$D$2298))),0),MATCH(Calculations!$B$4,'Plan Details'!$F$3:$Q$3,0))),"")</f>
        <v/>
      </c>
      <c r="R125" s="2" t="str" cm="1">
        <f t="array" ref="R125">IFERROR($M125*IF($E125="","",INDEX('Plan Details'!$F$4:$Q$2298,MATCH(1,(Calculations!R$9='Plan Details'!$B$4:$B$2298)*($G125='Plan Details'!$E$4:$E$2298)*(ISNUMBER(SEARCH($B$3,'Plan Details'!$D$4:$D$2298))),0),MATCH(Calculations!$B$4,'Plan Details'!$F$3:$Q$3,0))),"")</f>
        <v/>
      </c>
      <c r="S125" s="2" t="str" cm="1">
        <f t="array" ref="S125">IFERROR($M125*IF($E125="","",INDEX('Plan Details'!$F$4:$Q$2298,MATCH(1,(Calculations!S$9='Plan Details'!$B$4:$B$2298)*($G125='Plan Details'!$E$4:$E$2298)*(ISNUMBER(SEARCH($B$3,'Plan Details'!$D$4:$D$2298))),0),MATCH(Calculations!$B$4,'Plan Details'!$F$3:$Q$3,0))),"")</f>
        <v/>
      </c>
      <c r="T125" s="2" t="str" cm="1">
        <f t="array" ref="T125">IFERROR($M125*IF($E125="","",INDEX('Plan Details'!$F$4:$Q$2298,MATCH(1,(Calculations!T$9='Plan Details'!$B$4:$B$2298)*($G125='Plan Details'!$E$4:$E$2298)*(ISNUMBER(SEARCH($B$3,'Plan Details'!$D$4:$D$2298))),0),MATCH(Calculations!$B$4,'Plan Details'!$F$3:$Q$3,0))),"")</f>
        <v/>
      </c>
      <c r="U125" s="2" t="str" cm="1">
        <f t="array" ref="U125">IFERROR($M125*IF($E125="","",INDEX('Plan Details'!$F$4:$Q$2298,MATCH(1,(Calculations!U$9='Plan Details'!$B$4:$B$2298)*($G125='Plan Details'!$E$4:$E$2298)*(ISNUMBER(SEARCH($B$3,'Plan Details'!$D$4:$D$2298))),0),MATCH(Calculations!$B$4,'Plan Details'!$F$3:$Q$3,0))),"")</f>
        <v/>
      </c>
      <c r="V125" s="2" t="str" cm="1">
        <f t="array" ref="V125">IFERROR($M125*IF($E125="","",INDEX('Plan Details'!$F$4:$Q$2298,MATCH(1,(Calculations!V$9='Plan Details'!$B$4:$B$2298)*($G125='Plan Details'!$E$4:$E$2298)*(ISNUMBER(SEARCH($B$3,'Plan Details'!$D$4:$D$2298))),0),MATCH(Calculations!$B$4,'Plan Details'!$F$3:$Q$3,0))),"")</f>
        <v/>
      </c>
      <c r="W125" s="2" t="str" cm="1">
        <f t="array" ref="W125">IFERROR($M125*IF($E125="","",INDEX('Plan Details'!$F$4:$Q$2298,MATCH(1,(Calculations!W$9='Plan Details'!$B$4:$B$2298)*($G125='Plan Details'!$E$4:$E$2298)*(ISNUMBER(SEARCH($B$3,'Plan Details'!$D$4:$D$2298))),0),MATCH(Calculations!$B$4,'Plan Details'!$F$3:$Q$3,0))),"")</f>
        <v/>
      </c>
      <c r="X125" s="2" t="str" cm="1">
        <f t="array" ref="X125">IFERROR($M125*IF($E125="","",INDEX('Plan Details'!$F$4:$Q$2298,MATCH(1,(Calculations!X$9='Plan Details'!$B$4:$B$2298)*($G125='Plan Details'!$E$4:$E$2298)*(ISNUMBER(SEARCH($B$3,'Plan Details'!$D$4:$D$2298))),0),MATCH(Calculations!$B$4,'Plan Details'!$F$3:$Q$3,0))),"")</f>
        <v/>
      </c>
      <c r="Y125" s="2" t="str" cm="1">
        <f t="array" ref="Y125">IFERROR($M125*IF($E125="","",INDEX('Plan Details'!$F$4:$Q$2298,MATCH(1,(Calculations!Y$9='Plan Details'!$B$4:$B$2298)*($G125='Plan Details'!$E$4:$E$2298)*(ISNUMBER(SEARCH($B$3,'Plan Details'!$D$4:$D$2298))),0),MATCH(Calculations!$B$4,'Plan Details'!$F$3:$Q$3,0))),"")</f>
        <v/>
      </c>
      <c r="Z125" s="2" t="str" cm="1">
        <f t="array" ref="Z125">IFERROR($M125*IF($E125="","",INDEX('Plan Details'!$F$4:$Q$2298,MATCH(1,(Calculations!Z$9='Plan Details'!$B$4:$B$2298)*($G125='Plan Details'!$E$4:$E$2298)*(ISNUMBER(SEARCH($B$3,'Plan Details'!$D$4:$D$2298))),0),MATCH(Calculations!$B$4,'Plan Details'!$F$3:$Q$3,0))),"")</f>
        <v/>
      </c>
      <c r="AA125" s="2" t="str" cm="1">
        <f t="array" ref="AA125">IFERROR($M125*IF($E125="","",INDEX('Plan Details'!$F$4:$Q$2298,MATCH(1,(Calculations!AA$9='Plan Details'!$B$4:$B$2298)*($G125='Plan Details'!$E$4:$E$2298)*(ISNUMBER(SEARCH($B$3,'Plan Details'!$D$4:$D$2298))),0),MATCH(Calculations!$B$4,'Plan Details'!$F$3:$Q$3,0))),"")</f>
        <v/>
      </c>
      <c r="AB125" s="2" t="str" cm="1">
        <f t="array" ref="AB125">IFERROR($M125*IF($E125="","",INDEX('Plan Details'!$F$4:$Q$2298,MATCH(1,(Calculations!AB$9='Plan Details'!$B$4:$B$2298)*($G125='Plan Details'!$E$4:$E$2298)*(ISNUMBER(SEARCH($B$3,'Plan Details'!$D$4:$D$2298))),0),MATCH(Calculations!$B$4,'Plan Details'!$F$3:$Q$3,0))),"")</f>
        <v/>
      </c>
      <c r="AD125" s="2" t="str">
        <f t="shared" si="26"/>
        <v/>
      </c>
      <c r="AE125" s="2" t="str">
        <f t="shared" si="27"/>
        <v/>
      </c>
      <c r="AF125" s="2" t="str">
        <f t="shared" si="28"/>
        <v/>
      </c>
      <c r="AG125" s="2" t="str">
        <f t="shared" si="29"/>
        <v/>
      </c>
      <c r="AH125" s="2" t="str">
        <f t="shared" si="30"/>
        <v/>
      </c>
      <c r="AI125" s="2" t="str">
        <f t="shared" si="31"/>
        <v/>
      </c>
      <c r="AJ125" s="2" t="str">
        <f t="shared" si="32"/>
        <v/>
      </c>
      <c r="AK125" s="2" t="str">
        <f t="shared" si="33"/>
        <v/>
      </c>
      <c r="AL125" s="2" t="str">
        <f t="shared" si="34"/>
        <v/>
      </c>
      <c r="AM125" s="2" t="str">
        <f t="shared" si="35"/>
        <v/>
      </c>
      <c r="AN125" s="2" t="str">
        <f t="shared" si="36"/>
        <v/>
      </c>
      <c r="AO125" s="2" t="str">
        <f t="shared" si="37"/>
        <v/>
      </c>
      <c r="AP125" s="2" t="str">
        <f t="shared" si="38"/>
        <v/>
      </c>
      <c r="AQ125" s="2" t="str">
        <f t="shared" si="39"/>
        <v/>
      </c>
    </row>
    <row r="126" spans="1:43" x14ac:dyDescent="0.2">
      <c r="A126" s="2" t="str">
        <f>IF('3 - SHOP Premium Calculator'!F142="","",'3 - SHOP Premium Calculator'!F142)</f>
        <v/>
      </c>
      <c r="B126" s="2" t="str">
        <f>IF(A126="","",A126&amp;COUNTIFS($D$10:D126,"Employee"))</f>
        <v/>
      </c>
      <c r="C126" s="2" t="str">
        <f>IF(A126="","",'3 - SHOP Premium Calculator'!F142&amp;" - "&amp;'3 - SHOP Premium Calculator'!H142)</f>
        <v/>
      </c>
      <c r="D126" s="2" t="str">
        <f>IF('3 - SHOP Premium Calculator'!H142="","",'3 - SHOP Premium Calculator'!H142)</f>
        <v/>
      </c>
      <c r="E126" s="37" t="str">
        <f>IF('3 - SHOP Premium Calculator'!I142="","",'3 - SHOP Premium Calculator'!I142)</f>
        <v/>
      </c>
      <c r="F126" s="2" t="str">
        <f t="shared" si="20"/>
        <v/>
      </c>
      <c r="G126" s="2" t="str">
        <f t="shared" si="21"/>
        <v/>
      </c>
      <c r="H126" s="2" t="str">
        <f t="shared" si="22"/>
        <v/>
      </c>
      <c r="I126" s="2" t="str">
        <f t="shared" si="23"/>
        <v/>
      </c>
      <c r="J126" s="2" t="str">
        <f t="shared" si="24"/>
        <v/>
      </c>
      <c r="K126" s="2" t="str">
        <f>IF(A126="","",IF(AND(D126="Dependent",F126&lt;25),F126+(COUNTIFS($A$10:A126,A126)/500),0))</f>
        <v/>
      </c>
      <c r="L126" s="2" t="str" cm="1">
        <f t="array" ref="L126">IFERROR(IF(A126="","",IF(AND(D126="Dependent",OR(IFERROR(K126=LARGE(IF($B$10:$B$309=B126,$K$10:$K$309),1),FALSE),IFERROR(K126=LARGE(IF($B$10:$B$309=B126,$K$10:$K$309),2),FALSE),IFERROR(K126=LARGE(IF($B$10:$B$309=B126,$K$10:$K$309),3),FALSE)),F126&lt;26),1,0)),0)</f>
        <v/>
      </c>
      <c r="M126" s="2" t="str">
        <f t="shared" si="25"/>
        <v/>
      </c>
      <c r="O126" s="2" t="str" cm="1">
        <f t="array" ref="O126">IFERROR($M126*IF($E126="","",INDEX('Plan Details'!$F$4:$Q$2298,MATCH(1,(Calculations!O$9='Plan Details'!$B$4:$B$2298)*($G126='Plan Details'!$E$4:$E$2298)*(ISNUMBER(SEARCH($B$3,'Plan Details'!$D$4:$D$2298))),0),MATCH(Calculations!$B$4,'Plan Details'!$F$3:$Q$3,0))),"")</f>
        <v/>
      </c>
      <c r="P126" s="2" t="str" cm="1">
        <f t="array" ref="P126">IFERROR($M126*IF($E126="","",INDEX('Plan Details'!$F$4:$Q$2298,MATCH(1,(Calculations!P$9='Plan Details'!$B$4:$B$2298)*($G126='Plan Details'!$E$4:$E$2298)*(ISNUMBER(SEARCH($B$3,'Plan Details'!$D$4:$D$2298))),0),MATCH(Calculations!$B$4,'Plan Details'!$F$3:$Q$3,0))),"")</f>
        <v/>
      </c>
      <c r="Q126" s="2" t="str" cm="1">
        <f t="array" ref="Q126">IFERROR($M126*IF($E126="","",INDEX('Plan Details'!$F$4:$Q$2298,MATCH(1,(Calculations!Q$9='Plan Details'!$B$4:$B$2298)*($G126='Plan Details'!$E$4:$E$2298)*(ISNUMBER(SEARCH($B$3,'Plan Details'!$D$4:$D$2298))),0),MATCH(Calculations!$B$4,'Plan Details'!$F$3:$Q$3,0))),"")</f>
        <v/>
      </c>
      <c r="R126" s="2" t="str" cm="1">
        <f t="array" ref="R126">IFERROR($M126*IF($E126="","",INDEX('Plan Details'!$F$4:$Q$2298,MATCH(1,(Calculations!R$9='Plan Details'!$B$4:$B$2298)*($G126='Plan Details'!$E$4:$E$2298)*(ISNUMBER(SEARCH($B$3,'Plan Details'!$D$4:$D$2298))),0),MATCH(Calculations!$B$4,'Plan Details'!$F$3:$Q$3,0))),"")</f>
        <v/>
      </c>
      <c r="S126" s="2" t="str" cm="1">
        <f t="array" ref="S126">IFERROR($M126*IF($E126="","",INDEX('Plan Details'!$F$4:$Q$2298,MATCH(1,(Calculations!S$9='Plan Details'!$B$4:$B$2298)*($G126='Plan Details'!$E$4:$E$2298)*(ISNUMBER(SEARCH($B$3,'Plan Details'!$D$4:$D$2298))),0),MATCH(Calculations!$B$4,'Plan Details'!$F$3:$Q$3,0))),"")</f>
        <v/>
      </c>
      <c r="T126" s="2" t="str" cm="1">
        <f t="array" ref="T126">IFERROR($M126*IF($E126="","",INDEX('Plan Details'!$F$4:$Q$2298,MATCH(1,(Calculations!T$9='Plan Details'!$B$4:$B$2298)*($G126='Plan Details'!$E$4:$E$2298)*(ISNUMBER(SEARCH($B$3,'Plan Details'!$D$4:$D$2298))),0),MATCH(Calculations!$B$4,'Plan Details'!$F$3:$Q$3,0))),"")</f>
        <v/>
      </c>
      <c r="U126" s="2" t="str" cm="1">
        <f t="array" ref="U126">IFERROR($M126*IF($E126="","",INDEX('Plan Details'!$F$4:$Q$2298,MATCH(1,(Calculations!U$9='Plan Details'!$B$4:$B$2298)*($G126='Plan Details'!$E$4:$E$2298)*(ISNUMBER(SEARCH($B$3,'Plan Details'!$D$4:$D$2298))),0),MATCH(Calculations!$B$4,'Plan Details'!$F$3:$Q$3,0))),"")</f>
        <v/>
      </c>
      <c r="V126" s="2" t="str" cm="1">
        <f t="array" ref="V126">IFERROR($M126*IF($E126="","",INDEX('Plan Details'!$F$4:$Q$2298,MATCH(1,(Calculations!V$9='Plan Details'!$B$4:$B$2298)*($G126='Plan Details'!$E$4:$E$2298)*(ISNUMBER(SEARCH($B$3,'Plan Details'!$D$4:$D$2298))),0),MATCH(Calculations!$B$4,'Plan Details'!$F$3:$Q$3,0))),"")</f>
        <v/>
      </c>
      <c r="W126" s="2" t="str" cm="1">
        <f t="array" ref="W126">IFERROR($M126*IF($E126="","",INDEX('Plan Details'!$F$4:$Q$2298,MATCH(1,(Calculations!W$9='Plan Details'!$B$4:$B$2298)*($G126='Plan Details'!$E$4:$E$2298)*(ISNUMBER(SEARCH($B$3,'Plan Details'!$D$4:$D$2298))),0),MATCH(Calculations!$B$4,'Plan Details'!$F$3:$Q$3,0))),"")</f>
        <v/>
      </c>
      <c r="X126" s="2" t="str" cm="1">
        <f t="array" ref="X126">IFERROR($M126*IF($E126="","",INDEX('Plan Details'!$F$4:$Q$2298,MATCH(1,(Calculations!X$9='Plan Details'!$B$4:$B$2298)*($G126='Plan Details'!$E$4:$E$2298)*(ISNUMBER(SEARCH($B$3,'Plan Details'!$D$4:$D$2298))),0),MATCH(Calculations!$B$4,'Plan Details'!$F$3:$Q$3,0))),"")</f>
        <v/>
      </c>
      <c r="Y126" s="2" t="str" cm="1">
        <f t="array" ref="Y126">IFERROR($M126*IF($E126="","",INDEX('Plan Details'!$F$4:$Q$2298,MATCH(1,(Calculations!Y$9='Plan Details'!$B$4:$B$2298)*($G126='Plan Details'!$E$4:$E$2298)*(ISNUMBER(SEARCH($B$3,'Plan Details'!$D$4:$D$2298))),0),MATCH(Calculations!$B$4,'Plan Details'!$F$3:$Q$3,0))),"")</f>
        <v/>
      </c>
      <c r="Z126" s="2" t="str" cm="1">
        <f t="array" ref="Z126">IFERROR($M126*IF($E126="","",INDEX('Plan Details'!$F$4:$Q$2298,MATCH(1,(Calculations!Z$9='Plan Details'!$B$4:$B$2298)*($G126='Plan Details'!$E$4:$E$2298)*(ISNUMBER(SEARCH($B$3,'Plan Details'!$D$4:$D$2298))),0),MATCH(Calculations!$B$4,'Plan Details'!$F$3:$Q$3,0))),"")</f>
        <v/>
      </c>
      <c r="AA126" s="2" t="str" cm="1">
        <f t="array" ref="AA126">IFERROR($M126*IF($E126="","",INDEX('Plan Details'!$F$4:$Q$2298,MATCH(1,(Calculations!AA$9='Plan Details'!$B$4:$B$2298)*($G126='Plan Details'!$E$4:$E$2298)*(ISNUMBER(SEARCH($B$3,'Plan Details'!$D$4:$D$2298))),0),MATCH(Calculations!$B$4,'Plan Details'!$F$3:$Q$3,0))),"")</f>
        <v/>
      </c>
      <c r="AB126" s="2" t="str" cm="1">
        <f t="array" ref="AB126">IFERROR($M126*IF($E126="","",INDEX('Plan Details'!$F$4:$Q$2298,MATCH(1,(Calculations!AB$9='Plan Details'!$B$4:$B$2298)*($G126='Plan Details'!$E$4:$E$2298)*(ISNUMBER(SEARCH($B$3,'Plan Details'!$D$4:$D$2298))),0),MATCH(Calculations!$B$4,'Plan Details'!$F$3:$Q$3,0))),"")</f>
        <v/>
      </c>
      <c r="AD126" s="2" t="str">
        <f t="shared" si="26"/>
        <v/>
      </c>
      <c r="AE126" s="2" t="str">
        <f t="shared" si="27"/>
        <v/>
      </c>
      <c r="AF126" s="2" t="str">
        <f t="shared" si="28"/>
        <v/>
      </c>
      <c r="AG126" s="2" t="str">
        <f t="shared" si="29"/>
        <v/>
      </c>
      <c r="AH126" s="2" t="str">
        <f t="shared" si="30"/>
        <v/>
      </c>
      <c r="AI126" s="2" t="str">
        <f t="shared" si="31"/>
        <v/>
      </c>
      <c r="AJ126" s="2" t="str">
        <f t="shared" si="32"/>
        <v/>
      </c>
      <c r="AK126" s="2" t="str">
        <f t="shared" si="33"/>
        <v/>
      </c>
      <c r="AL126" s="2" t="str">
        <f t="shared" si="34"/>
        <v/>
      </c>
      <c r="AM126" s="2" t="str">
        <f t="shared" si="35"/>
        <v/>
      </c>
      <c r="AN126" s="2" t="str">
        <f t="shared" si="36"/>
        <v/>
      </c>
      <c r="AO126" s="2" t="str">
        <f t="shared" si="37"/>
        <v/>
      </c>
      <c r="AP126" s="2" t="str">
        <f t="shared" si="38"/>
        <v/>
      </c>
      <c r="AQ126" s="2" t="str">
        <f t="shared" si="39"/>
        <v/>
      </c>
    </row>
    <row r="127" spans="1:43" x14ac:dyDescent="0.2">
      <c r="A127" s="2" t="str">
        <f>IF('3 - SHOP Premium Calculator'!F143="","",'3 - SHOP Premium Calculator'!F143)</f>
        <v/>
      </c>
      <c r="B127" s="2" t="str">
        <f>IF(A127="","",A127&amp;COUNTIFS($D$10:D127,"Employee"))</f>
        <v/>
      </c>
      <c r="C127" s="2" t="str">
        <f>IF(A127="","",'3 - SHOP Premium Calculator'!F143&amp;" - "&amp;'3 - SHOP Premium Calculator'!H143)</f>
        <v/>
      </c>
      <c r="D127" s="2" t="str">
        <f>IF('3 - SHOP Premium Calculator'!H143="","",'3 - SHOP Premium Calculator'!H143)</f>
        <v/>
      </c>
      <c r="E127" s="37" t="str">
        <f>IF('3 - SHOP Premium Calculator'!I143="","",'3 - SHOP Premium Calculator'!I143)</f>
        <v/>
      </c>
      <c r="F127" s="2" t="str">
        <f t="shared" si="20"/>
        <v/>
      </c>
      <c r="G127" s="2" t="str">
        <f t="shared" si="21"/>
        <v/>
      </c>
      <c r="H127" s="2" t="str">
        <f t="shared" si="22"/>
        <v/>
      </c>
      <c r="I127" s="2" t="str">
        <f t="shared" si="23"/>
        <v/>
      </c>
      <c r="J127" s="2" t="str">
        <f t="shared" si="24"/>
        <v/>
      </c>
      <c r="K127" s="2" t="str">
        <f>IF(A127="","",IF(AND(D127="Dependent",F127&lt;25),F127+(COUNTIFS($A$10:A127,A127)/500),0))</f>
        <v/>
      </c>
      <c r="L127" s="2" t="str" cm="1">
        <f t="array" ref="L127">IFERROR(IF(A127="","",IF(AND(D127="Dependent",OR(IFERROR(K127=LARGE(IF($B$10:$B$309=B127,$K$10:$K$309),1),FALSE),IFERROR(K127=LARGE(IF($B$10:$B$309=B127,$K$10:$K$309),2),FALSE),IFERROR(K127=LARGE(IF($B$10:$B$309=B127,$K$10:$K$309),3),FALSE)),F127&lt;26),1,0)),0)</f>
        <v/>
      </c>
      <c r="M127" s="2" t="str">
        <f t="shared" si="25"/>
        <v/>
      </c>
      <c r="O127" s="2" t="str" cm="1">
        <f t="array" ref="O127">IFERROR($M127*IF($E127="","",INDEX('Plan Details'!$F$4:$Q$2298,MATCH(1,(Calculations!O$9='Plan Details'!$B$4:$B$2298)*($G127='Plan Details'!$E$4:$E$2298)*(ISNUMBER(SEARCH($B$3,'Plan Details'!$D$4:$D$2298))),0),MATCH(Calculations!$B$4,'Plan Details'!$F$3:$Q$3,0))),"")</f>
        <v/>
      </c>
      <c r="P127" s="2" t="str" cm="1">
        <f t="array" ref="P127">IFERROR($M127*IF($E127="","",INDEX('Plan Details'!$F$4:$Q$2298,MATCH(1,(Calculations!P$9='Plan Details'!$B$4:$B$2298)*($G127='Plan Details'!$E$4:$E$2298)*(ISNUMBER(SEARCH($B$3,'Plan Details'!$D$4:$D$2298))),0),MATCH(Calculations!$B$4,'Plan Details'!$F$3:$Q$3,0))),"")</f>
        <v/>
      </c>
      <c r="Q127" s="2" t="str" cm="1">
        <f t="array" ref="Q127">IFERROR($M127*IF($E127="","",INDEX('Plan Details'!$F$4:$Q$2298,MATCH(1,(Calculations!Q$9='Plan Details'!$B$4:$B$2298)*($G127='Plan Details'!$E$4:$E$2298)*(ISNUMBER(SEARCH($B$3,'Plan Details'!$D$4:$D$2298))),0),MATCH(Calculations!$B$4,'Plan Details'!$F$3:$Q$3,0))),"")</f>
        <v/>
      </c>
      <c r="R127" s="2" t="str" cm="1">
        <f t="array" ref="R127">IFERROR($M127*IF($E127="","",INDEX('Plan Details'!$F$4:$Q$2298,MATCH(1,(Calculations!R$9='Plan Details'!$B$4:$B$2298)*($G127='Plan Details'!$E$4:$E$2298)*(ISNUMBER(SEARCH($B$3,'Plan Details'!$D$4:$D$2298))),0),MATCH(Calculations!$B$4,'Plan Details'!$F$3:$Q$3,0))),"")</f>
        <v/>
      </c>
      <c r="S127" s="2" t="str" cm="1">
        <f t="array" ref="S127">IFERROR($M127*IF($E127="","",INDEX('Plan Details'!$F$4:$Q$2298,MATCH(1,(Calculations!S$9='Plan Details'!$B$4:$B$2298)*($G127='Plan Details'!$E$4:$E$2298)*(ISNUMBER(SEARCH($B$3,'Plan Details'!$D$4:$D$2298))),0),MATCH(Calculations!$B$4,'Plan Details'!$F$3:$Q$3,0))),"")</f>
        <v/>
      </c>
      <c r="T127" s="2" t="str" cm="1">
        <f t="array" ref="T127">IFERROR($M127*IF($E127="","",INDEX('Plan Details'!$F$4:$Q$2298,MATCH(1,(Calculations!T$9='Plan Details'!$B$4:$B$2298)*($G127='Plan Details'!$E$4:$E$2298)*(ISNUMBER(SEARCH($B$3,'Plan Details'!$D$4:$D$2298))),0),MATCH(Calculations!$B$4,'Plan Details'!$F$3:$Q$3,0))),"")</f>
        <v/>
      </c>
      <c r="U127" s="2" t="str" cm="1">
        <f t="array" ref="U127">IFERROR($M127*IF($E127="","",INDEX('Plan Details'!$F$4:$Q$2298,MATCH(1,(Calculations!U$9='Plan Details'!$B$4:$B$2298)*($G127='Plan Details'!$E$4:$E$2298)*(ISNUMBER(SEARCH($B$3,'Plan Details'!$D$4:$D$2298))),0),MATCH(Calculations!$B$4,'Plan Details'!$F$3:$Q$3,0))),"")</f>
        <v/>
      </c>
      <c r="V127" s="2" t="str" cm="1">
        <f t="array" ref="V127">IFERROR($M127*IF($E127="","",INDEX('Plan Details'!$F$4:$Q$2298,MATCH(1,(Calculations!V$9='Plan Details'!$B$4:$B$2298)*($G127='Plan Details'!$E$4:$E$2298)*(ISNUMBER(SEARCH($B$3,'Plan Details'!$D$4:$D$2298))),0),MATCH(Calculations!$B$4,'Plan Details'!$F$3:$Q$3,0))),"")</f>
        <v/>
      </c>
      <c r="W127" s="2" t="str" cm="1">
        <f t="array" ref="W127">IFERROR($M127*IF($E127="","",INDEX('Plan Details'!$F$4:$Q$2298,MATCH(1,(Calculations!W$9='Plan Details'!$B$4:$B$2298)*($G127='Plan Details'!$E$4:$E$2298)*(ISNUMBER(SEARCH($B$3,'Plan Details'!$D$4:$D$2298))),0),MATCH(Calculations!$B$4,'Plan Details'!$F$3:$Q$3,0))),"")</f>
        <v/>
      </c>
      <c r="X127" s="2" t="str" cm="1">
        <f t="array" ref="X127">IFERROR($M127*IF($E127="","",INDEX('Plan Details'!$F$4:$Q$2298,MATCH(1,(Calculations!X$9='Plan Details'!$B$4:$B$2298)*($G127='Plan Details'!$E$4:$E$2298)*(ISNUMBER(SEARCH($B$3,'Plan Details'!$D$4:$D$2298))),0),MATCH(Calculations!$B$4,'Plan Details'!$F$3:$Q$3,0))),"")</f>
        <v/>
      </c>
      <c r="Y127" s="2" t="str" cm="1">
        <f t="array" ref="Y127">IFERROR($M127*IF($E127="","",INDEX('Plan Details'!$F$4:$Q$2298,MATCH(1,(Calculations!Y$9='Plan Details'!$B$4:$B$2298)*($G127='Plan Details'!$E$4:$E$2298)*(ISNUMBER(SEARCH($B$3,'Plan Details'!$D$4:$D$2298))),0),MATCH(Calculations!$B$4,'Plan Details'!$F$3:$Q$3,0))),"")</f>
        <v/>
      </c>
      <c r="Z127" s="2" t="str" cm="1">
        <f t="array" ref="Z127">IFERROR($M127*IF($E127="","",INDEX('Plan Details'!$F$4:$Q$2298,MATCH(1,(Calculations!Z$9='Plan Details'!$B$4:$B$2298)*($G127='Plan Details'!$E$4:$E$2298)*(ISNUMBER(SEARCH($B$3,'Plan Details'!$D$4:$D$2298))),0),MATCH(Calculations!$B$4,'Plan Details'!$F$3:$Q$3,0))),"")</f>
        <v/>
      </c>
      <c r="AA127" s="2" t="str" cm="1">
        <f t="array" ref="AA127">IFERROR($M127*IF($E127="","",INDEX('Plan Details'!$F$4:$Q$2298,MATCH(1,(Calculations!AA$9='Plan Details'!$B$4:$B$2298)*($G127='Plan Details'!$E$4:$E$2298)*(ISNUMBER(SEARCH($B$3,'Plan Details'!$D$4:$D$2298))),0),MATCH(Calculations!$B$4,'Plan Details'!$F$3:$Q$3,0))),"")</f>
        <v/>
      </c>
      <c r="AB127" s="2" t="str" cm="1">
        <f t="array" ref="AB127">IFERROR($M127*IF($E127="","",INDEX('Plan Details'!$F$4:$Q$2298,MATCH(1,(Calculations!AB$9='Plan Details'!$B$4:$B$2298)*($G127='Plan Details'!$E$4:$E$2298)*(ISNUMBER(SEARCH($B$3,'Plan Details'!$D$4:$D$2298))),0),MATCH(Calculations!$B$4,'Plan Details'!$F$3:$Q$3,0))),"")</f>
        <v/>
      </c>
      <c r="AD127" s="2" t="str">
        <f t="shared" si="26"/>
        <v/>
      </c>
      <c r="AE127" s="2" t="str">
        <f t="shared" si="27"/>
        <v/>
      </c>
      <c r="AF127" s="2" t="str">
        <f t="shared" si="28"/>
        <v/>
      </c>
      <c r="AG127" s="2" t="str">
        <f t="shared" si="29"/>
        <v/>
      </c>
      <c r="AH127" s="2" t="str">
        <f t="shared" si="30"/>
        <v/>
      </c>
      <c r="AI127" s="2" t="str">
        <f t="shared" si="31"/>
        <v/>
      </c>
      <c r="AJ127" s="2" t="str">
        <f t="shared" si="32"/>
        <v/>
      </c>
      <c r="AK127" s="2" t="str">
        <f t="shared" si="33"/>
        <v/>
      </c>
      <c r="AL127" s="2" t="str">
        <f t="shared" si="34"/>
        <v/>
      </c>
      <c r="AM127" s="2" t="str">
        <f t="shared" si="35"/>
        <v/>
      </c>
      <c r="AN127" s="2" t="str">
        <f t="shared" si="36"/>
        <v/>
      </c>
      <c r="AO127" s="2" t="str">
        <f t="shared" si="37"/>
        <v/>
      </c>
      <c r="AP127" s="2" t="str">
        <f t="shared" si="38"/>
        <v/>
      </c>
      <c r="AQ127" s="2" t="str">
        <f t="shared" si="39"/>
        <v/>
      </c>
    </row>
    <row r="128" spans="1:43" x14ac:dyDescent="0.2">
      <c r="A128" s="2" t="str">
        <f>IF('3 - SHOP Premium Calculator'!F144="","",'3 - SHOP Premium Calculator'!F144)</f>
        <v/>
      </c>
      <c r="B128" s="2" t="str">
        <f>IF(A128="","",A128&amp;COUNTIFS($D$10:D128,"Employee"))</f>
        <v/>
      </c>
      <c r="C128" s="2" t="str">
        <f>IF(A128="","",'3 - SHOP Premium Calculator'!F144&amp;" - "&amp;'3 - SHOP Premium Calculator'!H144)</f>
        <v/>
      </c>
      <c r="D128" s="2" t="str">
        <f>IF('3 - SHOP Premium Calculator'!H144="","",'3 - SHOP Premium Calculator'!H144)</f>
        <v/>
      </c>
      <c r="E128" s="37" t="str">
        <f>IF('3 - SHOP Premium Calculator'!I144="","",'3 - SHOP Premium Calculator'!I144)</f>
        <v/>
      </c>
      <c r="F128" s="2" t="str">
        <f t="shared" si="20"/>
        <v/>
      </c>
      <c r="G128" s="2" t="str">
        <f t="shared" si="21"/>
        <v/>
      </c>
      <c r="H128" s="2" t="str">
        <f t="shared" si="22"/>
        <v/>
      </c>
      <c r="I128" s="2" t="str">
        <f t="shared" si="23"/>
        <v/>
      </c>
      <c r="J128" s="2" t="str">
        <f t="shared" si="24"/>
        <v/>
      </c>
      <c r="K128" s="2" t="str">
        <f>IF(A128="","",IF(AND(D128="Dependent",F128&lt;25),F128+(COUNTIFS($A$10:A128,A128)/500),0))</f>
        <v/>
      </c>
      <c r="L128" s="2" t="str" cm="1">
        <f t="array" ref="L128">IFERROR(IF(A128="","",IF(AND(D128="Dependent",OR(IFERROR(K128=LARGE(IF($B$10:$B$309=B128,$K$10:$K$309),1),FALSE),IFERROR(K128=LARGE(IF($B$10:$B$309=B128,$K$10:$K$309),2),FALSE),IFERROR(K128=LARGE(IF($B$10:$B$309=B128,$K$10:$K$309),3),FALSE)),F128&lt;26),1,0)),0)</f>
        <v/>
      </c>
      <c r="M128" s="2" t="str">
        <f t="shared" si="25"/>
        <v/>
      </c>
      <c r="O128" s="2" t="str" cm="1">
        <f t="array" ref="O128">IFERROR($M128*IF($E128="","",INDEX('Plan Details'!$F$4:$Q$2298,MATCH(1,(Calculations!O$9='Plan Details'!$B$4:$B$2298)*($G128='Plan Details'!$E$4:$E$2298)*(ISNUMBER(SEARCH($B$3,'Plan Details'!$D$4:$D$2298))),0),MATCH(Calculations!$B$4,'Plan Details'!$F$3:$Q$3,0))),"")</f>
        <v/>
      </c>
      <c r="P128" s="2" t="str" cm="1">
        <f t="array" ref="P128">IFERROR($M128*IF($E128="","",INDEX('Plan Details'!$F$4:$Q$2298,MATCH(1,(Calculations!P$9='Plan Details'!$B$4:$B$2298)*($G128='Plan Details'!$E$4:$E$2298)*(ISNUMBER(SEARCH($B$3,'Plan Details'!$D$4:$D$2298))),0),MATCH(Calculations!$B$4,'Plan Details'!$F$3:$Q$3,0))),"")</f>
        <v/>
      </c>
      <c r="Q128" s="2" t="str" cm="1">
        <f t="array" ref="Q128">IFERROR($M128*IF($E128="","",INDEX('Plan Details'!$F$4:$Q$2298,MATCH(1,(Calculations!Q$9='Plan Details'!$B$4:$B$2298)*($G128='Plan Details'!$E$4:$E$2298)*(ISNUMBER(SEARCH($B$3,'Plan Details'!$D$4:$D$2298))),0),MATCH(Calculations!$B$4,'Plan Details'!$F$3:$Q$3,0))),"")</f>
        <v/>
      </c>
      <c r="R128" s="2" t="str" cm="1">
        <f t="array" ref="R128">IFERROR($M128*IF($E128="","",INDEX('Plan Details'!$F$4:$Q$2298,MATCH(1,(Calculations!R$9='Plan Details'!$B$4:$B$2298)*($G128='Plan Details'!$E$4:$E$2298)*(ISNUMBER(SEARCH($B$3,'Plan Details'!$D$4:$D$2298))),0),MATCH(Calculations!$B$4,'Plan Details'!$F$3:$Q$3,0))),"")</f>
        <v/>
      </c>
      <c r="S128" s="2" t="str" cm="1">
        <f t="array" ref="S128">IFERROR($M128*IF($E128="","",INDEX('Plan Details'!$F$4:$Q$2298,MATCH(1,(Calculations!S$9='Plan Details'!$B$4:$B$2298)*($G128='Plan Details'!$E$4:$E$2298)*(ISNUMBER(SEARCH($B$3,'Plan Details'!$D$4:$D$2298))),0),MATCH(Calculations!$B$4,'Plan Details'!$F$3:$Q$3,0))),"")</f>
        <v/>
      </c>
      <c r="T128" s="2" t="str" cm="1">
        <f t="array" ref="T128">IFERROR($M128*IF($E128="","",INDEX('Plan Details'!$F$4:$Q$2298,MATCH(1,(Calculations!T$9='Plan Details'!$B$4:$B$2298)*($G128='Plan Details'!$E$4:$E$2298)*(ISNUMBER(SEARCH($B$3,'Plan Details'!$D$4:$D$2298))),0),MATCH(Calculations!$B$4,'Plan Details'!$F$3:$Q$3,0))),"")</f>
        <v/>
      </c>
      <c r="U128" s="2" t="str" cm="1">
        <f t="array" ref="U128">IFERROR($M128*IF($E128="","",INDEX('Plan Details'!$F$4:$Q$2298,MATCH(1,(Calculations!U$9='Plan Details'!$B$4:$B$2298)*($G128='Plan Details'!$E$4:$E$2298)*(ISNUMBER(SEARCH($B$3,'Plan Details'!$D$4:$D$2298))),0),MATCH(Calculations!$B$4,'Plan Details'!$F$3:$Q$3,0))),"")</f>
        <v/>
      </c>
      <c r="V128" s="2" t="str" cm="1">
        <f t="array" ref="V128">IFERROR($M128*IF($E128="","",INDEX('Plan Details'!$F$4:$Q$2298,MATCH(1,(Calculations!V$9='Plan Details'!$B$4:$B$2298)*($G128='Plan Details'!$E$4:$E$2298)*(ISNUMBER(SEARCH($B$3,'Plan Details'!$D$4:$D$2298))),0),MATCH(Calculations!$B$4,'Plan Details'!$F$3:$Q$3,0))),"")</f>
        <v/>
      </c>
      <c r="W128" s="2" t="str" cm="1">
        <f t="array" ref="W128">IFERROR($M128*IF($E128="","",INDEX('Plan Details'!$F$4:$Q$2298,MATCH(1,(Calculations!W$9='Plan Details'!$B$4:$B$2298)*($G128='Plan Details'!$E$4:$E$2298)*(ISNUMBER(SEARCH($B$3,'Plan Details'!$D$4:$D$2298))),0),MATCH(Calculations!$B$4,'Plan Details'!$F$3:$Q$3,0))),"")</f>
        <v/>
      </c>
      <c r="X128" s="2" t="str" cm="1">
        <f t="array" ref="X128">IFERROR($M128*IF($E128="","",INDEX('Plan Details'!$F$4:$Q$2298,MATCH(1,(Calculations!X$9='Plan Details'!$B$4:$B$2298)*($G128='Plan Details'!$E$4:$E$2298)*(ISNUMBER(SEARCH($B$3,'Plan Details'!$D$4:$D$2298))),0),MATCH(Calculations!$B$4,'Plan Details'!$F$3:$Q$3,0))),"")</f>
        <v/>
      </c>
      <c r="Y128" s="2" t="str" cm="1">
        <f t="array" ref="Y128">IFERROR($M128*IF($E128="","",INDEX('Plan Details'!$F$4:$Q$2298,MATCH(1,(Calculations!Y$9='Plan Details'!$B$4:$B$2298)*($G128='Plan Details'!$E$4:$E$2298)*(ISNUMBER(SEARCH($B$3,'Plan Details'!$D$4:$D$2298))),0),MATCH(Calculations!$B$4,'Plan Details'!$F$3:$Q$3,0))),"")</f>
        <v/>
      </c>
      <c r="Z128" s="2" t="str" cm="1">
        <f t="array" ref="Z128">IFERROR($M128*IF($E128="","",INDEX('Plan Details'!$F$4:$Q$2298,MATCH(1,(Calculations!Z$9='Plan Details'!$B$4:$B$2298)*($G128='Plan Details'!$E$4:$E$2298)*(ISNUMBER(SEARCH($B$3,'Plan Details'!$D$4:$D$2298))),0),MATCH(Calculations!$B$4,'Plan Details'!$F$3:$Q$3,0))),"")</f>
        <v/>
      </c>
      <c r="AA128" s="2" t="str" cm="1">
        <f t="array" ref="AA128">IFERROR($M128*IF($E128="","",INDEX('Plan Details'!$F$4:$Q$2298,MATCH(1,(Calculations!AA$9='Plan Details'!$B$4:$B$2298)*($G128='Plan Details'!$E$4:$E$2298)*(ISNUMBER(SEARCH($B$3,'Plan Details'!$D$4:$D$2298))),0),MATCH(Calculations!$B$4,'Plan Details'!$F$3:$Q$3,0))),"")</f>
        <v/>
      </c>
      <c r="AB128" s="2" t="str" cm="1">
        <f t="array" ref="AB128">IFERROR($M128*IF($E128="","",INDEX('Plan Details'!$F$4:$Q$2298,MATCH(1,(Calculations!AB$9='Plan Details'!$B$4:$B$2298)*($G128='Plan Details'!$E$4:$E$2298)*(ISNUMBER(SEARCH($B$3,'Plan Details'!$D$4:$D$2298))),0),MATCH(Calculations!$B$4,'Plan Details'!$F$3:$Q$3,0))),"")</f>
        <v/>
      </c>
      <c r="AD128" s="2" t="str">
        <f t="shared" si="26"/>
        <v/>
      </c>
      <c r="AE128" s="2" t="str">
        <f t="shared" si="27"/>
        <v/>
      </c>
      <c r="AF128" s="2" t="str">
        <f t="shared" si="28"/>
        <v/>
      </c>
      <c r="AG128" s="2" t="str">
        <f t="shared" si="29"/>
        <v/>
      </c>
      <c r="AH128" s="2" t="str">
        <f t="shared" si="30"/>
        <v/>
      </c>
      <c r="AI128" s="2" t="str">
        <f t="shared" si="31"/>
        <v/>
      </c>
      <c r="AJ128" s="2" t="str">
        <f t="shared" si="32"/>
        <v/>
      </c>
      <c r="AK128" s="2" t="str">
        <f t="shared" si="33"/>
        <v/>
      </c>
      <c r="AL128" s="2" t="str">
        <f t="shared" si="34"/>
        <v/>
      </c>
      <c r="AM128" s="2" t="str">
        <f t="shared" si="35"/>
        <v/>
      </c>
      <c r="AN128" s="2" t="str">
        <f t="shared" si="36"/>
        <v/>
      </c>
      <c r="AO128" s="2" t="str">
        <f t="shared" si="37"/>
        <v/>
      </c>
      <c r="AP128" s="2" t="str">
        <f t="shared" si="38"/>
        <v/>
      </c>
      <c r="AQ128" s="2" t="str">
        <f t="shared" si="39"/>
        <v/>
      </c>
    </row>
    <row r="129" spans="1:43" x14ac:dyDescent="0.2">
      <c r="A129" s="2" t="str">
        <f>IF('3 - SHOP Premium Calculator'!F145="","",'3 - SHOP Premium Calculator'!F145)</f>
        <v/>
      </c>
      <c r="B129" s="2" t="str">
        <f>IF(A129="","",A129&amp;COUNTIFS($D$10:D129,"Employee"))</f>
        <v/>
      </c>
      <c r="C129" s="2" t="str">
        <f>IF(A129="","",'3 - SHOP Premium Calculator'!F145&amp;" - "&amp;'3 - SHOP Premium Calculator'!H145)</f>
        <v/>
      </c>
      <c r="D129" s="2" t="str">
        <f>IF('3 - SHOP Premium Calculator'!H145="","",'3 - SHOP Premium Calculator'!H145)</f>
        <v/>
      </c>
      <c r="E129" s="37" t="str">
        <f>IF('3 - SHOP Premium Calculator'!I145="","",'3 - SHOP Premium Calculator'!I145)</f>
        <v/>
      </c>
      <c r="F129" s="2" t="str">
        <f t="shared" si="20"/>
        <v/>
      </c>
      <c r="G129" s="2" t="str">
        <f t="shared" si="21"/>
        <v/>
      </c>
      <c r="H129" s="2" t="str">
        <f t="shared" si="22"/>
        <v/>
      </c>
      <c r="I129" s="2" t="str">
        <f t="shared" si="23"/>
        <v/>
      </c>
      <c r="J129" s="2" t="str">
        <f t="shared" si="24"/>
        <v/>
      </c>
      <c r="K129" s="2" t="str">
        <f>IF(A129="","",IF(AND(D129="Dependent",F129&lt;25),F129+(COUNTIFS($A$10:A129,A129)/500),0))</f>
        <v/>
      </c>
      <c r="L129" s="2" t="str" cm="1">
        <f t="array" ref="L129">IFERROR(IF(A129="","",IF(AND(D129="Dependent",OR(IFERROR(K129=LARGE(IF($B$10:$B$309=B129,$K$10:$K$309),1),FALSE),IFERROR(K129=LARGE(IF($B$10:$B$309=B129,$K$10:$K$309),2),FALSE),IFERROR(K129=LARGE(IF($B$10:$B$309=B129,$K$10:$K$309),3),FALSE)),F129&lt;26),1,0)),0)</f>
        <v/>
      </c>
      <c r="M129" s="2" t="str">
        <f t="shared" si="25"/>
        <v/>
      </c>
      <c r="O129" s="2" t="str" cm="1">
        <f t="array" ref="O129">IFERROR($M129*IF($E129="","",INDEX('Plan Details'!$F$4:$Q$2298,MATCH(1,(Calculations!O$9='Plan Details'!$B$4:$B$2298)*($G129='Plan Details'!$E$4:$E$2298)*(ISNUMBER(SEARCH($B$3,'Plan Details'!$D$4:$D$2298))),0),MATCH(Calculations!$B$4,'Plan Details'!$F$3:$Q$3,0))),"")</f>
        <v/>
      </c>
      <c r="P129" s="2" t="str" cm="1">
        <f t="array" ref="P129">IFERROR($M129*IF($E129="","",INDEX('Plan Details'!$F$4:$Q$2298,MATCH(1,(Calculations!P$9='Plan Details'!$B$4:$B$2298)*($G129='Plan Details'!$E$4:$E$2298)*(ISNUMBER(SEARCH($B$3,'Plan Details'!$D$4:$D$2298))),0),MATCH(Calculations!$B$4,'Plan Details'!$F$3:$Q$3,0))),"")</f>
        <v/>
      </c>
      <c r="Q129" s="2" t="str" cm="1">
        <f t="array" ref="Q129">IFERROR($M129*IF($E129="","",INDEX('Plan Details'!$F$4:$Q$2298,MATCH(1,(Calculations!Q$9='Plan Details'!$B$4:$B$2298)*($G129='Plan Details'!$E$4:$E$2298)*(ISNUMBER(SEARCH($B$3,'Plan Details'!$D$4:$D$2298))),0),MATCH(Calculations!$B$4,'Plan Details'!$F$3:$Q$3,0))),"")</f>
        <v/>
      </c>
      <c r="R129" s="2" t="str" cm="1">
        <f t="array" ref="R129">IFERROR($M129*IF($E129="","",INDEX('Plan Details'!$F$4:$Q$2298,MATCH(1,(Calculations!R$9='Plan Details'!$B$4:$B$2298)*($G129='Plan Details'!$E$4:$E$2298)*(ISNUMBER(SEARCH($B$3,'Plan Details'!$D$4:$D$2298))),0),MATCH(Calculations!$B$4,'Plan Details'!$F$3:$Q$3,0))),"")</f>
        <v/>
      </c>
      <c r="S129" s="2" t="str" cm="1">
        <f t="array" ref="S129">IFERROR($M129*IF($E129="","",INDEX('Plan Details'!$F$4:$Q$2298,MATCH(1,(Calculations!S$9='Plan Details'!$B$4:$B$2298)*($G129='Plan Details'!$E$4:$E$2298)*(ISNUMBER(SEARCH($B$3,'Plan Details'!$D$4:$D$2298))),0),MATCH(Calculations!$B$4,'Plan Details'!$F$3:$Q$3,0))),"")</f>
        <v/>
      </c>
      <c r="T129" s="2" t="str" cm="1">
        <f t="array" ref="T129">IFERROR($M129*IF($E129="","",INDEX('Plan Details'!$F$4:$Q$2298,MATCH(1,(Calculations!T$9='Plan Details'!$B$4:$B$2298)*($G129='Plan Details'!$E$4:$E$2298)*(ISNUMBER(SEARCH($B$3,'Plan Details'!$D$4:$D$2298))),0),MATCH(Calculations!$B$4,'Plan Details'!$F$3:$Q$3,0))),"")</f>
        <v/>
      </c>
      <c r="U129" s="2" t="str" cm="1">
        <f t="array" ref="U129">IFERROR($M129*IF($E129="","",INDEX('Plan Details'!$F$4:$Q$2298,MATCH(1,(Calculations!U$9='Plan Details'!$B$4:$B$2298)*($G129='Plan Details'!$E$4:$E$2298)*(ISNUMBER(SEARCH($B$3,'Plan Details'!$D$4:$D$2298))),0),MATCH(Calculations!$B$4,'Plan Details'!$F$3:$Q$3,0))),"")</f>
        <v/>
      </c>
      <c r="V129" s="2" t="str" cm="1">
        <f t="array" ref="V129">IFERROR($M129*IF($E129="","",INDEX('Plan Details'!$F$4:$Q$2298,MATCH(1,(Calculations!V$9='Plan Details'!$B$4:$B$2298)*($G129='Plan Details'!$E$4:$E$2298)*(ISNUMBER(SEARCH($B$3,'Plan Details'!$D$4:$D$2298))),0),MATCH(Calculations!$B$4,'Plan Details'!$F$3:$Q$3,0))),"")</f>
        <v/>
      </c>
      <c r="W129" s="2" t="str" cm="1">
        <f t="array" ref="W129">IFERROR($M129*IF($E129="","",INDEX('Plan Details'!$F$4:$Q$2298,MATCH(1,(Calculations!W$9='Plan Details'!$B$4:$B$2298)*($G129='Plan Details'!$E$4:$E$2298)*(ISNUMBER(SEARCH($B$3,'Plan Details'!$D$4:$D$2298))),0),MATCH(Calculations!$B$4,'Plan Details'!$F$3:$Q$3,0))),"")</f>
        <v/>
      </c>
      <c r="X129" s="2" t="str" cm="1">
        <f t="array" ref="X129">IFERROR($M129*IF($E129="","",INDEX('Plan Details'!$F$4:$Q$2298,MATCH(1,(Calculations!X$9='Plan Details'!$B$4:$B$2298)*($G129='Plan Details'!$E$4:$E$2298)*(ISNUMBER(SEARCH($B$3,'Plan Details'!$D$4:$D$2298))),0),MATCH(Calculations!$B$4,'Plan Details'!$F$3:$Q$3,0))),"")</f>
        <v/>
      </c>
      <c r="Y129" s="2" t="str" cm="1">
        <f t="array" ref="Y129">IFERROR($M129*IF($E129="","",INDEX('Plan Details'!$F$4:$Q$2298,MATCH(1,(Calculations!Y$9='Plan Details'!$B$4:$B$2298)*($G129='Plan Details'!$E$4:$E$2298)*(ISNUMBER(SEARCH($B$3,'Plan Details'!$D$4:$D$2298))),0),MATCH(Calculations!$B$4,'Plan Details'!$F$3:$Q$3,0))),"")</f>
        <v/>
      </c>
      <c r="Z129" s="2" t="str" cm="1">
        <f t="array" ref="Z129">IFERROR($M129*IF($E129="","",INDEX('Plan Details'!$F$4:$Q$2298,MATCH(1,(Calculations!Z$9='Plan Details'!$B$4:$B$2298)*($G129='Plan Details'!$E$4:$E$2298)*(ISNUMBER(SEARCH($B$3,'Plan Details'!$D$4:$D$2298))),0),MATCH(Calculations!$B$4,'Plan Details'!$F$3:$Q$3,0))),"")</f>
        <v/>
      </c>
      <c r="AA129" s="2" t="str" cm="1">
        <f t="array" ref="AA129">IFERROR($M129*IF($E129="","",INDEX('Plan Details'!$F$4:$Q$2298,MATCH(1,(Calculations!AA$9='Plan Details'!$B$4:$B$2298)*($G129='Plan Details'!$E$4:$E$2298)*(ISNUMBER(SEARCH($B$3,'Plan Details'!$D$4:$D$2298))),0),MATCH(Calculations!$B$4,'Plan Details'!$F$3:$Q$3,0))),"")</f>
        <v/>
      </c>
      <c r="AB129" s="2" t="str" cm="1">
        <f t="array" ref="AB129">IFERROR($M129*IF($E129="","",INDEX('Plan Details'!$F$4:$Q$2298,MATCH(1,(Calculations!AB$9='Plan Details'!$B$4:$B$2298)*($G129='Plan Details'!$E$4:$E$2298)*(ISNUMBER(SEARCH($B$3,'Plan Details'!$D$4:$D$2298))),0),MATCH(Calculations!$B$4,'Plan Details'!$F$3:$Q$3,0))),"")</f>
        <v/>
      </c>
      <c r="AD129" s="2" t="str">
        <f t="shared" si="26"/>
        <v/>
      </c>
      <c r="AE129" s="2" t="str">
        <f t="shared" si="27"/>
        <v/>
      </c>
      <c r="AF129" s="2" t="str">
        <f t="shared" si="28"/>
        <v/>
      </c>
      <c r="AG129" s="2" t="str">
        <f t="shared" si="29"/>
        <v/>
      </c>
      <c r="AH129" s="2" t="str">
        <f t="shared" si="30"/>
        <v/>
      </c>
      <c r="AI129" s="2" t="str">
        <f t="shared" si="31"/>
        <v/>
      </c>
      <c r="AJ129" s="2" t="str">
        <f t="shared" si="32"/>
        <v/>
      </c>
      <c r="AK129" s="2" t="str">
        <f t="shared" si="33"/>
        <v/>
      </c>
      <c r="AL129" s="2" t="str">
        <f t="shared" si="34"/>
        <v/>
      </c>
      <c r="AM129" s="2" t="str">
        <f t="shared" si="35"/>
        <v/>
      </c>
      <c r="AN129" s="2" t="str">
        <f t="shared" si="36"/>
        <v/>
      </c>
      <c r="AO129" s="2" t="str">
        <f t="shared" si="37"/>
        <v/>
      </c>
      <c r="AP129" s="2" t="str">
        <f t="shared" si="38"/>
        <v/>
      </c>
      <c r="AQ129" s="2" t="str">
        <f t="shared" si="39"/>
        <v/>
      </c>
    </row>
    <row r="130" spans="1:43" x14ac:dyDescent="0.2">
      <c r="A130" s="2" t="str">
        <f>IF('3 - SHOP Premium Calculator'!F146="","",'3 - SHOP Premium Calculator'!F146)</f>
        <v/>
      </c>
      <c r="B130" s="2" t="str">
        <f>IF(A130="","",A130&amp;COUNTIFS($D$10:D130,"Employee"))</f>
        <v/>
      </c>
      <c r="C130" s="2" t="str">
        <f>IF(A130="","",'3 - SHOP Premium Calculator'!F146&amp;" - "&amp;'3 - SHOP Premium Calculator'!H146)</f>
        <v/>
      </c>
      <c r="D130" s="2" t="str">
        <f>IF('3 - SHOP Premium Calculator'!H146="","",'3 - SHOP Premium Calculator'!H146)</f>
        <v/>
      </c>
      <c r="E130" s="37" t="str">
        <f>IF('3 - SHOP Premium Calculator'!I146="","",'3 - SHOP Premium Calculator'!I146)</f>
        <v/>
      </c>
      <c r="F130" s="2" t="str">
        <f t="shared" si="20"/>
        <v/>
      </c>
      <c r="G130" s="2" t="str">
        <f t="shared" si="21"/>
        <v/>
      </c>
      <c r="H130" s="2" t="str">
        <f t="shared" si="22"/>
        <v/>
      </c>
      <c r="I130" s="2" t="str">
        <f t="shared" si="23"/>
        <v/>
      </c>
      <c r="J130" s="2" t="str">
        <f t="shared" si="24"/>
        <v/>
      </c>
      <c r="K130" s="2" t="str">
        <f>IF(A130="","",IF(AND(D130="Dependent",F130&lt;25),F130+(COUNTIFS($A$10:A130,A130)/500),0))</f>
        <v/>
      </c>
      <c r="L130" s="2" t="str" cm="1">
        <f t="array" ref="L130">IFERROR(IF(A130="","",IF(AND(D130="Dependent",OR(IFERROR(K130=LARGE(IF($B$10:$B$309=B130,$K$10:$K$309),1),FALSE),IFERROR(K130=LARGE(IF($B$10:$B$309=B130,$K$10:$K$309),2),FALSE),IFERROR(K130=LARGE(IF($B$10:$B$309=B130,$K$10:$K$309),3),FALSE)),F130&lt;26),1,0)),0)</f>
        <v/>
      </c>
      <c r="M130" s="2" t="str">
        <f t="shared" si="25"/>
        <v/>
      </c>
      <c r="O130" s="2" t="str" cm="1">
        <f t="array" ref="O130">IFERROR($M130*IF($E130="","",INDEX('Plan Details'!$F$4:$Q$2298,MATCH(1,(Calculations!O$9='Plan Details'!$B$4:$B$2298)*($G130='Plan Details'!$E$4:$E$2298)*(ISNUMBER(SEARCH($B$3,'Plan Details'!$D$4:$D$2298))),0),MATCH(Calculations!$B$4,'Plan Details'!$F$3:$Q$3,0))),"")</f>
        <v/>
      </c>
      <c r="P130" s="2" t="str" cm="1">
        <f t="array" ref="P130">IFERROR($M130*IF($E130="","",INDEX('Plan Details'!$F$4:$Q$2298,MATCH(1,(Calculations!P$9='Plan Details'!$B$4:$B$2298)*($G130='Plan Details'!$E$4:$E$2298)*(ISNUMBER(SEARCH($B$3,'Plan Details'!$D$4:$D$2298))),0),MATCH(Calculations!$B$4,'Plan Details'!$F$3:$Q$3,0))),"")</f>
        <v/>
      </c>
      <c r="Q130" s="2" t="str" cm="1">
        <f t="array" ref="Q130">IFERROR($M130*IF($E130="","",INDEX('Plan Details'!$F$4:$Q$2298,MATCH(1,(Calculations!Q$9='Plan Details'!$B$4:$B$2298)*($G130='Plan Details'!$E$4:$E$2298)*(ISNUMBER(SEARCH($B$3,'Plan Details'!$D$4:$D$2298))),0),MATCH(Calculations!$B$4,'Plan Details'!$F$3:$Q$3,0))),"")</f>
        <v/>
      </c>
      <c r="R130" s="2" t="str" cm="1">
        <f t="array" ref="R130">IFERROR($M130*IF($E130="","",INDEX('Plan Details'!$F$4:$Q$2298,MATCH(1,(Calculations!R$9='Plan Details'!$B$4:$B$2298)*($G130='Plan Details'!$E$4:$E$2298)*(ISNUMBER(SEARCH($B$3,'Plan Details'!$D$4:$D$2298))),0),MATCH(Calculations!$B$4,'Plan Details'!$F$3:$Q$3,0))),"")</f>
        <v/>
      </c>
      <c r="S130" s="2" t="str" cm="1">
        <f t="array" ref="S130">IFERROR($M130*IF($E130="","",INDEX('Plan Details'!$F$4:$Q$2298,MATCH(1,(Calculations!S$9='Plan Details'!$B$4:$B$2298)*($G130='Plan Details'!$E$4:$E$2298)*(ISNUMBER(SEARCH($B$3,'Plan Details'!$D$4:$D$2298))),0),MATCH(Calculations!$B$4,'Plan Details'!$F$3:$Q$3,0))),"")</f>
        <v/>
      </c>
      <c r="T130" s="2" t="str" cm="1">
        <f t="array" ref="T130">IFERROR($M130*IF($E130="","",INDEX('Plan Details'!$F$4:$Q$2298,MATCH(1,(Calculations!T$9='Plan Details'!$B$4:$B$2298)*($G130='Plan Details'!$E$4:$E$2298)*(ISNUMBER(SEARCH($B$3,'Plan Details'!$D$4:$D$2298))),0),MATCH(Calculations!$B$4,'Plan Details'!$F$3:$Q$3,0))),"")</f>
        <v/>
      </c>
      <c r="U130" s="2" t="str" cm="1">
        <f t="array" ref="U130">IFERROR($M130*IF($E130="","",INDEX('Plan Details'!$F$4:$Q$2298,MATCH(1,(Calculations!U$9='Plan Details'!$B$4:$B$2298)*($G130='Plan Details'!$E$4:$E$2298)*(ISNUMBER(SEARCH($B$3,'Plan Details'!$D$4:$D$2298))),0),MATCH(Calculations!$B$4,'Plan Details'!$F$3:$Q$3,0))),"")</f>
        <v/>
      </c>
      <c r="V130" s="2" t="str" cm="1">
        <f t="array" ref="V130">IFERROR($M130*IF($E130="","",INDEX('Plan Details'!$F$4:$Q$2298,MATCH(1,(Calculations!V$9='Plan Details'!$B$4:$B$2298)*($G130='Plan Details'!$E$4:$E$2298)*(ISNUMBER(SEARCH($B$3,'Plan Details'!$D$4:$D$2298))),0),MATCH(Calculations!$B$4,'Plan Details'!$F$3:$Q$3,0))),"")</f>
        <v/>
      </c>
      <c r="W130" s="2" t="str" cm="1">
        <f t="array" ref="W130">IFERROR($M130*IF($E130="","",INDEX('Plan Details'!$F$4:$Q$2298,MATCH(1,(Calculations!W$9='Plan Details'!$B$4:$B$2298)*($G130='Plan Details'!$E$4:$E$2298)*(ISNUMBER(SEARCH($B$3,'Plan Details'!$D$4:$D$2298))),0),MATCH(Calculations!$B$4,'Plan Details'!$F$3:$Q$3,0))),"")</f>
        <v/>
      </c>
      <c r="X130" s="2" t="str" cm="1">
        <f t="array" ref="X130">IFERROR($M130*IF($E130="","",INDEX('Plan Details'!$F$4:$Q$2298,MATCH(1,(Calculations!X$9='Plan Details'!$B$4:$B$2298)*($G130='Plan Details'!$E$4:$E$2298)*(ISNUMBER(SEARCH($B$3,'Plan Details'!$D$4:$D$2298))),0),MATCH(Calculations!$B$4,'Plan Details'!$F$3:$Q$3,0))),"")</f>
        <v/>
      </c>
      <c r="Y130" s="2" t="str" cm="1">
        <f t="array" ref="Y130">IFERROR($M130*IF($E130="","",INDEX('Plan Details'!$F$4:$Q$2298,MATCH(1,(Calculations!Y$9='Plan Details'!$B$4:$B$2298)*($G130='Plan Details'!$E$4:$E$2298)*(ISNUMBER(SEARCH($B$3,'Plan Details'!$D$4:$D$2298))),0),MATCH(Calculations!$B$4,'Plan Details'!$F$3:$Q$3,0))),"")</f>
        <v/>
      </c>
      <c r="Z130" s="2" t="str" cm="1">
        <f t="array" ref="Z130">IFERROR($M130*IF($E130="","",INDEX('Plan Details'!$F$4:$Q$2298,MATCH(1,(Calculations!Z$9='Plan Details'!$B$4:$B$2298)*($G130='Plan Details'!$E$4:$E$2298)*(ISNUMBER(SEARCH($B$3,'Plan Details'!$D$4:$D$2298))),0),MATCH(Calculations!$B$4,'Plan Details'!$F$3:$Q$3,0))),"")</f>
        <v/>
      </c>
      <c r="AA130" s="2" t="str" cm="1">
        <f t="array" ref="AA130">IFERROR($M130*IF($E130="","",INDEX('Plan Details'!$F$4:$Q$2298,MATCH(1,(Calculations!AA$9='Plan Details'!$B$4:$B$2298)*($G130='Plan Details'!$E$4:$E$2298)*(ISNUMBER(SEARCH($B$3,'Plan Details'!$D$4:$D$2298))),0),MATCH(Calculations!$B$4,'Plan Details'!$F$3:$Q$3,0))),"")</f>
        <v/>
      </c>
      <c r="AB130" s="2" t="str" cm="1">
        <f t="array" ref="AB130">IFERROR($M130*IF($E130="","",INDEX('Plan Details'!$F$4:$Q$2298,MATCH(1,(Calculations!AB$9='Plan Details'!$B$4:$B$2298)*($G130='Plan Details'!$E$4:$E$2298)*(ISNUMBER(SEARCH($B$3,'Plan Details'!$D$4:$D$2298))),0),MATCH(Calculations!$B$4,'Plan Details'!$F$3:$Q$3,0))),"")</f>
        <v/>
      </c>
      <c r="AD130" s="2" t="str">
        <f t="shared" si="26"/>
        <v/>
      </c>
      <c r="AE130" s="2" t="str">
        <f t="shared" si="27"/>
        <v/>
      </c>
      <c r="AF130" s="2" t="str">
        <f t="shared" si="28"/>
        <v/>
      </c>
      <c r="AG130" s="2" t="str">
        <f t="shared" si="29"/>
        <v/>
      </c>
      <c r="AH130" s="2" t="str">
        <f t="shared" si="30"/>
        <v/>
      </c>
      <c r="AI130" s="2" t="str">
        <f t="shared" si="31"/>
        <v/>
      </c>
      <c r="AJ130" s="2" t="str">
        <f t="shared" si="32"/>
        <v/>
      </c>
      <c r="AK130" s="2" t="str">
        <f t="shared" si="33"/>
        <v/>
      </c>
      <c r="AL130" s="2" t="str">
        <f t="shared" si="34"/>
        <v/>
      </c>
      <c r="AM130" s="2" t="str">
        <f t="shared" si="35"/>
        <v/>
      </c>
      <c r="AN130" s="2" t="str">
        <f t="shared" si="36"/>
        <v/>
      </c>
      <c r="AO130" s="2" t="str">
        <f t="shared" si="37"/>
        <v/>
      </c>
      <c r="AP130" s="2" t="str">
        <f t="shared" si="38"/>
        <v/>
      </c>
      <c r="AQ130" s="2" t="str">
        <f t="shared" si="39"/>
        <v/>
      </c>
    </row>
    <row r="131" spans="1:43" x14ac:dyDescent="0.2">
      <c r="A131" s="2" t="str">
        <f>IF('3 - SHOP Premium Calculator'!F147="","",'3 - SHOP Premium Calculator'!F147)</f>
        <v/>
      </c>
      <c r="B131" s="2" t="str">
        <f>IF(A131="","",A131&amp;COUNTIFS($D$10:D131,"Employee"))</f>
        <v/>
      </c>
      <c r="C131" s="2" t="str">
        <f>IF(A131="","",'3 - SHOP Premium Calculator'!F147&amp;" - "&amp;'3 - SHOP Premium Calculator'!H147)</f>
        <v/>
      </c>
      <c r="D131" s="2" t="str">
        <f>IF('3 - SHOP Premium Calculator'!H147="","",'3 - SHOP Premium Calculator'!H147)</f>
        <v/>
      </c>
      <c r="E131" s="37" t="str">
        <f>IF('3 - SHOP Premium Calculator'!I147="","",'3 - SHOP Premium Calculator'!I147)</f>
        <v/>
      </c>
      <c r="F131" s="2" t="str">
        <f t="shared" si="20"/>
        <v/>
      </c>
      <c r="G131" s="2" t="str">
        <f t="shared" si="21"/>
        <v/>
      </c>
      <c r="H131" s="2" t="str">
        <f t="shared" si="22"/>
        <v/>
      </c>
      <c r="I131" s="2" t="str">
        <f t="shared" si="23"/>
        <v/>
      </c>
      <c r="J131" s="2" t="str">
        <f t="shared" si="24"/>
        <v/>
      </c>
      <c r="K131" s="2" t="str">
        <f>IF(A131="","",IF(AND(D131="Dependent",F131&lt;25),F131+(COUNTIFS($A$10:A131,A131)/500),0))</f>
        <v/>
      </c>
      <c r="L131" s="2" t="str" cm="1">
        <f t="array" ref="L131">IFERROR(IF(A131="","",IF(AND(D131="Dependent",OR(IFERROR(K131=LARGE(IF($B$10:$B$309=B131,$K$10:$K$309),1),FALSE),IFERROR(K131=LARGE(IF($B$10:$B$309=B131,$K$10:$K$309),2),FALSE),IFERROR(K131=LARGE(IF($B$10:$B$309=B131,$K$10:$K$309),3),FALSE)),F131&lt;26),1,0)),0)</f>
        <v/>
      </c>
      <c r="M131" s="2" t="str">
        <f t="shared" si="25"/>
        <v/>
      </c>
      <c r="O131" s="2" t="str" cm="1">
        <f t="array" ref="O131">IFERROR($M131*IF($E131="","",INDEX('Plan Details'!$F$4:$Q$2298,MATCH(1,(Calculations!O$9='Plan Details'!$B$4:$B$2298)*($G131='Plan Details'!$E$4:$E$2298)*(ISNUMBER(SEARCH($B$3,'Plan Details'!$D$4:$D$2298))),0),MATCH(Calculations!$B$4,'Plan Details'!$F$3:$Q$3,0))),"")</f>
        <v/>
      </c>
      <c r="P131" s="2" t="str" cm="1">
        <f t="array" ref="P131">IFERROR($M131*IF($E131="","",INDEX('Plan Details'!$F$4:$Q$2298,MATCH(1,(Calculations!P$9='Plan Details'!$B$4:$B$2298)*($G131='Plan Details'!$E$4:$E$2298)*(ISNUMBER(SEARCH($B$3,'Plan Details'!$D$4:$D$2298))),0),MATCH(Calculations!$B$4,'Plan Details'!$F$3:$Q$3,0))),"")</f>
        <v/>
      </c>
      <c r="Q131" s="2" t="str" cm="1">
        <f t="array" ref="Q131">IFERROR($M131*IF($E131="","",INDEX('Plan Details'!$F$4:$Q$2298,MATCH(1,(Calculations!Q$9='Plan Details'!$B$4:$B$2298)*($G131='Plan Details'!$E$4:$E$2298)*(ISNUMBER(SEARCH($B$3,'Plan Details'!$D$4:$D$2298))),0),MATCH(Calculations!$B$4,'Plan Details'!$F$3:$Q$3,0))),"")</f>
        <v/>
      </c>
      <c r="R131" s="2" t="str" cm="1">
        <f t="array" ref="R131">IFERROR($M131*IF($E131="","",INDEX('Plan Details'!$F$4:$Q$2298,MATCH(1,(Calculations!R$9='Plan Details'!$B$4:$B$2298)*($G131='Plan Details'!$E$4:$E$2298)*(ISNUMBER(SEARCH($B$3,'Plan Details'!$D$4:$D$2298))),0),MATCH(Calculations!$B$4,'Plan Details'!$F$3:$Q$3,0))),"")</f>
        <v/>
      </c>
      <c r="S131" s="2" t="str" cm="1">
        <f t="array" ref="S131">IFERROR($M131*IF($E131="","",INDEX('Plan Details'!$F$4:$Q$2298,MATCH(1,(Calculations!S$9='Plan Details'!$B$4:$B$2298)*($G131='Plan Details'!$E$4:$E$2298)*(ISNUMBER(SEARCH($B$3,'Plan Details'!$D$4:$D$2298))),0),MATCH(Calculations!$B$4,'Plan Details'!$F$3:$Q$3,0))),"")</f>
        <v/>
      </c>
      <c r="T131" s="2" t="str" cm="1">
        <f t="array" ref="T131">IFERROR($M131*IF($E131="","",INDEX('Plan Details'!$F$4:$Q$2298,MATCH(1,(Calculations!T$9='Plan Details'!$B$4:$B$2298)*($G131='Plan Details'!$E$4:$E$2298)*(ISNUMBER(SEARCH($B$3,'Plan Details'!$D$4:$D$2298))),0),MATCH(Calculations!$B$4,'Plan Details'!$F$3:$Q$3,0))),"")</f>
        <v/>
      </c>
      <c r="U131" s="2" t="str" cm="1">
        <f t="array" ref="U131">IFERROR($M131*IF($E131="","",INDEX('Plan Details'!$F$4:$Q$2298,MATCH(1,(Calculations!U$9='Plan Details'!$B$4:$B$2298)*($G131='Plan Details'!$E$4:$E$2298)*(ISNUMBER(SEARCH($B$3,'Plan Details'!$D$4:$D$2298))),0),MATCH(Calculations!$B$4,'Plan Details'!$F$3:$Q$3,0))),"")</f>
        <v/>
      </c>
      <c r="V131" s="2" t="str" cm="1">
        <f t="array" ref="V131">IFERROR($M131*IF($E131="","",INDEX('Plan Details'!$F$4:$Q$2298,MATCH(1,(Calculations!V$9='Plan Details'!$B$4:$B$2298)*($G131='Plan Details'!$E$4:$E$2298)*(ISNUMBER(SEARCH($B$3,'Plan Details'!$D$4:$D$2298))),0),MATCH(Calculations!$B$4,'Plan Details'!$F$3:$Q$3,0))),"")</f>
        <v/>
      </c>
      <c r="W131" s="2" t="str" cm="1">
        <f t="array" ref="W131">IFERROR($M131*IF($E131="","",INDEX('Plan Details'!$F$4:$Q$2298,MATCH(1,(Calculations!W$9='Plan Details'!$B$4:$B$2298)*($G131='Plan Details'!$E$4:$E$2298)*(ISNUMBER(SEARCH($B$3,'Plan Details'!$D$4:$D$2298))),0),MATCH(Calculations!$B$4,'Plan Details'!$F$3:$Q$3,0))),"")</f>
        <v/>
      </c>
      <c r="X131" s="2" t="str" cm="1">
        <f t="array" ref="X131">IFERROR($M131*IF($E131="","",INDEX('Plan Details'!$F$4:$Q$2298,MATCH(1,(Calculations!X$9='Plan Details'!$B$4:$B$2298)*($G131='Plan Details'!$E$4:$E$2298)*(ISNUMBER(SEARCH($B$3,'Plan Details'!$D$4:$D$2298))),0),MATCH(Calculations!$B$4,'Plan Details'!$F$3:$Q$3,0))),"")</f>
        <v/>
      </c>
      <c r="Y131" s="2" t="str" cm="1">
        <f t="array" ref="Y131">IFERROR($M131*IF($E131="","",INDEX('Plan Details'!$F$4:$Q$2298,MATCH(1,(Calculations!Y$9='Plan Details'!$B$4:$B$2298)*($G131='Plan Details'!$E$4:$E$2298)*(ISNUMBER(SEARCH($B$3,'Plan Details'!$D$4:$D$2298))),0),MATCH(Calculations!$B$4,'Plan Details'!$F$3:$Q$3,0))),"")</f>
        <v/>
      </c>
      <c r="Z131" s="2" t="str" cm="1">
        <f t="array" ref="Z131">IFERROR($M131*IF($E131="","",INDEX('Plan Details'!$F$4:$Q$2298,MATCH(1,(Calculations!Z$9='Plan Details'!$B$4:$B$2298)*($G131='Plan Details'!$E$4:$E$2298)*(ISNUMBER(SEARCH($B$3,'Plan Details'!$D$4:$D$2298))),0),MATCH(Calculations!$B$4,'Plan Details'!$F$3:$Q$3,0))),"")</f>
        <v/>
      </c>
      <c r="AA131" s="2" t="str" cm="1">
        <f t="array" ref="AA131">IFERROR($M131*IF($E131="","",INDEX('Plan Details'!$F$4:$Q$2298,MATCH(1,(Calculations!AA$9='Plan Details'!$B$4:$B$2298)*($G131='Plan Details'!$E$4:$E$2298)*(ISNUMBER(SEARCH($B$3,'Plan Details'!$D$4:$D$2298))),0),MATCH(Calculations!$B$4,'Plan Details'!$F$3:$Q$3,0))),"")</f>
        <v/>
      </c>
      <c r="AB131" s="2" t="str" cm="1">
        <f t="array" ref="AB131">IFERROR($M131*IF($E131="","",INDEX('Plan Details'!$F$4:$Q$2298,MATCH(1,(Calculations!AB$9='Plan Details'!$B$4:$B$2298)*($G131='Plan Details'!$E$4:$E$2298)*(ISNUMBER(SEARCH($B$3,'Plan Details'!$D$4:$D$2298))),0),MATCH(Calculations!$B$4,'Plan Details'!$F$3:$Q$3,0))),"")</f>
        <v/>
      </c>
      <c r="AD131" s="2" t="str">
        <f t="shared" si="26"/>
        <v/>
      </c>
      <c r="AE131" s="2" t="str">
        <f t="shared" si="27"/>
        <v/>
      </c>
      <c r="AF131" s="2" t="str">
        <f t="shared" si="28"/>
        <v/>
      </c>
      <c r="AG131" s="2" t="str">
        <f t="shared" si="29"/>
        <v/>
      </c>
      <c r="AH131" s="2" t="str">
        <f t="shared" si="30"/>
        <v/>
      </c>
      <c r="AI131" s="2" t="str">
        <f t="shared" si="31"/>
        <v/>
      </c>
      <c r="AJ131" s="2" t="str">
        <f t="shared" si="32"/>
        <v/>
      </c>
      <c r="AK131" s="2" t="str">
        <f t="shared" si="33"/>
        <v/>
      </c>
      <c r="AL131" s="2" t="str">
        <f t="shared" si="34"/>
        <v/>
      </c>
      <c r="AM131" s="2" t="str">
        <f t="shared" si="35"/>
        <v/>
      </c>
      <c r="AN131" s="2" t="str">
        <f t="shared" si="36"/>
        <v/>
      </c>
      <c r="AO131" s="2" t="str">
        <f t="shared" si="37"/>
        <v/>
      </c>
      <c r="AP131" s="2" t="str">
        <f t="shared" si="38"/>
        <v/>
      </c>
      <c r="AQ131" s="2" t="str">
        <f t="shared" si="39"/>
        <v/>
      </c>
    </row>
    <row r="132" spans="1:43" x14ac:dyDescent="0.2">
      <c r="A132" s="2" t="str">
        <f>IF('3 - SHOP Premium Calculator'!F148="","",'3 - SHOP Premium Calculator'!F148)</f>
        <v/>
      </c>
      <c r="B132" s="2" t="str">
        <f>IF(A132="","",A132&amp;COUNTIFS($D$10:D132,"Employee"))</f>
        <v/>
      </c>
      <c r="C132" s="2" t="str">
        <f>IF(A132="","",'3 - SHOP Premium Calculator'!F148&amp;" - "&amp;'3 - SHOP Premium Calculator'!H148)</f>
        <v/>
      </c>
      <c r="D132" s="2" t="str">
        <f>IF('3 - SHOP Premium Calculator'!H148="","",'3 - SHOP Premium Calculator'!H148)</f>
        <v/>
      </c>
      <c r="E132" s="37" t="str">
        <f>IF('3 - SHOP Premium Calculator'!I148="","",'3 - SHOP Premium Calculator'!I148)</f>
        <v/>
      </c>
      <c r="F132" s="2" t="str">
        <f t="shared" si="20"/>
        <v/>
      </c>
      <c r="G132" s="2" t="str">
        <f t="shared" si="21"/>
        <v/>
      </c>
      <c r="H132" s="2" t="str">
        <f t="shared" si="22"/>
        <v/>
      </c>
      <c r="I132" s="2" t="str">
        <f t="shared" si="23"/>
        <v/>
      </c>
      <c r="J132" s="2" t="str">
        <f t="shared" si="24"/>
        <v/>
      </c>
      <c r="K132" s="2" t="str">
        <f>IF(A132="","",IF(AND(D132="Dependent",F132&lt;25),F132+(COUNTIFS($A$10:A132,A132)/500),0))</f>
        <v/>
      </c>
      <c r="L132" s="2" t="str" cm="1">
        <f t="array" ref="L132">IFERROR(IF(A132="","",IF(AND(D132="Dependent",OR(IFERROR(K132=LARGE(IF($B$10:$B$309=B132,$K$10:$K$309),1),FALSE),IFERROR(K132=LARGE(IF($B$10:$B$309=B132,$K$10:$K$309),2),FALSE),IFERROR(K132=LARGE(IF($B$10:$B$309=B132,$K$10:$K$309),3),FALSE)),F132&lt;26),1,0)),0)</f>
        <v/>
      </c>
      <c r="M132" s="2" t="str">
        <f t="shared" si="25"/>
        <v/>
      </c>
      <c r="O132" s="2" t="str" cm="1">
        <f t="array" ref="O132">IFERROR($M132*IF($E132="","",INDEX('Plan Details'!$F$4:$Q$2298,MATCH(1,(Calculations!O$9='Plan Details'!$B$4:$B$2298)*($G132='Plan Details'!$E$4:$E$2298)*(ISNUMBER(SEARCH($B$3,'Plan Details'!$D$4:$D$2298))),0),MATCH(Calculations!$B$4,'Plan Details'!$F$3:$Q$3,0))),"")</f>
        <v/>
      </c>
      <c r="P132" s="2" t="str" cm="1">
        <f t="array" ref="P132">IFERROR($M132*IF($E132="","",INDEX('Plan Details'!$F$4:$Q$2298,MATCH(1,(Calculations!P$9='Plan Details'!$B$4:$B$2298)*($G132='Plan Details'!$E$4:$E$2298)*(ISNUMBER(SEARCH($B$3,'Plan Details'!$D$4:$D$2298))),0),MATCH(Calculations!$B$4,'Plan Details'!$F$3:$Q$3,0))),"")</f>
        <v/>
      </c>
      <c r="Q132" s="2" t="str" cm="1">
        <f t="array" ref="Q132">IFERROR($M132*IF($E132="","",INDEX('Plan Details'!$F$4:$Q$2298,MATCH(1,(Calculations!Q$9='Plan Details'!$B$4:$B$2298)*($G132='Plan Details'!$E$4:$E$2298)*(ISNUMBER(SEARCH($B$3,'Plan Details'!$D$4:$D$2298))),0),MATCH(Calculations!$B$4,'Plan Details'!$F$3:$Q$3,0))),"")</f>
        <v/>
      </c>
      <c r="R132" s="2" t="str" cm="1">
        <f t="array" ref="R132">IFERROR($M132*IF($E132="","",INDEX('Plan Details'!$F$4:$Q$2298,MATCH(1,(Calculations!R$9='Plan Details'!$B$4:$B$2298)*($G132='Plan Details'!$E$4:$E$2298)*(ISNUMBER(SEARCH($B$3,'Plan Details'!$D$4:$D$2298))),0),MATCH(Calculations!$B$4,'Plan Details'!$F$3:$Q$3,0))),"")</f>
        <v/>
      </c>
      <c r="S132" s="2" t="str" cm="1">
        <f t="array" ref="S132">IFERROR($M132*IF($E132="","",INDEX('Plan Details'!$F$4:$Q$2298,MATCH(1,(Calculations!S$9='Plan Details'!$B$4:$B$2298)*($G132='Plan Details'!$E$4:$E$2298)*(ISNUMBER(SEARCH($B$3,'Plan Details'!$D$4:$D$2298))),0),MATCH(Calculations!$B$4,'Plan Details'!$F$3:$Q$3,0))),"")</f>
        <v/>
      </c>
      <c r="T132" s="2" t="str" cm="1">
        <f t="array" ref="T132">IFERROR($M132*IF($E132="","",INDEX('Plan Details'!$F$4:$Q$2298,MATCH(1,(Calculations!T$9='Plan Details'!$B$4:$B$2298)*($G132='Plan Details'!$E$4:$E$2298)*(ISNUMBER(SEARCH($B$3,'Plan Details'!$D$4:$D$2298))),0),MATCH(Calculations!$B$4,'Plan Details'!$F$3:$Q$3,0))),"")</f>
        <v/>
      </c>
      <c r="U132" s="2" t="str" cm="1">
        <f t="array" ref="U132">IFERROR($M132*IF($E132="","",INDEX('Plan Details'!$F$4:$Q$2298,MATCH(1,(Calculations!U$9='Plan Details'!$B$4:$B$2298)*($G132='Plan Details'!$E$4:$E$2298)*(ISNUMBER(SEARCH($B$3,'Plan Details'!$D$4:$D$2298))),0),MATCH(Calculations!$B$4,'Plan Details'!$F$3:$Q$3,0))),"")</f>
        <v/>
      </c>
      <c r="V132" s="2" t="str" cm="1">
        <f t="array" ref="V132">IFERROR($M132*IF($E132="","",INDEX('Plan Details'!$F$4:$Q$2298,MATCH(1,(Calculations!V$9='Plan Details'!$B$4:$B$2298)*($G132='Plan Details'!$E$4:$E$2298)*(ISNUMBER(SEARCH($B$3,'Plan Details'!$D$4:$D$2298))),0),MATCH(Calculations!$B$4,'Plan Details'!$F$3:$Q$3,0))),"")</f>
        <v/>
      </c>
      <c r="W132" s="2" t="str" cm="1">
        <f t="array" ref="W132">IFERROR($M132*IF($E132="","",INDEX('Plan Details'!$F$4:$Q$2298,MATCH(1,(Calculations!W$9='Plan Details'!$B$4:$B$2298)*($G132='Plan Details'!$E$4:$E$2298)*(ISNUMBER(SEARCH($B$3,'Plan Details'!$D$4:$D$2298))),0),MATCH(Calculations!$B$4,'Plan Details'!$F$3:$Q$3,0))),"")</f>
        <v/>
      </c>
      <c r="X132" s="2" t="str" cm="1">
        <f t="array" ref="X132">IFERROR($M132*IF($E132="","",INDEX('Plan Details'!$F$4:$Q$2298,MATCH(1,(Calculations!X$9='Plan Details'!$B$4:$B$2298)*($G132='Plan Details'!$E$4:$E$2298)*(ISNUMBER(SEARCH($B$3,'Plan Details'!$D$4:$D$2298))),0),MATCH(Calculations!$B$4,'Plan Details'!$F$3:$Q$3,0))),"")</f>
        <v/>
      </c>
      <c r="Y132" s="2" t="str" cm="1">
        <f t="array" ref="Y132">IFERROR($M132*IF($E132="","",INDEX('Plan Details'!$F$4:$Q$2298,MATCH(1,(Calculations!Y$9='Plan Details'!$B$4:$B$2298)*($G132='Plan Details'!$E$4:$E$2298)*(ISNUMBER(SEARCH($B$3,'Plan Details'!$D$4:$D$2298))),0),MATCH(Calculations!$B$4,'Plan Details'!$F$3:$Q$3,0))),"")</f>
        <v/>
      </c>
      <c r="Z132" s="2" t="str" cm="1">
        <f t="array" ref="Z132">IFERROR($M132*IF($E132="","",INDEX('Plan Details'!$F$4:$Q$2298,MATCH(1,(Calculations!Z$9='Plan Details'!$B$4:$B$2298)*($G132='Plan Details'!$E$4:$E$2298)*(ISNUMBER(SEARCH($B$3,'Plan Details'!$D$4:$D$2298))),0),MATCH(Calculations!$B$4,'Plan Details'!$F$3:$Q$3,0))),"")</f>
        <v/>
      </c>
      <c r="AA132" s="2" t="str" cm="1">
        <f t="array" ref="AA132">IFERROR($M132*IF($E132="","",INDEX('Plan Details'!$F$4:$Q$2298,MATCH(1,(Calculations!AA$9='Plan Details'!$B$4:$B$2298)*($G132='Plan Details'!$E$4:$E$2298)*(ISNUMBER(SEARCH($B$3,'Plan Details'!$D$4:$D$2298))),0),MATCH(Calculations!$B$4,'Plan Details'!$F$3:$Q$3,0))),"")</f>
        <v/>
      </c>
      <c r="AB132" s="2" t="str" cm="1">
        <f t="array" ref="AB132">IFERROR($M132*IF($E132="","",INDEX('Plan Details'!$F$4:$Q$2298,MATCH(1,(Calculations!AB$9='Plan Details'!$B$4:$B$2298)*($G132='Plan Details'!$E$4:$E$2298)*(ISNUMBER(SEARCH($B$3,'Plan Details'!$D$4:$D$2298))),0),MATCH(Calculations!$B$4,'Plan Details'!$F$3:$Q$3,0))),"")</f>
        <v/>
      </c>
      <c r="AD132" s="2" t="str">
        <f t="shared" si="26"/>
        <v/>
      </c>
      <c r="AE132" s="2" t="str">
        <f t="shared" si="27"/>
        <v/>
      </c>
      <c r="AF132" s="2" t="str">
        <f t="shared" si="28"/>
        <v/>
      </c>
      <c r="AG132" s="2" t="str">
        <f t="shared" si="29"/>
        <v/>
      </c>
      <c r="AH132" s="2" t="str">
        <f t="shared" si="30"/>
        <v/>
      </c>
      <c r="AI132" s="2" t="str">
        <f t="shared" si="31"/>
        <v/>
      </c>
      <c r="AJ132" s="2" t="str">
        <f t="shared" si="32"/>
        <v/>
      </c>
      <c r="AK132" s="2" t="str">
        <f t="shared" si="33"/>
        <v/>
      </c>
      <c r="AL132" s="2" t="str">
        <f t="shared" si="34"/>
        <v/>
      </c>
      <c r="AM132" s="2" t="str">
        <f t="shared" si="35"/>
        <v/>
      </c>
      <c r="AN132" s="2" t="str">
        <f t="shared" si="36"/>
        <v/>
      </c>
      <c r="AO132" s="2" t="str">
        <f t="shared" si="37"/>
        <v/>
      </c>
      <c r="AP132" s="2" t="str">
        <f t="shared" si="38"/>
        <v/>
      </c>
      <c r="AQ132" s="2" t="str">
        <f t="shared" si="39"/>
        <v/>
      </c>
    </row>
    <row r="133" spans="1:43" x14ac:dyDescent="0.2">
      <c r="A133" s="2" t="str">
        <f>IF('3 - SHOP Premium Calculator'!F149="","",'3 - SHOP Premium Calculator'!F149)</f>
        <v/>
      </c>
      <c r="B133" s="2" t="str">
        <f>IF(A133="","",A133&amp;COUNTIFS($D$10:D133,"Employee"))</f>
        <v/>
      </c>
      <c r="C133" s="2" t="str">
        <f>IF(A133="","",'3 - SHOP Premium Calculator'!F149&amp;" - "&amp;'3 - SHOP Premium Calculator'!H149)</f>
        <v/>
      </c>
      <c r="D133" s="2" t="str">
        <f>IF('3 - SHOP Premium Calculator'!H149="","",'3 - SHOP Premium Calculator'!H149)</f>
        <v/>
      </c>
      <c r="E133" s="37" t="str">
        <f>IF('3 - SHOP Premium Calculator'!I149="","",'3 - SHOP Premium Calculator'!I149)</f>
        <v/>
      </c>
      <c r="F133" s="2" t="str">
        <f t="shared" si="20"/>
        <v/>
      </c>
      <c r="G133" s="2" t="str">
        <f t="shared" si="21"/>
        <v/>
      </c>
      <c r="H133" s="2" t="str">
        <f t="shared" si="22"/>
        <v/>
      </c>
      <c r="I133" s="2" t="str">
        <f t="shared" si="23"/>
        <v/>
      </c>
      <c r="J133" s="2" t="str">
        <f t="shared" si="24"/>
        <v/>
      </c>
      <c r="K133" s="2" t="str">
        <f>IF(A133="","",IF(AND(D133="Dependent",F133&lt;25),F133+(COUNTIFS($A$10:A133,A133)/500),0))</f>
        <v/>
      </c>
      <c r="L133" s="2" t="str" cm="1">
        <f t="array" ref="L133">IFERROR(IF(A133="","",IF(AND(D133="Dependent",OR(IFERROR(K133=LARGE(IF($B$10:$B$309=B133,$K$10:$K$309),1),FALSE),IFERROR(K133=LARGE(IF($B$10:$B$309=B133,$K$10:$K$309),2),FALSE),IFERROR(K133=LARGE(IF($B$10:$B$309=B133,$K$10:$K$309),3),FALSE)),F133&lt;26),1,0)),0)</f>
        <v/>
      </c>
      <c r="M133" s="2" t="str">
        <f t="shared" si="25"/>
        <v/>
      </c>
      <c r="O133" s="2" t="str" cm="1">
        <f t="array" ref="O133">IFERROR($M133*IF($E133="","",INDEX('Plan Details'!$F$4:$Q$2298,MATCH(1,(Calculations!O$9='Plan Details'!$B$4:$B$2298)*($G133='Plan Details'!$E$4:$E$2298)*(ISNUMBER(SEARCH($B$3,'Plan Details'!$D$4:$D$2298))),0),MATCH(Calculations!$B$4,'Plan Details'!$F$3:$Q$3,0))),"")</f>
        <v/>
      </c>
      <c r="P133" s="2" t="str" cm="1">
        <f t="array" ref="P133">IFERROR($M133*IF($E133="","",INDEX('Plan Details'!$F$4:$Q$2298,MATCH(1,(Calculations!P$9='Plan Details'!$B$4:$B$2298)*($G133='Plan Details'!$E$4:$E$2298)*(ISNUMBER(SEARCH($B$3,'Plan Details'!$D$4:$D$2298))),0),MATCH(Calculations!$B$4,'Plan Details'!$F$3:$Q$3,0))),"")</f>
        <v/>
      </c>
      <c r="Q133" s="2" t="str" cm="1">
        <f t="array" ref="Q133">IFERROR($M133*IF($E133="","",INDEX('Plan Details'!$F$4:$Q$2298,MATCH(1,(Calculations!Q$9='Plan Details'!$B$4:$B$2298)*($G133='Plan Details'!$E$4:$E$2298)*(ISNUMBER(SEARCH($B$3,'Plan Details'!$D$4:$D$2298))),0),MATCH(Calculations!$B$4,'Plan Details'!$F$3:$Q$3,0))),"")</f>
        <v/>
      </c>
      <c r="R133" s="2" t="str" cm="1">
        <f t="array" ref="R133">IFERROR($M133*IF($E133="","",INDEX('Plan Details'!$F$4:$Q$2298,MATCH(1,(Calculations!R$9='Plan Details'!$B$4:$B$2298)*($G133='Plan Details'!$E$4:$E$2298)*(ISNUMBER(SEARCH($B$3,'Plan Details'!$D$4:$D$2298))),0),MATCH(Calculations!$B$4,'Plan Details'!$F$3:$Q$3,0))),"")</f>
        <v/>
      </c>
      <c r="S133" s="2" t="str" cm="1">
        <f t="array" ref="S133">IFERROR($M133*IF($E133="","",INDEX('Plan Details'!$F$4:$Q$2298,MATCH(1,(Calculations!S$9='Plan Details'!$B$4:$B$2298)*($G133='Plan Details'!$E$4:$E$2298)*(ISNUMBER(SEARCH($B$3,'Plan Details'!$D$4:$D$2298))),0),MATCH(Calculations!$B$4,'Plan Details'!$F$3:$Q$3,0))),"")</f>
        <v/>
      </c>
      <c r="T133" s="2" t="str" cm="1">
        <f t="array" ref="T133">IFERROR($M133*IF($E133="","",INDEX('Plan Details'!$F$4:$Q$2298,MATCH(1,(Calculations!T$9='Plan Details'!$B$4:$B$2298)*($G133='Plan Details'!$E$4:$E$2298)*(ISNUMBER(SEARCH($B$3,'Plan Details'!$D$4:$D$2298))),0),MATCH(Calculations!$B$4,'Plan Details'!$F$3:$Q$3,0))),"")</f>
        <v/>
      </c>
      <c r="U133" s="2" t="str" cm="1">
        <f t="array" ref="U133">IFERROR($M133*IF($E133="","",INDEX('Plan Details'!$F$4:$Q$2298,MATCH(1,(Calculations!U$9='Plan Details'!$B$4:$B$2298)*($G133='Plan Details'!$E$4:$E$2298)*(ISNUMBER(SEARCH($B$3,'Plan Details'!$D$4:$D$2298))),0),MATCH(Calculations!$B$4,'Plan Details'!$F$3:$Q$3,0))),"")</f>
        <v/>
      </c>
      <c r="V133" s="2" t="str" cm="1">
        <f t="array" ref="V133">IFERROR($M133*IF($E133="","",INDEX('Plan Details'!$F$4:$Q$2298,MATCH(1,(Calculations!V$9='Plan Details'!$B$4:$B$2298)*($G133='Plan Details'!$E$4:$E$2298)*(ISNUMBER(SEARCH($B$3,'Plan Details'!$D$4:$D$2298))),0),MATCH(Calculations!$B$4,'Plan Details'!$F$3:$Q$3,0))),"")</f>
        <v/>
      </c>
      <c r="W133" s="2" t="str" cm="1">
        <f t="array" ref="W133">IFERROR($M133*IF($E133="","",INDEX('Plan Details'!$F$4:$Q$2298,MATCH(1,(Calculations!W$9='Plan Details'!$B$4:$B$2298)*($G133='Plan Details'!$E$4:$E$2298)*(ISNUMBER(SEARCH($B$3,'Plan Details'!$D$4:$D$2298))),0),MATCH(Calculations!$B$4,'Plan Details'!$F$3:$Q$3,0))),"")</f>
        <v/>
      </c>
      <c r="X133" s="2" t="str" cm="1">
        <f t="array" ref="X133">IFERROR($M133*IF($E133="","",INDEX('Plan Details'!$F$4:$Q$2298,MATCH(1,(Calculations!X$9='Plan Details'!$B$4:$B$2298)*($G133='Plan Details'!$E$4:$E$2298)*(ISNUMBER(SEARCH($B$3,'Plan Details'!$D$4:$D$2298))),0),MATCH(Calculations!$B$4,'Plan Details'!$F$3:$Q$3,0))),"")</f>
        <v/>
      </c>
      <c r="Y133" s="2" t="str" cm="1">
        <f t="array" ref="Y133">IFERROR($M133*IF($E133="","",INDEX('Plan Details'!$F$4:$Q$2298,MATCH(1,(Calculations!Y$9='Plan Details'!$B$4:$B$2298)*($G133='Plan Details'!$E$4:$E$2298)*(ISNUMBER(SEARCH($B$3,'Plan Details'!$D$4:$D$2298))),0),MATCH(Calculations!$B$4,'Plan Details'!$F$3:$Q$3,0))),"")</f>
        <v/>
      </c>
      <c r="Z133" s="2" t="str" cm="1">
        <f t="array" ref="Z133">IFERROR($M133*IF($E133="","",INDEX('Plan Details'!$F$4:$Q$2298,MATCH(1,(Calculations!Z$9='Plan Details'!$B$4:$B$2298)*($G133='Plan Details'!$E$4:$E$2298)*(ISNUMBER(SEARCH($B$3,'Plan Details'!$D$4:$D$2298))),0),MATCH(Calculations!$B$4,'Plan Details'!$F$3:$Q$3,0))),"")</f>
        <v/>
      </c>
      <c r="AA133" s="2" t="str" cm="1">
        <f t="array" ref="AA133">IFERROR($M133*IF($E133="","",INDEX('Plan Details'!$F$4:$Q$2298,MATCH(1,(Calculations!AA$9='Plan Details'!$B$4:$B$2298)*($G133='Plan Details'!$E$4:$E$2298)*(ISNUMBER(SEARCH($B$3,'Plan Details'!$D$4:$D$2298))),0),MATCH(Calculations!$B$4,'Plan Details'!$F$3:$Q$3,0))),"")</f>
        <v/>
      </c>
      <c r="AB133" s="2" t="str" cm="1">
        <f t="array" ref="AB133">IFERROR($M133*IF($E133="","",INDEX('Plan Details'!$F$4:$Q$2298,MATCH(1,(Calculations!AB$9='Plan Details'!$B$4:$B$2298)*($G133='Plan Details'!$E$4:$E$2298)*(ISNUMBER(SEARCH($B$3,'Plan Details'!$D$4:$D$2298))),0),MATCH(Calculations!$B$4,'Plan Details'!$F$3:$Q$3,0))),"")</f>
        <v/>
      </c>
      <c r="AD133" s="2" t="str">
        <f t="shared" si="26"/>
        <v/>
      </c>
      <c r="AE133" s="2" t="str">
        <f t="shared" si="27"/>
        <v/>
      </c>
      <c r="AF133" s="2" t="str">
        <f t="shared" si="28"/>
        <v/>
      </c>
      <c r="AG133" s="2" t="str">
        <f t="shared" si="29"/>
        <v/>
      </c>
      <c r="AH133" s="2" t="str">
        <f t="shared" si="30"/>
        <v/>
      </c>
      <c r="AI133" s="2" t="str">
        <f t="shared" si="31"/>
        <v/>
      </c>
      <c r="AJ133" s="2" t="str">
        <f t="shared" si="32"/>
        <v/>
      </c>
      <c r="AK133" s="2" t="str">
        <f t="shared" si="33"/>
        <v/>
      </c>
      <c r="AL133" s="2" t="str">
        <f t="shared" si="34"/>
        <v/>
      </c>
      <c r="AM133" s="2" t="str">
        <f t="shared" si="35"/>
        <v/>
      </c>
      <c r="AN133" s="2" t="str">
        <f t="shared" si="36"/>
        <v/>
      </c>
      <c r="AO133" s="2" t="str">
        <f t="shared" si="37"/>
        <v/>
      </c>
      <c r="AP133" s="2" t="str">
        <f t="shared" si="38"/>
        <v/>
      </c>
      <c r="AQ133" s="2" t="str">
        <f t="shared" si="39"/>
        <v/>
      </c>
    </row>
    <row r="134" spans="1:43" x14ac:dyDescent="0.2">
      <c r="A134" s="2" t="str">
        <f>IF('3 - SHOP Premium Calculator'!F150="","",'3 - SHOP Premium Calculator'!F150)</f>
        <v/>
      </c>
      <c r="B134" s="2" t="str">
        <f>IF(A134="","",A134&amp;COUNTIFS($D$10:D134,"Employee"))</f>
        <v/>
      </c>
      <c r="C134" s="2" t="str">
        <f>IF(A134="","",'3 - SHOP Premium Calculator'!F150&amp;" - "&amp;'3 - SHOP Premium Calculator'!H150)</f>
        <v/>
      </c>
      <c r="D134" s="2" t="str">
        <f>IF('3 - SHOP Premium Calculator'!H150="","",'3 - SHOP Premium Calculator'!H150)</f>
        <v/>
      </c>
      <c r="E134" s="37" t="str">
        <f>IF('3 - SHOP Premium Calculator'!I150="","",'3 - SHOP Premium Calculator'!I150)</f>
        <v/>
      </c>
      <c r="F134" s="2" t="str">
        <f t="shared" si="20"/>
        <v/>
      </c>
      <c r="G134" s="2" t="str">
        <f t="shared" si="21"/>
        <v/>
      </c>
      <c r="H134" s="2" t="str">
        <f t="shared" si="22"/>
        <v/>
      </c>
      <c r="I134" s="2" t="str">
        <f t="shared" si="23"/>
        <v/>
      </c>
      <c r="J134" s="2" t="str">
        <f t="shared" si="24"/>
        <v/>
      </c>
      <c r="K134" s="2" t="str">
        <f>IF(A134="","",IF(AND(D134="Dependent",F134&lt;25),F134+(COUNTIFS($A$10:A134,A134)/500),0))</f>
        <v/>
      </c>
      <c r="L134" s="2" t="str" cm="1">
        <f t="array" ref="L134">IFERROR(IF(A134="","",IF(AND(D134="Dependent",OR(IFERROR(K134=LARGE(IF($B$10:$B$309=B134,$K$10:$K$309),1),FALSE),IFERROR(K134=LARGE(IF($B$10:$B$309=B134,$K$10:$K$309),2),FALSE),IFERROR(K134=LARGE(IF($B$10:$B$309=B134,$K$10:$K$309),3),FALSE)),F134&lt;26),1,0)),0)</f>
        <v/>
      </c>
      <c r="M134" s="2" t="str">
        <f t="shared" si="25"/>
        <v/>
      </c>
      <c r="O134" s="2" t="str" cm="1">
        <f t="array" ref="O134">IFERROR($M134*IF($E134="","",INDEX('Plan Details'!$F$4:$Q$2298,MATCH(1,(Calculations!O$9='Plan Details'!$B$4:$B$2298)*($G134='Plan Details'!$E$4:$E$2298)*(ISNUMBER(SEARCH($B$3,'Plan Details'!$D$4:$D$2298))),0),MATCH(Calculations!$B$4,'Plan Details'!$F$3:$Q$3,0))),"")</f>
        <v/>
      </c>
      <c r="P134" s="2" t="str" cm="1">
        <f t="array" ref="P134">IFERROR($M134*IF($E134="","",INDEX('Plan Details'!$F$4:$Q$2298,MATCH(1,(Calculations!P$9='Plan Details'!$B$4:$B$2298)*($G134='Plan Details'!$E$4:$E$2298)*(ISNUMBER(SEARCH($B$3,'Plan Details'!$D$4:$D$2298))),0),MATCH(Calculations!$B$4,'Plan Details'!$F$3:$Q$3,0))),"")</f>
        <v/>
      </c>
      <c r="Q134" s="2" t="str" cm="1">
        <f t="array" ref="Q134">IFERROR($M134*IF($E134="","",INDEX('Plan Details'!$F$4:$Q$2298,MATCH(1,(Calculations!Q$9='Plan Details'!$B$4:$B$2298)*($G134='Plan Details'!$E$4:$E$2298)*(ISNUMBER(SEARCH($B$3,'Plan Details'!$D$4:$D$2298))),0),MATCH(Calculations!$B$4,'Plan Details'!$F$3:$Q$3,0))),"")</f>
        <v/>
      </c>
      <c r="R134" s="2" t="str" cm="1">
        <f t="array" ref="R134">IFERROR($M134*IF($E134="","",INDEX('Plan Details'!$F$4:$Q$2298,MATCH(1,(Calculations!R$9='Plan Details'!$B$4:$B$2298)*($G134='Plan Details'!$E$4:$E$2298)*(ISNUMBER(SEARCH($B$3,'Plan Details'!$D$4:$D$2298))),0),MATCH(Calculations!$B$4,'Plan Details'!$F$3:$Q$3,0))),"")</f>
        <v/>
      </c>
      <c r="S134" s="2" t="str" cm="1">
        <f t="array" ref="S134">IFERROR($M134*IF($E134="","",INDEX('Plan Details'!$F$4:$Q$2298,MATCH(1,(Calculations!S$9='Plan Details'!$B$4:$B$2298)*($G134='Plan Details'!$E$4:$E$2298)*(ISNUMBER(SEARCH($B$3,'Plan Details'!$D$4:$D$2298))),0),MATCH(Calculations!$B$4,'Plan Details'!$F$3:$Q$3,0))),"")</f>
        <v/>
      </c>
      <c r="T134" s="2" t="str" cm="1">
        <f t="array" ref="T134">IFERROR($M134*IF($E134="","",INDEX('Plan Details'!$F$4:$Q$2298,MATCH(1,(Calculations!T$9='Plan Details'!$B$4:$B$2298)*($G134='Plan Details'!$E$4:$E$2298)*(ISNUMBER(SEARCH($B$3,'Plan Details'!$D$4:$D$2298))),0),MATCH(Calculations!$B$4,'Plan Details'!$F$3:$Q$3,0))),"")</f>
        <v/>
      </c>
      <c r="U134" s="2" t="str" cm="1">
        <f t="array" ref="U134">IFERROR($M134*IF($E134="","",INDEX('Plan Details'!$F$4:$Q$2298,MATCH(1,(Calculations!U$9='Plan Details'!$B$4:$B$2298)*($G134='Plan Details'!$E$4:$E$2298)*(ISNUMBER(SEARCH($B$3,'Plan Details'!$D$4:$D$2298))),0),MATCH(Calculations!$B$4,'Plan Details'!$F$3:$Q$3,0))),"")</f>
        <v/>
      </c>
      <c r="V134" s="2" t="str" cm="1">
        <f t="array" ref="V134">IFERROR($M134*IF($E134="","",INDEX('Plan Details'!$F$4:$Q$2298,MATCH(1,(Calculations!V$9='Plan Details'!$B$4:$B$2298)*($G134='Plan Details'!$E$4:$E$2298)*(ISNUMBER(SEARCH($B$3,'Plan Details'!$D$4:$D$2298))),0),MATCH(Calculations!$B$4,'Plan Details'!$F$3:$Q$3,0))),"")</f>
        <v/>
      </c>
      <c r="W134" s="2" t="str" cm="1">
        <f t="array" ref="W134">IFERROR($M134*IF($E134="","",INDEX('Plan Details'!$F$4:$Q$2298,MATCH(1,(Calculations!W$9='Plan Details'!$B$4:$B$2298)*($G134='Plan Details'!$E$4:$E$2298)*(ISNUMBER(SEARCH($B$3,'Plan Details'!$D$4:$D$2298))),0),MATCH(Calculations!$B$4,'Plan Details'!$F$3:$Q$3,0))),"")</f>
        <v/>
      </c>
      <c r="X134" s="2" t="str" cm="1">
        <f t="array" ref="X134">IFERROR($M134*IF($E134="","",INDEX('Plan Details'!$F$4:$Q$2298,MATCH(1,(Calculations!X$9='Plan Details'!$B$4:$B$2298)*($G134='Plan Details'!$E$4:$E$2298)*(ISNUMBER(SEARCH($B$3,'Plan Details'!$D$4:$D$2298))),0),MATCH(Calculations!$B$4,'Plan Details'!$F$3:$Q$3,0))),"")</f>
        <v/>
      </c>
      <c r="Y134" s="2" t="str" cm="1">
        <f t="array" ref="Y134">IFERROR($M134*IF($E134="","",INDEX('Plan Details'!$F$4:$Q$2298,MATCH(1,(Calculations!Y$9='Plan Details'!$B$4:$B$2298)*($G134='Plan Details'!$E$4:$E$2298)*(ISNUMBER(SEARCH($B$3,'Plan Details'!$D$4:$D$2298))),0),MATCH(Calculations!$B$4,'Plan Details'!$F$3:$Q$3,0))),"")</f>
        <v/>
      </c>
      <c r="Z134" s="2" t="str" cm="1">
        <f t="array" ref="Z134">IFERROR($M134*IF($E134="","",INDEX('Plan Details'!$F$4:$Q$2298,MATCH(1,(Calculations!Z$9='Plan Details'!$B$4:$B$2298)*($G134='Plan Details'!$E$4:$E$2298)*(ISNUMBER(SEARCH($B$3,'Plan Details'!$D$4:$D$2298))),0),MATCH(Calculations!$B$4,'Plan Details'!$F$3:$Q$3,0))),"")</f>
        <v/>
      </c>
      <c r="AA134" s="2" t="str" cm="1">
        <f t="array" ref="AA134">IFERROR($M134*IF($E134="","",INDEX('Plan Details'!$F$4:$Q$2298,MATCH(1,(Calculations!AA$9='Plan Details'!$B$4:$B$2298)*($G134='Plan Details'!$E$4:$E$2298)*(ISNUMBER(SEARCH($B$3,'Plan Details'!$D$4:$D$2298))),0),MATCH(Calculations!$B$4,'Plan Details'!$F$3:$Q$3,0))),"")</f>
        <v/>
      </c>
      <c r="AB134" s="2" t="str" cm="1">
        <f t="array" ref="AB134">IFERROR($M134*IF($E134="","",INDEX('Plan Details'!$F$4:$Q$2298,MATCH(1,(Calculations!AB$9='Plan Details'!$B$4:$B$2298)*($G134='Plan Details'!$E$4:$E$2298)*(ISNUMBER(SEARCH($B$3,'Plan Details'!$D$4:$D$2298))),0),MATCH(Calculations!$B$4,'Plan Details'!$F$3:$Q$3,0))),"")</f>
        <v/>
      </c>
      <c r="AD134" s="2" t="str">
        <f t="shared" si="26"/>
        <v/>
      </c>
      <c r="AE134" s="2" t="str">
        <f t="shared" si="27"/>
        <v/>
      </c>
      <c r="AF134" s="2" t="str">
        <f t="shared" si="28"/>
        <v/>
      </c>
      <c r="AG134" s="2" t="str">
        <f t="shared" si="29"/>
        <v/>
      </c>
      <c r="AH134" s="2" t="str">
        <f t="shared" si="30"/>
        <v/>
      </c>
      <c r="AI134" s="2" t="str">
        <f t="shared" si="31"/>
        <v/>
      </c>
      <c r="AJ134" s="2" t="str">
        <f t="shared" si="32"/>
        <v/>
      </c>
      <c r="AK134" s="2" t="str">
        <f t="shared" si="33"/>
        <v/>
      </c>
      <c r="AL134" s="2" t="str">
        <f t="shared" si="34"/>
        <v/>
      </c>
      <c r="AM134" s="2" t="str">
        <f t="shared" si="35"/>
        <v/>
      </c>
      <c r="AN134" s="2" t="str">
        <f t="shared" si="36"/>
        <v/>
      </c>
      <c r="AO134" s="2" t="str">
        <f t="shared" si="37"/>
        <v/>
      </c>
      <c r="AP134" s="2" t="str">
        <f t="shared" si="38"/>
        <v/>
      </c>
      <c r="AQ134" s="2" t="str">
        <f t="shared" si="39"/>
        <v/>
      </c>
    </row>
    <row r="135" spans="1:43" x14ac:dyDescent="0.2">
      <c r="A135" s="2" t="str">
        <f>IF('3 - SHOP Premium Calculator'!F151="","",'3 - SHOP Premium Calculator'!F151)</f>
        <v/>
      </c>
      <c r="B135" s="2" t="str">
        <f>IF(A135="","",A135&amp;COUNTIFS($D$10:D135,"Employee"))</f>
        <v/>
      </c>
      <c r="C135" s="2" t="str">
        <f>IF(A135="","",'3 - SHOP Premium Calculator'!F151&amp;" - "&amp;'3 - SHOP Premium Calculator'!H151)</f>
        <v/>
      </c>
      <c r="D135" s="2" t="str">
        <f>IF('3 - SHOP Premium Calculator'!H151="","",'3 - SHOP Premium Calculator'!H151)</f>
        <v/>
      </c>
      <c r="E135" s="37" t="str">
        <f>IF('3 - SHOP Premium Calculator'!I151="","",'3 - SHOP Premium Calculator'!I151)</f>
        <v/>
      </c>
      <c r="F135" s="2" t="str">
        <f t="shared" si="20"/>
        <v/>
      </c>
      <c r="G135" s="2" t="str">
        <f t="shared" si="21"/>
        <v/>
      </c>
      <c r="H135" s="2" t="str">
        <f t="shared" si="22"/>
        <v/>
      </c>
      <c r="I135" s="2" t="str">
        <f t="shared" si="23"/>
        <v/>
      </c>
      <c r="J135" s="2" t="str">
        <f t="shared" si="24"/>
        <v/>
      </c>
      <c r="K135" s="2" t="str">
        <f>IF(A135="","",IF(AND(D135="Dependent",F135&lt;25),F135+(COUNTIFS($A$10:A135,A135)/500),0))</f>
        <v/>
      </c>
      <c r="L135" s="2" t="str" cm="1">
        <f t="array" ref="L135">IFERROR(IF(A135="","",IF(AND(D135="Dependent",OR(IFERROR(K135=LARGE(IF($B$10:$B$309=B135,$K$10:$K$309),1),FALSE),IFERROR(K135=LARGE(IF($B$10:$B$309=B135,$K$10:$K$309),2),FALSE),IFERROR(K135=LARGE(IF($B$10:$B$309=B135,$K$10:$K$309),3),FALSE)),F135&lt;26),1,0)),0)</f>
        <v/>
      </c>
      <c r="M135" s="2" t="str">
        <f t="shared" si="25"/>
        <v/>
      </c>
      <c r="O135" s="2" t="str" cm="1">
        <f t="array" ref="O135">IFERROR($M135*IF($E135="","",INDEX('Plan Details'!$F$4:$Q$2298,MATCH(1,(Calculations!O$9='Plan Details'!$B$4:$B$2298)*($G135='Plan Details'!$E$4:$E$2298)*(ISNUMBER(SEARCH($B$3,'Plan Details'!$D$4:$D$2298))),0),MATCH(Calculations!$B$4,'Plan Details'!$F$3:$Q$3,0))),"")</f>
        <v/>
      </c>
      <c r="P135" s="2" t="str" cm="1">
        <f t="array" ref="P135">IFERROR($M135*IF($E135="","",INDEX('Plan Details'!$F$4:$Q$2298,MATCH(1,(Calculations!P$9='Plan Details'!$B$4:$B$2298)*($G135='Plan Details'!$E$4:$E$2298)*(ISNUMBER(SEARCH($B$3,'Plan Details'!$D$4:$D$2298))),0),MATCH(Calculations!$B$4,'Plan Details'!$F$3:$Q$3,0))),"")</f>
        <v/>
      </c>
      <c r="Q135" s="2" t="str" cm="1">
        <f t="array" ref="Q135">IFERROR($M135*IF($E135="","",INDEX('Plan Details'!$F$4:$Q$2298,MATCH(1,(Calculations!Q$9='Plan Details'!$B$4:$B$2298)*($G135='Plan Details'!$E$4:$E$2298)*(ISNUMBER(SEARCH($B$3,'Plan Details'!$D$4:$D$2298))),0),MATCH(Calculations!$B$4,'Plan Details'!$F$3:$Q$3,0))),"")</f>
        <v/>
      </c>
      <c r="R135" s="2" t="str" cm="1">
        <f t="array" ref="R135">IFERROR($M135*IF($E135="","",INDEX('Plan Details'!$F$4:$Q$2298,MATCH(1,(Calculations!R$9='Plan Details'!$B$4:$B$2298)*($G135='Plan Details'!$E$4:$E$2298)*(ISNUMBER(SEARCH($B$3,'Plan Details'!$D$4:$D$2298))),0),MATCH(Calculations!$B$4,'Plan Details'!$F$3:$Q$3,0))),"")</f>
        <v/>
      </c>
      <c r="S135" s="2" t="str" cm="1">
        <f t="array" ref="S135">IFERROR($M135*IF($E135="","",INDEX('Plan Details'!$F$4:$Q$2298,MATCH(1,(Calculations!S$9='Plan Details'!$B$4:$B$2298)*($G135='Plan Details'!$E$4:$E$2298)*(ISNUMBER(SEARCH($B$3,'Plan Details'!$D$4:$D$2298))),0),MATCH(Calculations!$B$4,'Plan Details'!$F$3:$Q$3,0))),"")</f>
        <v/>
      </c>
      <c r="T135" s="2" t="str" cm="1">
        <f t="array" ref="T135">IFERROR($M135*IF($E135="","",INDEX('Plan Details'!$F$4:$Q$2298,MATCH(1,(Calculations!T$9='Plan Details'!$B$4:$B$2298)*($G135='Plan Details'!$E$4:$E$2298)*(ISNUMBER(SEARCH($B$3,'Plan Details'!$D$4:$D$2298))),0),MATCH(Calculations!$B$4,'Plan Details'!$F$3:$Q$3,0))),"")</f>
        <v/>
      </c>
      <c r="U135" s="2" t="str" cm="1">
        <f t="array" ref="U135">IFERROR($M135*IF($E135="","",INDEX('Plan Details'!$F$4:$Q$2298,MATCH(1,(Calculations!U$9='Plan Details'!$B$4:$B$2298)*($G135='Plan Details'!$E$4:$E$2298)*(ISNUMBER(SEARCH($B$3,'Plan Details'!$D$4:$D$2298))),0),MATCH(Calculations!$B$4,'Plan Details'!$F$3:$Q$3,0))),"")</f>
        <v/>
      </c>
      <c r="V135" s="2" t="str" cm="1">
        <f t="array" ref="V135">IFERROR($M135*IF($E135="","",INDEX('Plan Details'!$F$4:$Q$2298,MATCH(1,(Calculations!V$9='Plan Details'!$B$4:$B$2298)*($G135='Plan Details'!$E$4:$E$2298)*(ISNUMBER(SEARCH($B$3,'Plan Details'!$D$4:$D$2298))),0),MATCH(Calculations!$B$4,'Plan Details'!$F$3:$Q$3,0))),"")</f>
        <v/>
      </c>
      <c r="W135" s="2" t="str" cm="1">
        <f t="array" ref="W135">IFERROR($M135*IF($E135="","",INDEX('Plan Details'!$F$4:$Q$2298,MATCH(1,(Calculations!W$9='Plan Details'!$B$4:$B$2298)*($G135='Plan Details'!$E$4:$E$2298)*(ISNUMBER(SEARCH($B$3,'Plan Details'!$D$4:$D$2298))),0),MATCH(Calculations!$B$4,'Plan Details'!$F$3:$Q$3,0))),"")</f>
        <v/>
      </c>
      <c r="X135" s="2" t="str" cm="1">
        <f t="array" ref="X135">IFERROR($M135*IF($E135="","",INDEX('Plan Details'!$F$4:$Q$2298,MATCH(1,(Calculations!X$9='Plan Details'!$B$4:$B$2298)*($G135='Plan Details'!$E$4:$E$2298)*(ISNUMBER(SEARCH($B$3,'Plan Details'!$D$4:$D$2298))),0),MATCH(Calculations!$B$4,'Plan Details'!$F$3:$Q$3,0))),"")</f>
        <v/>
      </c>
      <c r="Y135" s="2" t="str" cm="1">
        <f t="array" ref="Y135">IFERROR($M135*IF($E135="","",INDEX('Plan Details'!$F$4:$Q$2298,MATCH(1,(Calculations!Y$9='Plan Details'!$B$4:$B$2298)*($G135='Plan Details'!$E$4:$E$2298)*(ISNUMBER(SEARCH($B$3,'Plan Details'!$D$4:$D$2298))),0),MATCH(Calculations!$B$4,'Plan Details'!$F$3:$Q$3,0))),"")</f>
        <v/>
      </c>
      <c r="Z135" s="2" t="str" cm="1">
        <f t="array" ref="Z135">IFERROR($M135*IF($E135="","",INDEX('Plan Details'!$F$4:$Q$2298,MATCH(1,(Calculations!Z$9='Plan Details'!$B$4:$B$2298)*($G135='Plan Details'!$E$4:$E$2298)*(ISNUMBER(SEARCH($B$3,'Plan Details'!$D$4:$D$2298))),0),MATCH(Calculations!$B$4,'Plan Details'!$F$3:$Q$3,0))),"")</f>
        <v/>
      </c>
      <c r="AA135" s="2" t="str" cm="1">
        <f t="array" ref="AA135">IFERROR($M135*IF($E135="","",INDEX('Plan Details'!$F$4:$Q$2298,MATCH(1,(Calculations!AA$9='Plan Details'!$B$4:$B$2298)*($G135='Plan Details'!$E$4:$E$2298)*(ISNUMBER(SEARCH($B$3,'Plan Details'!$D$4:$D$2298))),0),MATCH(Calculations!$B$4,'Plan Details'!$F$3:$Q$3,0))),"")</f>
        <v/>
      </c>
      <c r="AB135" s="2" t="str" cm="1">
        <f t="array" ref="AB135">IFERROR($M135*IF($E135="","",INDEX('Plan Details'!$F$4:$Q$2298,MATCH(1,(Calculations!AB$9='Plan Details'!$B$4:$B$2298)*($G135='Plan Details'!$E$4:$E$2298)*(ISNUMBER(SEARCH($B$3,'Plan Details'!$D$4:$D$2298))),0),MATCH(Calculations!$B$4,'Plan Details'!$F$3:$Q$3,0))),"")</f>
        <v/>
      </c>
      <c r="AD135" s="2" t="str">
        <f t="shared" si="26"/>
        <v/>
      </c>
      <c r="AE135" s="2" t="str">
        <f t="shared" si="27"/>
        <v/>
      </c>
      <c r="AF135" s="2" t="str">
        <f t="shared" si="28"/>
        <v/>
      </c>
      <c r="AG135" s="2" t="str">
        <f t="shared" si="29"/>
        <v/>
      </c>
      <c r="AH135" s="2" t="str">
        <f t="shared" si="30"/>
        <v/>
      </c>
      <c r="AI135" s="2" t="str">
        <f t="shared" si="31"/>
        <v/>
      </c>
      <c r="AJ135" s="2" t="str">
        <f t="shared" si="32"/>
        <v/>
      </c>
      <c r="AK135" s="2" t="str">
        <f t="shared" si="33"/>
        <v/>
      </c>
      <c r="AL135" s="2" t="str">
        <f t="shared" si="34"/>
        <v/>
      </c>
      <c r="AM135" s="2" t="str">
        <f t="shared" si="35"/>
        <v/>
      </c>
      <c r="AN135" s="2" t="str">
        <f t="shared" si="36"/>
        <v/>
      </c>
      <c r="AO135" s="2" t="str">
        <f t="shared" si="37"/>
        <v/>
      </c>
      <c r="AP135" s="2" t="str">
        <f t="shared" si="38"/>
        <v/>
      </c>
      <c r="AQ135" s="2" t="str">
        <f t="shared" si="39"/>
        <v/>
      </c>
    </row>
    <row r="136" spans="1:43" x14ac:dyDescent="0.2">
      <c r="A136" s="2" t="str">
        <f>IF('3 - SHOP Premium Calculator'!F152="","",'3 - SHOP Premium Calculator'!F152)</f>
        <v/>
      </c>
      <c r="B136" s="2" t="str">
        <f>IF(A136="","",A136&amp;COUNTIFS($D$10:D136,"Employee"))</f>
        <v/>
      </c>
      <c r="C136" s="2" t="str">
        <f>IF(A136="","",'3 - SHOP Premium Calculator'!F152&amp;" - "&amp;'3 - SHOP Premium Calculator'!H152)</f>
        <v/>
      </c>
      <c r="D136" s="2" t="str">
        <f>IF('3 - SHOP Premium Calculator'!H152="","",'3 - SHOP Premium Calculator'!H152)</f>
        <v/>
      </c>
      <c r="E136" s="37" t="str">
        <f>IF('3 - SHOP Premium Calculator'!I152="","",'3 - SHOP Premium Calculator'!I152)</f>
        <v/>
      </c>
      <c r="F136" s="2" t="str">
        <f t="shared" si="20"/>
        <v/>
      </c>
      <c r="G136" s="2" t="str">
        <f t="shared" si="21"/>
        <v/>
      </c>
      <c r="H136" s="2" t="str">
        <f t="shared" si="22"/>
        <v/>
      </c>
      <c r="I136" s="2" t="str">
        <f t="shared" si="23"/>
        <v/>
      </c>
      <c r="J136" s="2" t="str">
        <f t="shared" si="24"/>
        <v/>
      </c>
      <c r="K136" s="2" t="str">
        <f>IF(A136="","",IF(AND(D136="Dependent",F136&lt;25),F136+(COUNTIFS($A$10:A136,A136)/500),0))</f>
        <v/>
      </c>
      <c r="L136" s="2" t="str" cm="1">
        <f t="array" ref="L136">IFERROR(IF(A136="","",IF(AND(D136="Dependent",OR(IFERROR(K136=LARGE(IF($B$10:$B$309=B136,$K$10:$K$309),1),FALSE),IFERROR(K136=LARGE(IF($B$10:$B$309=B136,$K$10:$K$309),2),FALSE),IFERROR(K136=LARGE(IF($B$10:$B$309=B136,$K$10:$K$309),3),FALSE)),F136&lt;26),1,0)),0)</f>
        <v/>
      </c>
      <c r="M136" s="2" t="str">
        <f t="shared" si="25"/>
        <v/>
      </c>
      <c r="O136" s="2" t="str" cm="1">
        <f t="array" ref="O136">IFERROR($M136*IF($E136="","",INDEX('Plan Details'!$F$4:$Q$2298,MATCH(1,(Calculations!O$9='Plan Details'!$B$4:$B$2298)*($G136='Plan Details'!$E$4:$E$2298)*(ISNUMBER(SEARCH($B$3,'Plan Details'!$D$4:$D$2298))),0),MATCH(Calculations!$B$4,'Plan Details'!$F$3:$Q$3,0))),"")</f>
        <v/>
      </c>
      <c r="P136" s="2" t="str" cm="1">
        <f t="array" ref="P136">IFERROR($M136*IF($E136="","",INDEX('Plan Details'!$F$4:$Q$2298,MATCH(1,(Calculations!P$9='Plan Details'!$B$4:$B$2298)*($G136='Plan Details'!$E$4:$E$2298)*(ISNUMBER(SEARCH($B$3,'Plan Details'!$D$4:$D$2298))),0),MATCH(Calculations!$B$4,'Plan Details'!$F$3:$Q$3,0))),"")</f>
        <v/>
      </c>
      <c r="Q136" s="2" t="str" cm="1">
        <f t="array" ref="Q136">IFERROR($M136*IF($E136="","",INDEX('Plan Details'!$F$4:$Q$2298,MATCH(1,(Calculations!Q$9='Plan Details'!$B$4:$B$2298)*($G136='Plan Details'!$E$4:$E$2298)*(ISNUMBER(SEARCH($B$3,'Plan Details'!$D$4:$D$2298))),0),MATCH(Calculations!$B$4,'Plan Details'!$F$3:$Q$3,0))),"")</f>
        <v/>
      </c>
      <c r="R136" s="2" t="str" cm="1">
        <f t="array" ref="R136">IFERROR($M136*IF($E136="","",INDEX('Plan Details'!$F$4:$Q$2298,MATCH(1,(Calculations!R$9='Plan Details'!$B$4:$B$2298)*($G136='Plan Details'!$E$4:$E$2298)*(ISNUMBER(SEARCH($B$3,'Plan Details'!$D$4:$D$2298))),0),MATCH(Calculations!$B$4,'Plan Details'!$F$3:$Q$3,0))),"")</f>
        <v/>
      </c>
      <c r="S136" s="2" t="str" cm="1">
        <f t="array" ref="S136">IFERROR($M136*IF($E136="","",INDEX('Plan Details'!$F$4:$Q$2298,MATCH(1,(Calculations!S$9='Plan Details'!$B$4:$B$2298)*($G136='Plan Details'!$E$4:$E$2298)*(ISNUMBER(SEARCH($B$3,'Plan Details'!$D$4:$D$2298))),0),MATCH(Calculations!$B$4,'Plan Details'!$F$3:$Q$3,0))),"")</f>
        <v/>
      </c>
      <c r="T136" s="2" t="str" cm="1">
        <f t="array" ref="T136">IFERROR($M136*IF($E136="","",INDEX('Plan Details'!$F$4:$Q$2298,MATCH(1,(Calculations!T$9='Plan Details'!$B$4:$B$2298)*($G136='Plan Details'!$E$4:$E$2298)*(ISNUMBER(SEARCH($B$3,'Plan Details'!$D$4:$D$2298))),0),MATCH(Calculations!$B$4,'Plan Details'!$F$3:$Q$3,0))),"")</f>
        <v/>
      </c>
      <c r="U136" s="2" t="str" cm="1">
        <f t="array" ref="U136">IFERROR($M136*IF($E136="","",INDEX('Plan Details'!$F$4:$Q$2298,MATCH(1,(Calculations!U$9='Plan Details'!$B$4:$B$2298)*($G136='Plan Details'!$E$4:$E$2298)*(ISNUMBER(SEARCH($B$3,'Plan Details'!$D$4:$D$2298))),0),MATCH(Calculations!$B$4,'Plan Details'!$F$3:$Q$3,0))),"")</f>
        <v/>
      </c>
      <c r="V136" s="2" t="str" cm="1">
        <f t="array" ref="V136">IFERROR($M136*IF($E136="","",INDEX('Plan Details'!$F$4:$Q$2298,MATCH(1,(Calculations!V$9='Plan Details'!$B$4:$B$2298)*($G136='Plan Details'!$E$4:$E$2298)*(ISNUMBER(SEARCH($B$3,'Plan Details'!$D$4:$D$2298))),0),MATCH(Calculations!$B$4,'Plan Details'!$F$3:$Q$3,0))),"")</f>
        <v/>
      </c>
      <c r="W136" s="2" t="str" cm="1">
        <f t="array" ref="W136">IFERROR($M136*IF($E136="","",INDEX('Plan Details'!$F$4:$Q$2298,MATCH(1,(Calculations!W$9='Plan Details'!$B$4:$B$2298)*($G136='Plan Details'!$E$4:$E$2298)*(ISNUMBER(SEARCH($B$3,'Plan Details'!$D$4:$D$2298))),0),MATCH(Calculations!$B$4,'Plan Details'!$F$3:$Q$3,0))),"")</f>
        <v/>
      </c>
      <c r="X136" s="2" t="str" cm="1">
        <f t="array" ref="X136">IFERROR($M136*IF($E136="","",INDEX('Plan Details'!$F$4:$Q$2298,MATCH(1,(Calculations!X$9='Plan Details'!$B$4:$B$2298)*($G136='Plan Details'!$E$4:$E$2298)*(ISNUMBER(SEARCH($B$3,'Plan Details'!$D$4:$D$2298))),0),MATCH(Calculations!$B$4,'Plan Details'!$F$3:$Q$3,0))),"")</f>
        <v/>
      </c>
      <c r="Y136" s="2" t="str" cm="1">
        <f t="array" ref="Y136">IFERROR($M136*IF($E136="","",INDEX('Plan Details'!$F$4:$Q$2298,MATCH(1,(Calculations!Y$9='Plan Details'!$B$4:$B$2298)*($G136='Plan Details'!$E$4:$E$2298)*(ISNUMBER(SEARCH($B$3,'Plan Details'!$D$4:$D$2298))),0),MATCH(Calculations!$B$4,'Plan Details'!$F$3:$Q$3,0))),"")</f>
        <v/>
      </c>
      <c r="Z136" s="2" t="str" cm="1">
        <f t="array" ref="Z136">IFERROR($M136*IF($E136="","",INDEX('Plan Details'!$F$4:$Q$2298,MATCH(1,(Calculations!Z$9='Plan Details'!$B$4:$B$2298)*($G136='Plan Details'!$E$4:$E$2298)*(ISNUMBER(SEARCH($B$3,'Plan Details'!$D$4:$D$2298))),0),MATCH(Calculations!$B$4,'Plan Details'!$F$3:$Q$3,0))),"")</f>
        <v/>
      </c>
      <c r="AA136" s="2" t="str" cm="1">
        <f t="array" ref="AA136">IFERROR($M136*IF($E136="","",INDEX('Plan Details'!$F$4:$Q$2298,MATCH(1,(Calculations!AA$9='Plan Details'!$B$4:$B$2298)*($G136='Plan Details'!$E$4:$E$2298)*(ISNUMBER(SEARCH($B$3,'Plan Details'!$D$4:$D$2298))),0),MATCH(Calculations!$B$4,'Plan Details'!$F$3:$Q$3,0))),"")</f>
        <v/>
      </c>
      <c r="AB136" s="2" t="str" cm="1">
        <f t="array" ref="AB136">IFERROR($M136*IF($E136="","",INDEX('Plan Details'!$F$4:$Q$2298,MATCH(1,(Calculations!AB$9='Plan Details'!$B$4:$B$2298)*($G136='Plan Details'!$E$4:$E$2298)*(ISNUMBER(SEARCH($B$3,'Plan Details'!$D$4:$D$2298))),0),MATCH(Calculations!$B$4,'Plan Details'!$F$3:$Q$3,0))),"")</f>
        <v/>
      </c>
      <c r="AD136" s="2" t="str">
        <f t="shared" si="26"/>
        <v/>
      </c>
      <c r="AE136" s="2" t="str">
        <f t="shared" si="27"/>
        <v/>
      </c>
      <c r="AF136" s="2" t="str">
        <f t="shared" si="28"/>
        <v/>
      </c>
      <c r="AG136" s="2" t="str">
        <f t="shared" si="29"/>
        <v/>
      </c>
      <c r="AH136" s="2" t="str">
        <f t="shared" si="30"/>
        <v/>
      </c>
      <c r="AI136" s="2" t="str">
        <f t="shared" si="31"/>
        <v/>
      </c>
      <c r="AJ136" s="2" t="str">
        <f t="shared" si="32"/>
        <v/>
      </c>
      <c r="AK136" s="2" t="str">
        <f t="shared" si="33"/>
        <v/>
      </c>
      <c r="AL136" s="2" t="str">
        <f t="shared" si="34"/>
        <v/>
      </c>
      <c r="AM136" s="2" t="str">
        <f t="shared" si="35"/>
        <v/>
      </c>
      <c r="AN136" s="2" t="str">
        <f t="shared" si="36"/>
        <v/>
      </c>
      <c r="AO136" s="2" t="str">
        <f t="shared" si="37"/>
        <v/>
      </c>
      <c r="AP136" s="2" t="str">
        <f t="shared" si="38"/>
        <v/>
      </c>
      <c r="AQ136" s="2" t="str">
        <f t="shared" si="39"/>
        <v/>
      </c>
    </row>
    <row r="137" spans="1:43" x14ac:dyDescent="0.2">
      <c r="A137" s="2" t="str">
        <f>IF('3 - SHOP Premium Calculator'!F153="","",'3 - SHOP Premium Calculator'!F153)</f>
        <v/>
      </c>
      <c r="B137" s="2" t="str">
        <f>IF(A137="","",A137&amp;COUNTIFS($D$10:D137,"Employee"))</f>
        <v/>
      </c>
      <c r="C137" s="2" t="str">
        <f>IF(A137="","",'3 - SHOP Premium Calculator'!F153&amp;" - "&amp;'3 - SHOP Premium Calculator'!H153)</f>
        <v/>
      </c>
      <c r="D137" s="2" t="str">
        <f>IF('3 - SHOP Premium Calculator'!H153="","",'3 - SHOP Premium Calculator'!H153)</f>
        <v/>
      </c>
      <c r="E137" s="37" t="str">
        <f>IF('3 - SHOP Premium Calculator'!I153="","",'3 - SHOP Premium Calculator'!I153)</f>
        <v/>
      </c>
      <c r="F137" s="2" t="str">
        <f t="shared" si="20"/>
        <v/>
      </c>
      <c r="G137" s="2" t="str">
        <f t="shared" si="21"/>
        <v/>
      </c>
      <c r="H137" s="2" t="str">
        <f t="shared" si="22"/>
        <v/>
      </c>
      <c r="I137" s="2" t="str">
        <f t="shared" si="23"/>
        <v/>
      </c>
      <c r="J137" s="2" t="str">
        <f t="shared" si="24"/>
        <v/>
      </c>
      <c r="K137" s="2" t="str">
        <f>IF(A137="","",IF(AND(D137="Dependent",F137&lt;25),F137+(COUNTIFS($A$10:A137,A137)/500),0))</f>
        <v/>
      </c>
      <c r="L137" s="2" t="str" cm="1">
        <f t="array" ref="L137">IFERROR(IF(A137="","",IF(AND(D137="Dependent",OR(IFERROR(K137=LARGE(IF($B$10:$B$309=B137,$K$10:$K$309),1),FALSE),IFERROR(K137=LARGE(IF($B$10:$B$309=B137,$K$10:$K$309),2),FALSE),IFERROR(K137=LARGE(IF($B$10:$B$309=B137,$K$10:$K$309),3),FALSE)),F137&lt;26),1,0)),0)</f>
        <v/>
      </c>
      <c r="M137" s="2" t="str">
        <f t="shared" si="25"/>
        <v/>
      </c>
      <c r="O137" s="2" t="str" cm="1">
        <f t="array" ref="O137">IFERROR($M137*IF($E137="","",INDEX('Plan Details'!$F$4:$Q$2298,MATCH(1,(Calculations!O$9='Plan Details'!$B$4:$B$2298)*($G137='Plan Details'!$E$4:$E$2298)*(ISNUMBER(SEARCH($B$3,'Plan Details'!$D$4:$D$2298))),0),MATCH(Calculations!$B$4,'Plan Details'!$F$3:$Q$3,0))),"")</f>
        <v/>
      </c>
      <c r="P137" s="2" t="str" cm="1">
        <f t="array" ref="P137">IFERROR($M137*IF($E137="","",INDEX('Plan Details'!$F$4:$Q$2298,MATCH(1,(Calculations!P$9='Plan Details'!$B$4:$B$2298)*($G137='Plan Details'!$E$4:$E$2298)*(ISNUMBER(SEARCH($B$3,'Plan Details'!$D$4:$D$2298))),0),MATCH(Calculations!$B$4,'Plan Details'!$F$3:$Q$3,0))),"")</f>
        <v/>
      </c>
      <c r="Q137" s="2" t="str" cm="1">
        <f t="array" ref="Q137">IFERROR($M137*IF($E137="","",INDEX('Plan Details'!$F$4:$Q$2298,MATCH(1,(Calculations!Q$9='Plan Details'!$B$4:$B$2298)*($G137='Plan Details'!$E$4:$E$2298)*(ISNUMBER(SEARCH($B$3,'Plan Details'!$D$4:$D$2298))),0),MATCH(Calculations!$B$4,'Plan Details'!$F$3:$Q$3,0))),"")</f>
        <v/>
      </c>
      <c r="R137" s="2" t="str" cm="1">
        <f t="array" ref="R137">IFERROR($M137*IF($E137="","",INDEX('Plan Details'!$F$4:$Q$2298,MATCH(1,(Calculations!R$9='Plan Details'!$B$4:$B$2298)*($G137='Plan Details'!$E$4:$E$2298)*(ISNUMBER(SEARCH($B$3,'Plan Details'!$D$4:$D$2298))),0),MATCH(Calculations!$B$4,'Plan Details'!$F$3:$Q$3,0))),"")</f>
        <v/>
      </c>
      <c r="S137" s="2" t="str" cm="1">
        <f t="array" ref="S137">IFERROR($M137*IF($E137="","",INDEX('Plan Details'!$F$4:$Q$2298,MATCH(1,(Calculations!S$9='Plan Details'!$B$4:$B$2298)*($G137='Plan Details'!$E$4:$E$2298)*(ISNUMBER(SEARCH($B$3,'Plan Details'!$D$4:$D$2298))),0),MATCH(Calculations!$B$4,'Plan Details'!$F$3:$Q$3,0))),"")</f>
        <v/>
      </c>
      <c r="T137" s="2" t="str" cm="1">
        <f t="array" ref="T137">IFERROR($M137*IF($E137="","",INDEX('Plan Details'!$F$4:$Q$2298,MATCH(1,(Calculations!T$9='Plan Details'!$B$4:$B$2298)*($G137='Plan Details'!$E$4:$E$2298)*(ISNUMBER(SEARCH($B$3,'Plan Details'!$D$4:$D$2298))),0),MATCH(Calculations!$B$4,'Plan Details'!$F$3:$Q$3,0))),"")</f>
        <v/>
      </c>
      <c r="U137" s="2" t="str" cm="1">
        <f t="array" ref="U137">IFERROR($M137*IF($E137="","",INDEX('Plan Details'!$F$4:$Q$2298,MATCH(1,(Calculations!U$9='Plan Details'!$B$4:$B$2298)*($G137='Plan Details'!$E$4:$E$2298)*(ISNUMBER(SEARCH($B$3,'Plan Details'!$D$4:$D$2298))),0),MATCH(Calculations!$B$4,'Plan Details'!$F$3:$Q$3,0))),"")</f>
        <v/>
      </c>
      <c r="V137" s="2" t="str" cm="1">
        <f t="array" ref="V137">IFERROR($M137*IF($E137="","",INDEX('Plan Details'!$F$4:$Q$2298,MATCH(1,(Calculations!V$9='Plan Details'!$B$4:$B$2298)*($G137='Plan Details'!$E$4:$E$2298)*(ISNUMBER(SEARCH($B$3,'Plan Details'!$D$4:$D$2298))),0),MATCH(Calculations!$B$4,'Plan Details'!$F$3:$Q$3,0))),"")</f>
        <v/>
      </c>
      <c r="W137" s="2" t="str" cm="1">
        <f t="array" ref="W137">IFERROR($M137*IF($E137="","",INDEX('Plan Details'!$F$4:$Q$2298,MATCH(1,(Calculations!W$9='Plan Details'!$B$4:$B$2298)*($G137='Plan Details'!$E$4:$E$2298)*(ISNUMBER(SEARCH($B$3,'Plan Details'!$D$4:$D$2298))),0),MATCH(Calculations!$B$4,'Plan Details'!$F$3:$Q$3,0))),"")</f>
        <v/>
      </c>
      <c r="X137" s="2" t="str" cm="1">
        <f t="array" ref="X137">IFERROR($M137*IF($E137="","",INDEX('Plan Details'!$F$4:$Q$2298,MATCH(1,(Calculations!X$9='Plan Details'!$B$4:$B$2298)*($G137='Plan Details'!$E$4:$E$2298)*(ISNUMBER(SEARCH($B$3,'Plan Details'!$D$4:$D$2298))),0),MATCH(Calculations!$B$4,'Plan Details'!$F$3:$Q$3,0))),"")</f>
        <v/>
      </c>
      <c r="Y137" s="2" t="str" cm="1">
        <f t="array" ref="Y137">IFERROR($M137*IF($E137="","",INDEX('Plan Details'!$F$4:$Q$2298,MATCH(1,(Calculations!Y$9='Plan Details'!$B$4:$B$2298)*($G137='Plan Details'!$E$4:$E$2298)*(ISNUMBER(SEARCH($B$3,'Plan Details'!$D$4:$D$2298))),0),MATCH(Calculations!$B$4,'Plan Details'!$F$3:$Q$3,0))),"")</f>
        <v/>
      </c>
      <c r="Z137" s="2" t="str" cm="1">
        <f t="array" ref="Z137">IFERROR($M137*IF($E137="","",INDEX('Plan Details'!$F$4:$Q$2298,MATCH(1,(Calculations!Z$9='Plan Details'!$B$4:$B$2298)*($G137='Plan Details'!$E$4:$E$2298)*(ISNUMBER(SEARCH($B$3,'Plan Details'!$D$4:$D$2298))),0),MATCH(Calculations!$B$4,'Plan Details'!$F$3:$Q$3,0))),"")</f>
        <v/>
      </c>
      <c r="AA137" s="2" t="str" cm="1">
        <f t="array" ref="AA137">IFERROR($M137*IF($E137="","",INDEX('Plan Details'!$F$4:$Q$2298,MATCH(1,(Calculations!AA$9='Plan Details'!$B$4:$B$2298)*($G137='Plan Details'!$E$4:$E$2298)*(ISNUMBER(SEARCH($B$3,'Plan Details'!$D$4:$D$2298))),0),MATCH(Calculations!$B$4,'Plan Details'!$F$3:$Q$3,0))),"")</f>
        <v/>
      </c>
      <c r="AB137" s="2" t="str" cm="1">
        <f t="array" ref="AB137">IFERROR($M137*IF($E137="","",INDEX('Plan Details'!$F$4:$Q$2298,MATCH(1,(Calculations!AB$9='Plan Details'!$B$4:$B$2298)*($G137='Plan Details'!$E$4:$E$2298)*(ISNUMBER(SEARCH($B$3,'Plan Details'!$D$4:$D$2298))),0),MATCH(Calculations!$B$4,'Plan Details'!$F$3:$Q$3,0))),"")</f>
        <v/>
      </c>
      <c r="AD137" s="2" t="str">
        <f t="shared" si="26"/>
        <v/>
      </c>
      <c r="AE137" s="2" t="str">
        <f t="shared" si="27"/>
        <v/>
      </c>
      <c r="AF137" s="2" t="str">
        <f t="shared" si="28"/>
        <v/>
      </c>
      <c r="AG137" s="2" t="str">
        <f t="shared" si="29"/>
        <v/>
      </c>
      <c r="AH137" s="2" t="str">
        <f t="shared" si="30"/>
        <v/>
      </c>
      <c r="AI137" s="2" t="str">
        <f t="shared" si="31"/>
        <v/>
      </c>
      <c r="AJ137" s="2" t="str">
        <f t="shared" si="32"/>
        <v/>
      </c>
      <c r="AK137" s="2" t="str">
        <f t="shared" si="33"/>
        <v/>
      </c>
      <c r="AL137" s="2" t="str">
        <f t="shared" si="34"/>
        <v/>
      </c>
      <c r="AM137" s="2" t="str">
        <f t="shared" si="35"/>
        <v/>
      </c>
      <c r="AN137" s="2" t="str">
        <f t="shared" si="36"/>
        <v/>
      </c>
      <c r="AO137" s="2" t="str">
        <f t="shared" si="37"/>
        <v/>
      </c>
      <c r="AP137" s="2" t="str">
        <f t="shared" si="38"/>
        <v/>
      </c>
      <c r="AQ137" s="2" t="str">
        <f t="shared" si="39"/>
        <v/>
      </c>
    </row>
    <row r="138" spans="1:43" x14ac:dyDescent="0.2">
      <c r="A138" s="2" t="str">
        <f>IF('3 - SHOP Premium Calculator'!F154="","",'3 - SHOP Premium Calculator'!F154)</f>
        <v/>
      </c>
      <c r="B138" s="2" t="str">
        <f>IF(A138="","",A138&amp;COUNTIFS($D$10:D138,"Employee"))</f>
        <v/>
      </c>
      <c r="C138" s="2" t="str">
        <f>IF(A138="","",'3 - SHOP Premium Calculator'!F154&amp;" - "&amp;'3 - SHOP Premium Calculator'!H154)</f>
        <v/>
      </c>
      <c r="D138" s="2" t="str">
        <f>IF('3 - SHOP Premium Calculator'!H154="","",'3 - SHOP Premium Calculator'!H154)</f>
        <v/>
      </c>
      <c r="E138" s="37" t="str">
        <f>IF('3 - SHOP Premium Calculator'!I154="","",'3 - SHOP Premium Calculator'!I154)</f>
        <v/>
      </c>
      <c r="F138" s="2" t="str">
        <f t="shared" ref="F138:F201" si="40">IF(E138="","",ROUNDDOWN(YEARFRAC(E138,$B$4),0))</f>
        <v/>
      </c>
      <c r="G138" s="2" t="str">
        <f t="shared" ref="G138:G201" si="41">IF(E138="","",IF(F138&lt;15,"0-14",IF(F138&gt;64,"65+",F138)))</f>
        <v/>
      </c>
      <c r="H138" s="2" t="str">
        <f t="shared" ref="H138:H201" si="42">IF(A138="","",COUNTIFS($B$10:$B$309,B138,$D$10:$D$309,"Dependent",$F$10:$F$309,"&lt;26"))</f>
        <v/>
      </c>
      <c r="I138" s="2" t="str">
        <f t="shared" ref="I138:I201" si="43">IF(A138="","",IF(D138="Employee",1,0))</f>
        <v/>
      </c>
      <c r="J138" s="2" t="str">
        <f t="shared" ref="J138:J201" si="44">IF(A138="","",IF(D138="Spouse",1,0))</f>
        <v/>
      </c>
      <c r="K138" s="2" t="str">
        <f>IF(A138="","",IF(AND(D138="Dependent",F138&lt;25),F138+(COUNTIFS($A$10:A138,A138)/500),0))</f>
        <v/>
      </c>
      <c r="L138" s="2" t="str" cm="1">
        <f t="array" ref="L138">IFERROR(IF(A138="","",IF(AND(D138="Dependent",OR(IFERROR(K138=LARGE(IF($B$10:$B$309=B138,$K$10:$K$309),1),FALSE),IFERROR(K138=LARGE(IF($B$10:$B$309=B138,$K$10:$K$309),2),FALSE),IFERROR(K138=LARGE(IF($B$10:$B$309=B138,$K$10:$K$309),3),FALSE)),F138&lt;26),1,0)),0)</f>
        <v/>
      </c>
      <c r="M138" s="2" t="str">
        <f t="shared" ref="M138:M201" si="45">IF(A138="","",IF(SUM(I138:J138,L138)&gt;=1,1,0))</f>
        <v/>
      </c>
      <c r="O138" s="2" t="str" cm="1">
        <f t="array" ref="O138">IFERROR($M138*IF($E138="","",INDEX('Plan Details'!$F$4:$Q$2298,MATCH(1,(Calculations!O$9='Plan Details'!$B$4:$B$2298)*($G138='Plan Details'!$E$4:$E$2298)*(ISNUMBER(SEARCH($B$3,'Plan Details'!$D$4:$D$2298))),0),MATCH(Calculations!$B$4,'Plan Details'!$F$3:$Q$3,0))),"")</f>
        <v/>
      </c>
      <c r="P138" s="2" t="str" cm="1">
        <f t="array" ref="P138">IFERROR($M138*IF($E138="","",INDEX('Plan Details'!$F$4:$Q$2298,MATCH(1,(Calculations!P$9='Plan Details'!$B$4:$B$2298)*($G138='Plan Details'!$E$4:$E$2298)*(ISNUMBER(SEARCH($B$3,'Plan Details'!$D$4:$D$2298))),0),MATCH(Calculations!$B$4,'Plan Details'!$F$3:$Q$3,0))),"")</f>
        <v/>
      </c>
      <c r="Q138" s="2" t="str" cm="1">
        <f t="array" ref="Q138">IFERROR($M138*IF($E138="","",INDEX('Plan Details'!$F$4:$Q$2298,MATCH(1,(Calculations!Q$9='Plan Details'!$B$4:$B$2298)*($G138='Plan Details'!$E$4:$E$2298)*(ISNUMBER(SEARCH($B$3,'Plan Details'!$D$4:$D$2298))),0),MATCH(Calculations!$B$4,'Plan Details'!$F$3:$Q$3,0))),"")</f>
        <v/>
      </c>
      <c r="R138" s="2" t="str" cm="1">
        <f t="array" ref="R138">IFERROR($M138*IF($E138="","",INDEX('Plan Details'!$F$4:$Q$2298,MATCH(1,(Calculations!R$9='Plan Details'!$B$4:$B$2298)*($G138='Plan Details'!$E$4:$E$2298)*(ISNUMBER(SEARCH($B$3,'Plan Details'!$D$4:$D$2298))),0),MATCH(Calculations!$B$4,'Plan Details'!$F$3:$Q$3,0))),"")</f>
        <v/>
      </c>
      <c r="S138" s="2" t="str" cm="1">
        <f t="array" ref="S138">IFERROR($M138*IF($E138="","",INDEX('Plan Details'!$F$4:$Q$2298,MATCH(1,(Calculations!S$9='Plan Details'!$B$4:$B$2298)*($G138='Plan Details'!$E$4:$E$2298)*(ISNUMBER(SEARCH($B$3,'Plan Details'!$D$4:$D$2298))),0),MATCH(Calculations!$B$4,'Plan Details'!$F$3:$Q$3,0))),"")</f>
        <v/>
      </c>
      <c r="T138" s="2" t="str" cm="1">
        <f t="array" ref="T138">IFERROR($M138*IF($E138="","",INDEX('Plan Details'!$F$4:$Q$2298,MATCH(1,(Calculations!T$9='Plan Details'!$B$4:$B$2298)*($G138='Plan Details'!$E$4:$E$2298)*(ISNUMBER(SEARCH($B$3,'Plan Details'!$D$4:$D$2298))),0),MATCH(Calculations!$B$4,'Plan Details'!$F$3:$Q$3,0))),"")</f>
        <v/>
      </c>
      <c r="U138" s="2" t="str" cm="1">
        <f t="array" ref="U138">IFERROR($M138*IF($E138="","",INDEX('Plan Details'!$F$4:$Q$2298,MATCH(1,(Calculations!U$9='Plan Details'!$B$4:$B$2298)*($G138='Plan Details'!$E$4:$E$2298)*(ISNUMBER(SEARCH($B$3,'Plan Details'!$D$4:$D$2298))),0),MATCH(Calculations!$B$4,'Plan Details'!$F$3:$Q$3,0))),"")</f>
        <v/>
      </c>
      <c r="V138" s="2" t="str" cm="1">
        <f t="array" ref="V138">IFERROR($M138*IF($E138="","",INDEX('Plan Details'!$F$4:$Q$2298,MATCH(1,(Calculations!V$9='Plan Details'!$B$4:$B$2298)*($G138='Plan Details'!$E$4:$E$2298)*(ISNUMBER(SEARCH($B$3,'Plan Details'!$D$4:$D$2298))),0),MATCH(Calculations!$B$4,'Plan Details'!$F$3:$Q$3,0))),"")</f>
        <v/>
      </c>
      <c r="W138" s="2" t="str" cm="1">
        <f t="array" ref="W138">IFERROR($M138*IF($E138="","",INDEX('Plan Details'!$F$4:$Q$2298,MATCH(1,(Calculations!W$9='Plan Details'!$B$4:$B$2298)*($G138='Plan Details'!$E$4:$E$2298)*(ISNUMBER(SEARCH($B$3,'Plan Details'!$D$4:$D$2298))),0),MATCH(Calculations!$B$4,'Plan Details'!$F$3:$Q$3,0))),"")</f>
        <v/>
      </c>
      <c r="X138" s="2" t="str" cm="1">
        <f t="array" ref="X138">IFERROR($M138*IF($E138="","",INDEX('Plan Details'!$F$4:$Q$2298,MATCH(1,(Calculations!X$9='Plan Details'!$B$4:$B$2298)*($G138='Plan Details'!$E$4:$E$2298)*(ISNUMBER(SEARCH($B$3,'Plan Details'!$D$4:$D$2298))),0),MATCH(Calculations!$B$4,'Plan Details'!$F$3:$Q$3,0))),"")</f>
        <v/>
      </c>
      <c r="Y138" s="2" t="str" cm="1">
        <f t="array" ref="Y138">IFERROR($M138*IF($E138="","",INDEX('Plan Details'!$F$4:$Q$2298,MATCH(1,(Calculations!Y$9='Plan Details'!$B$4:$B$2298)*($G138='Plan Details'!$E$4:$E$2298)*(ISNUMBER(SEARCH($B$3,'Plan Details'!$D$4:$D$2298))),0),MATCH(Calculations!$B$4,'Plan Details'!$F$3:$Q$3,0))),"")</f>
        <v/>
      </c>
      <c r="Z138" s="2" t="str" cm="1">
        <f t="array" ref="Z138">IFERROR($M138*IF($E138="","",INDEX('Plan Details'!$F$4:$Q$2298,MATCH(1,(Calculations!Z$9='Plan Details'!$B$4:$B$2298)*($G138='Plan Details'!$E$4:$E$2298)*(ISNUMBER(SEARCH($B$3,'Plan Details'!$D$4:$D$2298))),0),MATCH(Calculations!$B$4,'Plan Details'!$F$3:$Q$3,0))),"")</f>
        <v/>
      </c>
      <c r="AA138" s="2" t="str" cm="1">
        <f t="array" ref="AA138">IFERROR($M138*IF($E138="","",INDEX('Plan Details'!$F$4:$Q$2298,MATCH(1,(Calculations!AA$9='Plan Details'!$B$4:$B$2298)*($G138='Plan Details'!$E$4:$E$2298)*(ISNUMBER(SEARCH($B$3,'Plan Details'!$D$4:$D$2298))),0),MATCH(Calculations!$B$4,'Plan Details'!$F$3:$Q$3,0))),"")</f>
        <v/>
      </c>
      <c r="AB138" s="2" t="str" cm="1">
        <f t="array" ref="AB138">IFERROR($M138*IF($E138="","",INDEX('Plan Details'!$F$4:$Q$2298,MATCH(1,(Calculations!AB$9='Plan Details'!$B$4:$B$2298)*($G138='Plan Details'!$E$4:$E$2298)*(ISNUMBER(SEARCH($B$3,'Plan Details'!$D$4:$D$2298))),0),MATCH(Calculations!$B$4,'Plan Details'!$F$3:$Q$3,0))),"")</f>
        <v/>
      </c>
      <c r="AD138" s="2" t="str">
        <f t="shared" ref="AD138:AD201" si="46">IFERROR($M138*IF(OR(AND($D138="",$E138&lt;&gt;""),$D138="Employee"),O138*$B$5,IF(OR($D138="Spouse",$D138="Dependent"),O138*$B$6,"")),"")</f>
        <v/>
      </c>
      <c r="AE138" s="2" t="str">
        <f t="shared" ref="AE138:AE201" si="47">IFERROR($M138*IF(OR(AND($D138="",$E138&lt;&gt;""),$D138="Employee"),P138*$B$5,IF(OR($D138="Spouse",$D138="Dependent"),P138*$B$6,"")),"")</f>
        <v/>
      </c>
      <c r="AF138" s="2" t="str">
        <f t="shared" ref="AF138:AF201" si="48">IFERROR($M138*IF(OR(AND($D138="",$E138&lt;&gt;""),$D138="Employee"),Q138*$B$5,IF(OR($D138="Spouse",$D138="Dependent"),Q138*$B$6,"")),"")</f>
        <v/>
      </c>
      <c r="AG138" s="2" t="str">
        <f t="shared" ref="AG138:AG201" si="49">IFERROR($M138*IF(OR(AND($D138="",$E138&lt;&gt;""),$D138="Employee"),R138*$B$5,IF(OR($D138="Spouse",$D138="Dependent"),R138*$B$6,"")),"")</f>
        <v/>
      </c>
      <c r="AH138" s="2" t="str">
        <f t="shared" ref="AH138:AH201" si="50">IFERROR($M138*IF(OR(AND($D138="",$E138&lt;&gt;""),$D138="Employee"),S138*$B$5,IF(OR($D138="Spouse",$D138="Dependent"),S138*$B$6,"")),"")</f>
        <v/>
      </c>
      <c r="AI138" s="2" t="str">
        <f t="shared" ref="AI138:AI201" si="51">IFERROR($M138*IF(OR(AND($D138="",$E138&lt;&gt;""),$D138="Employee"),T138*$B$5,IF(OR($D138="Spouse",$D138="Dependent"),T138*$B$6,"")),"")</f>
        <v/>
      </c>
      <c r="AJ138" s="2" t="str">
        <f t="shared" ref="AJ138:AJ201" si="52">IFERROR($M138*IF(OR(AND($D138="",$E138&lt;&gt;""),$D138="Employee"),U138*$B$5,IF(OR($D138="Spouse",$D138="Dependent"),U138*$B$6,"")),"")</f>
        <v/>
      </c>
      <c r="AK138" s="2" t="str">
        <f t="shared" ref="AK138:AK201" si="53">IFERROR($M138*IF(OR(AND($D138="",$E138&lt;&gt;""),$D138="Employee"),V138*$B$5,IF(OR($D138="Spouse",$D138="Dependent"),V138*$B$6,"")),"")</f>
        <v/>
      </c>
      <c r="AL138" s="2" t="str">
        <f t="shared" ref="AL138:AL201" si="54">IFERROR($M138*IF(OR(AND($D138="",$E138&lt;&gt;""),$D138="Employee"),W138*$B$5,IF(OR($D138="Spouse",$D138="Dependent"),W138*$B$6,"")),"")</f>
        <v/>
      </c>
      <c r="AM138" s="2" t="str">
        <f t="shared" ref="AM138:AM201" si="55">IFERROR($M138*IF(OR(AND($D138="",$E138&lt;&gt;""),$D138="Employee"),X138*$B$5,IF(OR($D138="Spouse",$D138="Dependent"),X138*$B$6,"")),"")</f>
        <v/>
      </c>
      <c r="AN138" s="2" t="str">
        <f t="shared" ref="AN138:AN201" si="56">IFERROR($M138*IF(OR(AND($D138="",$E138&lt;&gt;""),$D138="Employee"),Y138*$B$5,IF(OR($D138="Spouse",$D138="Dependent"),Y138*$B$6,"")),"")</f>
        <v/>
      </c>
      <c r="AO138" s="2" t="str">
        <f t="shared" ref="AO138:AO201" si="57">IFERROR($M138*IF(OR(AND($D138="",$E138&lt;&gt;""),$D138="Employee"),Z138*$B$5,IF(OR($D138="Spouse",$D138="Dependent"),Z138*$B$6,"")),"")</f>
        <v/>
      </c>
      <c r="AP138" s="2" t="str">
        <f t="shared" ref="AP138:AP201" si="58">IFERROR($M138*IF(OR(AND($D138="",$E138&lt;&gt;""),$D138="Employee"),AA138*$B$5,IF(OR($D138="Spouse",$D138="Dependent"),AA138*$B$6,"")),"")</f>
        <v/>
      </c>
      <c r="AQ138" s="2" t="str">
        <f t="shared" ref="AQ138:AQ201" si="59">IFERROR($M138*IF(OR(AND($D138="",$E138&lt;&gt;""),$D138="Employee"),AB138*$B$5,IF(OR($D138="Spouse",$D138="Dependent"),AB138*$B$6,"")),"")</f>
        <v/>
      </c>
    </row>
    <row r="139" spans="1:43" x14ac:dyDescent="0.2">
      <c r="A139" s="2" t="str">
        <f>IF('3 - SHOP Premium Calculator'!F155="","",'3 - SHOP Premium Calculator'!F155)</f>
        <v/>
      </c>
      <c r="B139" s="2" t="str">
        <f>IF(A139="","",A139&amp;COUNTIFS($D$10:D139,"Employee"))</f>
        <v/>
      </c>
      <c r="C139" s="2" t="str">
        <f>IF(A139="","",'3 - SHOP Premium Calculator'!F155&amp;" - "&amp;'3 - SHOP Premium Calculator'!H155)</f>
        <v/>
      </c>
      <c r="D139" s="2" t="str">
        <f>IF('3 - SHOP Premium Calculator'!H155="","",'3 - SHOP Premium Calculator'!H155)</f>
        <v/>
      </c>
      <c r="E139" s="37" t="str">
        <f>IF('3 - SHOP Premium Calculator'!I155="","",'3 - SHOP Premium Calculator'!I155)</f>
        <v/>
      </c>
      <c r="F139" s="2" t="str">
        <f t="shared" si="40"/>
        <v/>
      </c>
      <c r="G139" s="2" t="str">
        <f t="shared" si="41"/>
        <v/>
      </c>
      <c r="H139" s="2" t="str">
        <f t="shared" si="42"/>
        <v/>
      </c>
      <c r="I139" s="2" t="str">
        <f t="shared" si="43"/>
        <v/>
      </c>
      <c r="J139" s="2" t="str">
        <f t="shared" si="44"/>
        <v/>
      </c>
      <c r="K139" s="2" t="str">
        <f>IF(A139="","",IF(AND(D139="Dependent",F139&lt;25),F139+(COUNTIFS($A$10:A139,A139)/500),0))</f>
        <v/>
      </c>
      <c r="L139" s="2" t="str" cm="1">
        <f t="array" ref="L139">IFERROR(IF(A139="","",IF(AND(D139="Dependent",OR(IFERROR(K139=LARGE(IF($B$10:$B$309=B139,$K$10:$K$309),1),FALSE),IFERROR(K139=LARGE(IF($B$10:$B$309=B139,$K$10:$K$309),2),FALSE),IFERROR(K139=LARGE(IF($B$10:$B$309=B139,$K$10:$K$309),3),FALSE)),F139&lt;26),1,0)),0)</f>
        <v/>
      </c>
      <c r="M139" s="2" t="str">
        <f t="shared" si="45"/>
        <v/>
      </c>
      <c r="O139" s="2" t="str" cm="1">
        <f t="array" ref="O139">IFERROR($M139*IF($E139="","",INDEX('Plan Details'!$F$4:$Q$2298,MATCH(1,(Calculations!O$9='Plan Details'!$B$4:$B$2298)*($G139='Plan Details'!$E$4:$E$2298)*(ISNUMBER(SEARCH($B$3,'Plan Details'!$D$4:$D$2298))),0),MATCH(Calculations!$B$4,'Plan Details'!$F$3:$Q$3,0))),"")</f>
        <v/>
      </c>
      <c r="P139" s="2" t="str" cm="1">
        <f t="array" ref="P139">IFERROR($M139*IF($E139="","",INDEX('Plan Details'!$F$4:$Q$2298,MATCH(1,(Calculations!P$9='Plan Details'!$B$4:$B$2298)*($G139='Plan Details'!$E$4:$E$2298)*(ISNUMBER(SEARCH($B$3,'Plan Details'!$D$4:$D$2298))),0),MATCH(Calculations!$B$4,'Plan Details'!$F$3:$Q$3,0))),"")</f>
        <v/>
      </c>
      <c r="Q139" s="2" t="str" cm="1">
        <f t="array" ref="Q139">IFERROR($M139*IF($E139="","",INDEX('Plan Details'!$F$4:$Q$2298,MATCH(1,(Calculations!Q$9='Plan Details'!$B$4:$B$2298)*($G139='Plan Details'!$E$4:$E$2298)*(ISNUMBER(SEARCH($B$3,'Plan Details'!$D$4:$D$2298))),0),MATCH(Calculations!$B$4,'Plan Details'!$F$3:$Q$3,0))),"")</f>
        <v/>
      </c>
      <c r="R139" s="2" t="str" cm="1">
        <f t="array" ref="R139">IFERROR($M139*IF($E139="","",INDEX('Plan Details'!$F$4:$Q$2298,MATCH(1,(Calculations!R$9='Plan Details'!$B$4:$B$2298)*($G139='Plan Details'!$E$4:$E$2298)*(ISNUMBER(SEARCH($B$3,'Plan Details'!$D$4:$D$2298))),0),MATCH(Calculations!$B$4,'Plan Details'!$F$3:$Q$3,0))),"")</f>
        <v/>
      </c>
      <c r="S139" s="2" t="str" cm="1">
        <f t="array" ref="S139">IFERROR($M139*IF($E139="","",INDEX('Plan Details'!$F$4:$Q$2298,MATCH(1,(Calculations!S$9='Plan Details'!$B$4:$B$2298)*($G139='Plan Details'!$E$4:$E$2298)*(ISNUMBER(SEARCH($B$3,'Plan Details'!$D$4:$D$2298))),0),MATCH(Calculations!$B$4,'Plan Details'!$F$3:$Q$3,0))),"")</f>
        <v/>
      </c>
      <c r="T139" s="2" t="str" cm="1">
        <f t="array" ref="T139">IFERROR($M139*IF($E139="","",INDEX('Plan Details'!$F$4:$Q$2298,MATCH(1,(Calculations!T$9='Plan Details'!$B$4:$B$2298)*($G139='Plan Details'!$E$4:$E$2298)*(ISNUMBER(SEARCH($B$3,'Plan Details'!$D$4:$D$2298))),0),MATCH(Calculations!$B$4,'Plan Details'!$F$3:$Q$3,0))),"")</f>
        <v/>
      </c>
      <c r="U139" s="2" t="str" cm="1">
        <f t="array" ref="U139">IFERROR($M139*IF($E139="","",INDEX('Plan Details'!$F$4:$Q$2298,MATCH(1,(Calculations!U$9='Plan Details'!$B$4:$B$2298)*($G139='Plan Details'!$E$4:$E$2298)*(ISNUMBER(SEARCH($B$3,'Plan Details'!$D$4:$D$2298))),0),MATCH(Calculations!$B$4,'Plan Details'!$F$3:$Q$3,0))),"")</f>
        <v/>
      </c>
      <c r="V139" s="2" t="str" cm="1">
        <f t="array" ref="V139">IFERROR($M139*IF($E139="","",INDEX('Plan Details'!$F$4:$Q$2298,MATCH(1,(Calculations!V$9='Plan Details'!$B$4:$B$2298)*($G139='Plan Details'!$E$4:$E$2298)*(ISNUMBER(SEARCH($B$3,'Plan Details'!$D$4:$D$2298))),0),MATCH(Calculations!$B$4,'Plan Details'!$F$3:$Q$3,0))),"")</f>
        <v/>
      </c>
      <c r="W139" s="2" t="str" cm="1">
        <f t="array" ref="W139">IFERROR($M139*IF($E139="","",INDEX('Plan Details'!$F$4:$Q$2298,MATCH(1,(Calculations!W$9='Plan Details'!$B$4:$B$2298)*($G139='Plan Details'!$E$4:$E$2298)*(ISNUMBER(SEARCH($B$3,'Plan Details'!$D$4:$D$2298))),0),MATCH(Calculations!$B$4,'Plan Details'!$F$3:$Q$3,0))),"")</f>
        <v/>
      </c>
      <c r="X139" s="2" t="str" cm="1">
        <f t="array" ref="X139">IFERROR($M139*IF($E139="","",INDEX('Plan Details'!$F$4:$Q$2298,MATCH(1,(Calculations!X$9='Plan Details'!$B$4:$B$2298)*($G139='Plan Details'!$E$4:$E$2298)*(ISNUMBER(SEARCH($B$3,'Plan Details'!$D$4:$D$2298))),0),MATCH(Calculations!$B$4,'Plan Details'!$F$3:$Q$3,0))),"")</f>
        <v/>
      </c>
      <c r="Y139" s="2" t="str" cm="1">
        <f t="array" ref="Y139">IFERROR($M139*IF($E139="","",INDEX('Plan Details'!$F$4:$Q$2298,MATCH(1,(Calculations!Y$9='Plan Details'!$B$4:$B$2298)*($G139='Plan Details'!$E$4:$E$2298)*(ISNUMBER(SEARCH($B$3,'Plan Details'!$D$4:$D$2298))),0),MATCH(Calculations!$B$4,'Plan Details'!$F$3:$Q$3,0))),"")</f>
        <v/>
      </c>
      <c r="Z139" s="2" t="str" cm="1">
        <f t="array" ref="Z139">IFERROR($M139*IF($E139="","",INDEX('Plan Details'!$F$4:$Q$2298,MATCH(1,(Calculations!Z$9='Plan Details'!$B$4:$B$2298)*($G139='Plan Details'!$E$4:$E$2298)*(ISNUMBER(SEARCH($B$3,'Plan Details'!$D$4:$D$2298))),0),MATCH(Calculations!$B$4,'Plan Details'!$F$3:$Q$3,0))),"")</f>
        <v/>
      </c>
      <c r="AA139" s="2" t="str" cm="1">
        <f t="array" ref="AA139">IFERROR($M139*IF($E139="","",INDEX('Plan Details'!$F$4:$Q$2298,MATCH(1,(Calculations!AA$9='Plan Details'!$B$4:$B$2298)*($G139='Plan Details'!$E$4:$E$2298)*(ISNUMBER(SEARCH($B$3,'Plan Details'!$D$4:$D$2298))),0),MATCH(Calculations!$B$4,'Plan Details'!$F$3:$Q$3,0))),"")</f>
        <v/>
      </c>
      <c r="AB139" s="2" t="str" cm="1">
        <f t="array" ref="AB139">IFERROR($M139*IF($E139="","",INDEX('Plan Details'!$F$4:$Q$2298,MATCH(1,(Calculations!AB$9='Plan Details'!$B$4:$B$2298)*($G139='Plan Details'!$E$4:$E$2298)*(ISNUMBER(SEARCH($B$3,'Plan Details'!$D$4:$D$2298))),0),MATCH(Calculations!$B$4,'Plan Details'!$F$3:$Q$3,0))),"")</f>
        <v/>
      </c>
      <c r="AD139" s="2" t="str">
        <f t="shared" si="46"/>
        <v/>
      </c>
      <c r="AE139" s="2" t="str">
        <f t="shared" si="47"/>
        <v/>
      </c>
      <c r="AF139" s="2" t="str">
        <f t="shared" si="48"/>
        <v/>
      </c>
      <c r="AG139" s="2" t="str">
        <f t="shared" si="49"/>
        <v/>
      </c>
      <c r="AH139" s="2" t="str">
        <f t="shared" si="50"/>
        <v/>
      </c>
      <c r="AI139" s="2" t="str">
        <f t="shared" si="51"/>
        <v/>
      </c>
      <c r="AJ139" s="2" t="str">
        <f t="shared" si="52"/>
        <v/>
      </c>
      <c r="AK139" s="2" t="str">
        <f t="shared" si="53"/>
        <v/>
      </c>
      <c r="AL139" s="2" t="str">
        <f t="shared" si="54"/>
        <v/>
      </c>
      <c r="AM139" s="2" t="str">
        <f t="shared" si="55"/>
        <v/>
      </c>
      <c r="AN139" s="2" t="str">
        <f t="shared" si="56"/>
        <v/>
      </c>
      <c r="AO139" s="2" t="str">
        <f t="shared" si="57"/>
        <v/>
      </c>
      <c r="AP139" s="2" t="str">
        <f t="shared" si="58"/>
        <v/>
      </c>
      <c r="AQ139" s="2" t="str">
        <f t="shared" si="59"/>
        <v/>
      </c>
    </row>
    <row r="140" spans="1:43" x14ac:dyDescent="0.2">
      <c r="A140" s="2" t="str">
        <f>IF('3 - SHOP Premium Calculator'!F156="","",'3 - SHOP Premium Calculator'!F156)</f>
        <v/>
      </c>
      <c r="B140" s="2" t="str">
        <f>IF(A140="","",A140&amp;COUNTIFS($D$10:D140,"Employee"))</f>
        <v/>
      </c>
      <c r="C140" s="2" t="str">
        <f>IF(A140="","",'3 - SHOP Premium Calculator'!F156&amp;" - "&amp;'3 - SHOP Premium Calculator'!H156)</f>
        <v/>
      </c>
      <c r="D140" s="2" t="str">
        <f>IF('3 - SHOP Premium Calculator'!H156="","",'3 - SHOP Premium Calculator'!H156)</f>
        <v/>
      </c>
      <c r="E140" s="37" t="str">
        <f>IF('3 - SHOP Premium Calculator'!I156="","",'3 - SHOP Premium Calculator'!I156)</f>
        <v/>
      </c>
      <c r="F140" s="2" t="str">
        <f t="shared" si="40"/>
        <v/>
      </c>
      <c r="G140" s="2" t="str">
        <f t="shared" si="41"/>
        <v/>
      </c>
      <c r="H140" s="2" t="str">
        <f t="shared" si="42"/>
        <v/>
      </c>
      <c r="I140" s="2" t="str">
        <f t="shared" si="43"/>
        <v/>
      </c>
      <c r="J140" s="2" t="str">
        <f t="shared" si="44"/>
        <v/>
      </c>
      <c r="K140" s="2" t="str">
        <f>IF(A140="","",IF(AND(D140="Dependent",F140&lt;25),F140+(COUNTIFS($A$10:A140,A140)/500),0))</f>
        <v/>
      </c>
      <c r="L140" s="2" t="str" cm="1">
        <f t="array" ref="L140">IFERROR(IF(A140="","",IF(AND(D140="Dependent",OR(IFERROR(K140=LARGE(IF($B$10:$B$309=B140,$K$10:$K$309),1),FALSE),IFERROR(K140=LARGE(IF($B$10:$B$309=B140,$K$10:$K$309),2),FALSE),IFERROR(K140=LARGE(IF($B$10:$B$309=B140,$K$10:$K$309),3),FALSE)),F140&lt;26),1,0)),0)</f>
        <v/>
      </c>
      <c r="M140" s="2" t="str">
        <f t="shared" si="45"/>
        <v/>
      </c>
      <c r="O140" s="2" t="str" cm="1">
        <f t="array" ref="O140">IFERROR($M140*IF($E140="","",INDEX('Plan Details'!$F$4:$Q$2298,MATCH(1,(Calculations!O$9='Plan Details'!$B$4:$B$2298)*($G140='Plan Details'!$E$4:$E$2298)*(ISNUMBER(SEARCH($B$3,'Plan Details'!$D$4:$D$2298))),0),MATCH(Calculations!$B$4,'Plan Details'!$F$3:$Q$3,0))),"")</f>
        <v/>
      </c>
      <c r="P140" s="2" t="str" cm="1">
        <f t="array" ref="P140">IFERROR($M140*IF($E140="","",INDEX('Plan Details'!$F$4:$Q$2298,MATCH(1,(Calculations!P$9='Plan Details'!$B$4:$B$2298)*($G140='Plan Details'!$E$4:$E$2298)*(ISNUMBER(SEARCH($B$3,'Plan Details'!$D$4:$D$2298))),0),MATCH(Calculations!$B$4,'Plan Details'!$F$3:$Q$3,0))),"")</f>
        <v/>
      </c>
      <c r="Q140" s="2" t="str" cm="1">
        <f t="array" ref="Q140">IFERROR($M140*IF($E140="","",INDEX('Plan Details'!$F$4:$Q$2298,MATCH(1,(Calculations!Q$9='Plan Details'!$B$4:$B$2298)*($G140='Plan Details'!$E$4:$E$2298)*(ISNUMBER(SEARCH($B$3,'Plan Details'!$D$4:$D$2298))),0),MATCH(Calculations!$B$4,'Plan Details'!$F$3:$Q$3,0))),"")</f>
        <v/>
      </c>
      <c r="R140" s="2" t="str" cm="1">
        <f t="array" ref="R140">IFERROR($M140*IF($E140="","",INDEX('Plan Details'!$F$4:$Q$2298,MATCH(1,(Calculations!R$9='Plan Details'!$B$4:$B$2298)*($G140='Plan Details'!$E$4:$E$2298)*(ISNUMBER(SEARCH($B$3,'Plan Details'!$D$4:$D$2298))),0),MATCH(Calculations!$B$4,'Plan Details'!$F$3:$Q$3,0))),"")</f>
        <v/>
      </c>
      <c r="S140" s="2" t="str" cm="1">
        <f t="array" ref="S140">IFERROR($M140*IF($E140="","",INDEX('Plan Details'!$F$4:$Q$2298,MATCH(1,(Calculations!S$9='Plan Details'!$B$4:$B$2298)*($G140='Plan Details'!$E$4:$E$2298)*(ISNUMBER(SEARCH($B$3,'Plan Details'!$D$4:$D$2298))),0),MATCH(Calculations!$B$4,'Plan Details'!$F$3:$Q$3,0))),"")</f>
        <v/>
      </c>
      <c r="T140" s="2" t="str" cm="1">
        <f t="array" ref="T140">IFERROR($M140*IF($E140="","",INDEX('Plan Details'!$F$4:$Q$2298,MATCH(1,(Calculations!T$9='Plan Details'!$B$4:$B$2298)*($G140='Plan Details'!$E$4:$E$2298)*(ISNUMBER(SEARCH($B$3,'Plan Details'!$D$4:$D$2298))),0),MATCH(Calculations!$B$4,'Plan Details'!$F$3:$Q$3,0))),"")</f>
        <v/>
      </c>
      <c r="U140" s="2" t="str" cm="1">
        <f t="array" ref="U140">IFERROR($M140*IF($E140="","",INDEX('Plan Details'!$F$4:$Q$2298,MATCH(1,(Calculations!U$9='Plan Details'!$B$4:$B$2298)*($G140='Plan Details'!$E$4:$E$2298)*(ISNUMBER(SEARCH($B$3,'Plan Details'!$D$4:$D$2298))),0),MATCH(Calculations!$B$4,'Plan Details'!$F$3:$Q$3,0))),"")</f>
        <v/>
      </c>
      <c r="V140" s="2" t="str" cm="1">
        <f t="array" ref="V140">IFERROR($M140*IF($E140="","",INDEX('Plan Details'!$F$4:$Q$2298,MATCH(1,(Calculations!V$9='Plan Details'!$B$4:$B$2298)*($G140='Plan Details'!$E$4:$E$2298)*(ISNUMBER(SEARCH($B$3,'Plan Details'!$D$4:$D$2298))),0),MATCH(Calculations!$B$4,'Plan Details'!$F$3:$Q$3,0))),"")</f>
        <v/>
      </c>
      <c r="W140" s="2" t="str" cm="1">
        <f t="array" ref="W140">IFERROR($M140*IF($E140="","",INDEX('Plan Details'!$F$4:$Q$2298,MATCH(1,(Calculations!W$9='Plan Details'!$B$4:$B$2298)*($G140='Plan Details'!$E$4:$E$2298)*(ISNUMBER(SEARCH($B$3,'Plan Details'!$D$4:$D$2298))),0),MATCH(Calculations!$B$4,'Plan Details'!$F$3:$Q$3,0))),"")</f>
        <v/>
      </c>
      <c r="X140" s="2" t="str" cm="1">
        <f t="array" ref="X140">IFERROR($M140*IF($E140="","",INDEX('Plan Details'!$F$4:$Q$2298,MATCH(1,(Calculations!X$9='Plan Details'!$B$4:$B$2298)*($G140='Plan Details'!$E$4:$E$2298)*(ISNUMBER(SEARCH($B$3,'Plan Details'!$D$4:$D$2298))),0),MATCH(Calculations!$B$4,'Plan Details'!$F$3:$Q$3,0))),"")</f>
        <v/>
      </c>
      <c r="Y140" s="2" t="str" cm="1">
        <f t="array" ref="Y140">IFERROR($M140*IF($E140="","",INDEX('Plan Details'!$F$4:$Q$2298,MATCH(1,(Calculations!Y$9='Plan Details'!$B$4:$B$2298)*($G140='Plan Details'!$E$4:$E$2298)*(ISNUMBER(SEARCH($B$3,'Plan Details'!$D$4:$D$2298))),0),MATCH(Calculations!$B$4,'Plan Details'!$F$3:$Q$3,0))),"")</f>
        <v/>
      </c>
      <c r="Z140" s="2" t="str" cm="1">
        <f t="array" ref="Z140">IFERROR($M140*IF($E140="","",INDEX('Plan Details'!$F$4:$Q$2298,MATCH(1,(Calculations!Z$9='Plan Details'!$B$4:$B$2298)*($G140='Plan Details'!$E$4:$E$2298)*(ISNUMBER(SEARCH($B$3,'Plan Details'!$D$4:$D$2298))),0),MATCH(Calculations!$B$4,'Plan Details'!$F$3:$Q$3,0))),"")</f>
        <v/>
      </c>
      <c r="AA140" s="2" t="str" cm="1">
        <f t="array" ref="AA140">IFERROR($M140*IF($E140="","",INDEX('Plan Details'!$F$4:$Q$2298,MATCH(1,(Calculations!AA$9='Plan Details'!$B$4:$B$2298)*($G140='Plan Details'!$E$4:$E$2298)*(ISNUMBER(SEARCH($B$3,'Plan Details'!$D$4:$D$2298))),0),MATCH(Calculations!$B$4,'Plan Details'!$F$3:$Q$3,0))),"")</f>
        <v/>
      </c>
      <c r="AB140" s="2" t="str" cm="1">
        <f t="array" ref="AB140">IFERROR($M140*IF($E140="","",INDEX('Plan Details'!$F$4:$Q$2298,MATCH(1,(Calculations!AB$9='Plan Details'!$B$4:$B$2298)*($G140='Plan Details'!$E$4:$E$2298)*(ISNUMBER(SEARCH($B$3,'Plan Details'!$D$4:$D$2298))),0),MATCH(Calculations!$B$4,'Plan Details'!$F$3:$Q$3,0))),"")</f>
        <v/>
      </c>
      <c r="AD140" s="2" t="str">
        <f t="shared" si="46"/>
        <v/>
      </c>
      <c r="AE140" s="2" t="str">
        <f t="shared" si="47"/>
        <v/>
      </c>
      <c r="AF140" s="2" t="str">
        <f t="shared" si="48"/>
        <v/>
      </c>
      <c r="AG140" s="2" t="str">
        <f t="shared" si="49"/>
        <v/>
      </c>
      <c r="AH140" s="2" t="str">
        <f t="shared" si="50"/>
        <v/>
      </c>
      <c r="AI140" s="2" t="str">
        <f t="shared" si="51"/>
        <v/>
      </c>
      <c r="AJ140" s="2" t="str">
        <f t="shared" si="52"/>
        <v/>
      </c>
      <c r="AK140" s="2" t="str">
        <f t="shared" si="53"/>
        <v/>
      </c>
      <c r="AL140" s="2" t="str">
        <f t="shared" si="54"/>
        <v/>
      </c>
      <c r="AM140" s="2" t="str">
        <f t="shared" si="55"/>
        <v/>
      </c>
      <c r="AN140" s="2" t="str">
        <f t="shared" si="56"/>
        <v/>
      </c>
      <c r="AO140" s="2" t="str">
        <f t="shared" si="57"/>
        <v/>
      </c>
      <c r="AP140" s="2" t="str">
        <f t="shared" si="58"/>
        <v/>
      </c>
      <c r="AQ140" s="2" t="str">
        <f t="shared" si="59"/>
        <v/>
      </c>
    </row>
    <row r="141" spans="1:43" x14ac:dyDescent="0.2">
      <c r="A141" s="2" t="str">
        <f>IF('3 - SHOP Premium Calculator'!F157="","",'3 - SHOP Premium Calculator'!F157)</f>
        <v/>
      </c>
      <c r="B141" s="2" t="str">
        <f>IF(A141="","",A141&amp;COUNTIFS($D$10:D141,"Employee"))</f>
        <v/>
      </c>
      <c r="C141" s="2" t="str">
        <f>IF(A141="","",'3 - SHOP Premium Calculator'!F157&amp;" - "&amp;'3 - SHOP Premium Calculator'!H157)</f>
        <v/>
      </c>
      <c r="D141" s="2" t="str">
        <f>IF('3 - SHOP Premium Calculator'!H157="","",'3 - SHOP Premium Calculator'!H157)</f>
        <v/>
      </c>
      <c r="E141" s="37" t="str">
        <f>IF('3 - SHOP Premium Calculator'!I157="","",'3 - SHOP Premium Calculator'!I157)</f>
        <v/>
      </c>
      <c r="F141" s="2" t="str">
        <f t="shared" si="40"/>
        <v/>
      </c>
      <c r="G141" s="2" t="str">
        <f t="shared" si="41"/>
        <v/>
      </c>
      <c r="H141" s="2" t="str">
        <f t="shared" si="42"/>
        <v/>
      </c>
      <c r="I141" s="2" t="str">
        <f t="shared" si="43"/>
        <v/>
      </c>
      <c r="J141" s="2" t="str">
        <f t="shared" si="44"/>
        <v/>
      </c>
      <c r="K141" s="2" t="str">
        <f>IF(A141="","",IF(AND(D141="Dependent",F141&lt;25),F141+(COUNTIFS($A$10:A141,A141)/500),0))</f>
        <v/>
      </c>
      <c r="L141" s="2" t="str" cm="1">
        <f t="array" ref="L141">IFERROR(IF(A141="","",IF(AND(D141="Dependent",OR(IFERROR(K141=LARGE(IF($B$10:$B$309=B141,$K$10:$K$309),1),FALSE),IFERROR(K141=LARGE(IF($B$10:$B$309=B141,$K$10:$K$309),2),FALSE),IFERROR(K141=LARGE(IF($B$10:$B$309=B141,$K$10:$K$309),3),FALSE)),F141&lt;26),1,0)),0)</f>
        <v/>
      </c>
      <c r="M141" s="2" t="str">
        <f t="shared" si="45"/>
        <v/>
      </c>
      <c r="O141" s="2" t="str" cm="1">
        <f t="array" ref="O141">IFERROR($M141*IF($E141="","",INDEX('Plan Details'!$F$4:$Q$2298,MATCH(1,(Calculations!O$9='Plan Details'!$B$4:$B$2298)*($G141='Plan Details'!$E$4:$E$2298)*(ISNUMBER(SEARCH($B$3,'Plan Details'!$D$4:$D$2298))),0),MATCH(Calculations!$B$4,'Plan Details'!$F$3:$Q$3,0))),"")</f>
        <v/>
      </c>
      <c r="P141" s="2" t="str" cm="1">
        <f t="array" ref="P141">IFERROR($M141*IF($E141="","",INDEX('Plan Details'!$F$4:$Q$2298,MATCH(1,(Calculations!P$9='Plan Details'!$B$4:$B$2298)*($G141='Plan Details'!$E$4:$E$2298)*(ISNUMBER(SEARCH($B$3,'Plan Details'!$D$4:$D$2298))),0),MATCH(Calculations!$B$4,'Plan Details'!$F$3:$Q$3,0))),"")</f>
        <v/>
      </c>
      <c r="Q141" s="2" t="str" cm="1">
        <f t="array" ref="Q141">IFERROR($M141*IF($E141="","",INDEX('Plan Details'!$F$4:$Q$2298,MATCH(1,(Calculations!Q$9='Plan Details'!$B$4:$B$2298)*($G141='Plan Details'!$E$4:$E$2298)*(ISNUMBER(SEARCH($B$3,'Plan Details'!$D$4:$D$2298))),0),MATCH(Calculations!$B$4,'Plan Details'!$F$3:$Q$3,0))),"")</f>
        <v/>
      </c>
      <c r="R141" s="2" t="str" cm="1">
        <f t="array" ref="R141">IFERROR($M141*IF($E141="","",INDEX('Plan Details'!$F$4:$Q$2298,MATCH(1,(Calculations!R$9='Plan Details'!$B$4:$B$2298)*($G141='Plan Details'!$E$4:$E$2298)*(ISNUMBER(SEARCH($B$3,'Plan Details'!$D$4:$D$2298))),0),MATCH(Calculations!$B$4,'Plan Details'!$F$3:$Q$3,0))),"")</f>
        <v/>
      </c>
      <c r="S141" s="2" t="str" cm="1">
        <f t="array" ref="S141">IFERROR($M141*IF($E141="","",INDEX('Plan Details'!$F$4:$Q$2298,MATCH(1,(Calculations!S$9='Plan Details'!$B$4:$B$2298)*($G141='Plan Details'!$E$4:$E$2298)*(ISNUMBER(SEARCH($B$3,'Plan Details'!$D$4:$D$2298))),0),MATCH(Calculations!$B$4,'Plan Details'!$F$3:$Q$3,0))),"")</f>
        <v/>
      </c>
      <c r="T141" s="2" t="str" cm="1">
        <f t="array" ref="T141">IFERROR($M141*IF($E141="","",INDEX('Plan Details'!$F$4:$Q$2298,MATCH(1,(Calculations!T$9='Plan Details'!$B$4:$B$2298)*($G141='Plan Details'!$E$4:$E$2298)*(ISNUMBER(SEARCH($B$3,'Plan Details'!$D$4:$D$2298))),0),MATCH(Calculations!$B$4,'Plan Details'!$F$3:$Q$3,0))),"")</f>
        <v/>
      </c>
      <c r="U141" s="2" t="str" cm="1">
        <f t="array" ref="U141">IFERROR($M141*IF($E141="","",INDEX('Plan Details'!$F$4:$Q$2298,MATCH(1,(Calculations!U$9='Plan Details'!$B$4:$B$2298)*($G141='Plan Details'!$E$4:$E$2298)*(ISNUMBER(SEARCH($B$3,'Plan Details'!$D$4:$D$2298))),0),MATCH(Calculations!$B$4,'Plan Details'!$F$3:$Q$3,0))),"")</f>
        <v/>
      </c>
      <c r="V141" s="2" t="str" cm="1">
        <f t="array" ref="V141">IFERROR($M141*IF($E141="","",INDEX('Plan Details'!$F$4:$Q$2298,MATCH(1,(Calculations!V$9='Plan Details'!$B$4:$B$2298)*($G141='Plan Details'!$E$4:$E$2298)*(ISNUMBER(SEARCH($B$3,'Plan Details'!$D$4:$D$2298))),0),MATCH(Calculations!$B$4,'Plan Details'!$F$3:$Q$3,0))),"")</f>
        <v/>
      </c>
      <c r="W141" s="2" t="str" cm="1">
        <f t="array" ref="W141">IFERROR($M141*IF($E141="","",INDEX('Plan Details'!$F$4:$Q$2298,MATCH(1,(Calculations!W$9='Plan Details'!$B$4:$B$2298)*($G141='Plan Details'!$E$4:$E$2298)*(ISNUMBER(SEARCH($B$3,'Plan Details'!$D$4:$D$2298))),0),MATCH(Calculations!$B$4,'Plan Details'!$F$3:$Q$3,0))),"")</f>
        <v/>
      </c>
      <c r="X141" s="2" t="str" cm="1">
        <f t="array" ref="X141">IFERROR($M141*IF($E141="","",INDEX('Plan Details'!$F$4:$Q$2298,MATCH(1,(Calculations!X$9='Plan Details'!$B$4:$B$2298)*($G141='Plan Details'!$E$4:$E$2298)*(ISNUMBER(SEARCH($B$3,'Plan Details'!$D$4:$D$2298))),0),MATCH(Calculations!$B$4,'Plan Details'!$F$3:$Q$3,0))),"")</f>
        <v/>
      </c>
      <c r="Y141" s="2" t="str" cm="1">
        <f t="array" ref="Y141">IFERROR($M141*IF($E141="","",INDEX('Plan Details'!$F$4:$Q$2298,MATCH(1,(Calculations!Y$9='Plan Details'!$B$4:$B$2298)*($G141='Plan Details'!$E$4:$E$2298)*(ISNUMBER(SEARCH($B$3,'Plan Details'!$D$4:$D$2298))),0),MATCH(Calculations!$B$4,'Plan Details'!$F$3:$Q$3,0))),"")</f>
        <v/>
      </c>
      <c r="Z141" s="2" t="str" cm="1">
        <f t="array" ref="Z141">IFERROR($M141*IF($E141="","",INDEX('Plan Details'!$F$4:$Q$2298,MATCH(1,(Calculations!Z$9='Plan Details'!$B$4:$B$2298)*($G141='Plan Details'!$E$4:$E$2298)*(ISNUMBER(SEARCH($B$3,'Plan Details'!$D$4:$D$2298))),0),MATCH(Calculations!$B$4,'Plan Details'!$F$3:$Q$3,0))),"")</f>
        <v/>
      </c>
      <c r="AA141" s="2" t="str" cm="1">
        <f t="array" ref="AA141">IFERROR($M141*IF($E141="","",INDEX('Plan Details'!$F$4:$Q$2298,MATCH(1,(Calculations!AA$9='Plan Details'!$B$4:$B$2298)*($G141='Plan Details'!$E$4:$E$2298)*(ISNUMBER(SEARCH($B$3,'Plan Details'!$D$4:$D$2298))),0),MATCH(Calculations!$B$4,'Plan Details'!$F$3:$Q$3,0))),"")</f>
        <v/>
      </c>
      <c r="AB141" s="2" t="str" cm="1">
        <f t="array" ref="AB141">IFERROR($M141*IF($E141="","",INDEX('Plan Details'!$F$4:$Q$2298,MATCH(1,(Calculations!AB$9='Plan Details'!$B$4:$B$2298)*($G141='Plan Details'!$E$4:$E$2298)*(ISNUMBER(SEARCH($B$3,'Plan Details'!$D$4:$D$2298))),0),MATCH(Calculations!$B$4,'Plan Details'!$F$3:$Q$3,0))),"")</f>
        <v/>
      </c>
      <c r="AD141" s="2" t="str">
        <f t="shared" si="46"/>
        <v/>
      </c>
      <c r="AE141" s="2" t="str">
        <f t="shared" si="47"/>
        <v/>
      </c>
      <c r="AF141" s="2" t="str">
        <f t="shared" si="48"/>
        <v/>
      </c>
      <c r="AG141" s="2" t="str">
        <f t="shared" si="49"/>
        <v/>
      </c>
      <c r="AH141" s="2" t="str">
        <f t="shared" si="50"/>
        <v/>
      </c>
      <c r="AI141" s="2" t="str">
        <f t="shared" si="51"/>
        <v/>
      </c>
      <c r="AJ141" s="2" t="str">
        <f t="shared" si="52"/>
        <v/>
      </c>
      <c r="AK141" s="2" t="str">
        <f t="shared" si="53"/>
        <v/>
      </c>
      <c r="AL141" s="2" t="str">
        <f t="shared" si="54"/>
        <v/>
      </c>
      <c r="AM141" s="2" t="str">
        <f t="shared" si="55"/>
        <v/>
      </c>
      <c r="AN141" s="2" t="str">
        <f t="shared" si="56"/>
        <v/>
      </c>
      <c r="AO141" s="2" t="str">
        <f t="shared" si="57"/>
        <v/>
      </c>
      <c r="AP141" s="2" t="str">
        <f t="shared" si="58"/>
        <v/>
      </c>
      <c r="AQ141" s="2" t="str">
        <f t="shared" si="59"/>
        <v/>
      </c>
    </row>
    <row r="142" spans="1:43" x14ac:dyDescent="0.2">
      <c r="A142" s="2" t="str">
        <f>IF('3 - SHOP Premium Calculator'!F158="","",'3 - SHOP Premium Calculator'!F158)</f>
        <v/>
      </c>
      <c r="B142" s="2" t="str">
        <f>IF(A142="","",A142&amp;COUNTIFS($D$10:D142,"Employee"))</f>
        <v/>
      </c>
      <c r="C142" s="2" t="str">
        <f>IF(A142="","",'3 - SHOP Premium Calculator'!F158&amp;" - "&amp;'3 - SHOP Premium Calculator'!H158)</f>
        <v/>
      </c>
      <c r="D142" s="2" t="str">
        <f>IF('3 - SHOP Premium Calculator'!H158="","",'3 - SHOP Premium Calculator'!H158)</f>
        <v/>
      </c>
      <c r="E142" s="37" t="str">
        <f>IF('3 - SHOP Premium Calculator'!I158="","",'3 - SHOP Premium Calculator'!I158)</f>
        <v/>
      </c>
      <c r="F142" s="2" t="str">
        <f t="shared" si="40"/>
        <v/>
      </c>
      <c r="G142" s="2" t="str">
        <f t="shared" si="41"/>
        <v/>
      </c>
      <c r="H142" s="2" t="str">
        <f t="shared" si="42"/>
        <v/>
      </c>
      <c r="I142" s="2" t="str">
        <f t="shared" si="43"/>
        <v/>
      </c>
      <c r="J142" s="2" t="str">
        <f t="shared" si="44"/>
        <v/>
      </c>
      <c r="K142" s="2" t="str">
        <f>IF(A142="","",IF(AND(D142="Dependent",F142&lt;25),F142+(COUNTIFS($A$10:A142,A142)/500),0))</f>
        <v/>
      </c>
      <c r="L142" s="2" t="str" cm="1">
        <f t="array" ref="L142">IFERROR(IF(A142="","",IF(AND(D142="Dependent",OR(IFERROR(K142=LARGE(IF($B$10:$B$309=B142,$K$10:$K$309),1),FALSE),IFERROR(K142=LARGE(IF($B$10:$B$309=B142,$K$10:$K$309),2),FALSE),IFERROR(K142=LARGE(IF($B$10:$B$309=B142,$K$10:$K$309),3),FALSE)),F142&lt;26),1,0)),0)</f>
        <v/>
      </c>
      <c r="M142" s="2" t="str">
        <f t="shared" si="45"/>
        <v/>
      </c>
      <c r="O142" s="2" t="str" cm="1">
        <f t="array" ref="O142">IFERROR($M142*IF($E142="","",INDEX('Plan Details'!$F$4:$Q$2298,MATCH(1,(Calculations!O$9='Plan Details'!$B$4:$B$2298)*($G142='Plan Details'!$E$4:$E$2298)*(ISNUMBER(SEARCH($B$3,'Plan Details'!$D$4:$D$2298))),0),MATCH(Calculations!$B$4,'Plan Details'!$F$3:$Q$3,0))),"")</f>
        <v/>
      </c>
      <c r="P142" s="2" t="str" cm="1">
        <f t="array" ref="P142">IFERROR($M142*IF($E142="","",INDEX('Plan Details'!$F$4:$Q$2298,MATCH(1,(Calculations!P$9='Plan Details'!$B$4:$B$2298)*($G142='Plan Details'!$E$4:$E$2298)*(ISNUMBER(SEARCH($B$3,'Plan Details'!$D$4:$D$2298))),0),MATCH(Calculations!$B$4,'Plan Details'!$F$3:$Q$3,0))),"")</f>
        <v/>
      </c>
      <c r="Q142" s="2" t="str" cm="1">
        <f t="array" ref="Q142">IFERROR($M142*IF($E142="","",INDEX('Plan Details'!$F$4:$Q$2298,MATCH(1,(Calculations!Q$9='Plan Details'!$B$4:$B$2298)*($G142='Plan Details'!$E$4:$E$2298)*(ISNUMBER(SEARCH($B$3,'Plan Details'!$D$4:$D$2298))),0),MATCH(Calculations!$B$4,'Plan Details'!$F$3:$Q$3,0))),"")</f>
        <v/>
      </c>
      <c r="R142" s="2" t="str" cm="1">
        <f t="array" ref="R142">IFERROR($M142*IF($E142="","",INDEX('Plan Details'!$F$4:$Q$2298,MATCH(1,(Calculations!R$9='Plan Details'!$B$4:$B$2298)*($G142='Plan Details'!$E$4:$E$2298)*(ISNUMBER(SEARCH($B$3,'Plan Details'!$D$4:$D$2298))),0),MATCH(Calculations!$B$4,'Plan Details'!$F$3:$Q$3,0))),"")</f>
        <v/>
      </c>
      <c r="S142" s="2" t="str" cm="1">
        <f t="array" ref="S142">IFERROR($M142*IF($E142="","",INDEX('Plan Details'!$F$4:$Q$2298,MATCH(1,(Calculations!S$9='Plan Details'!$B$4:$B$2298)*($G142='Plan Details'!$E$4:$E$2298)*(ISNUMBER(SEARCH($B$3,'Plan Details'!$D$4:$D$2298))),0),MATCH(Calculations!$B$4,'Plan Details'!$F$3:$Q$3,0))),"")</f>
        <v/>
      </c>
      <c r="T142" s="2" t="str" cm="1">
        <f t="array" ref="T142">IFERROR($M142*IF($E142="","",INDEX('Plan Details'!$F$4:$Q$2298,MATCH(1,(Calculations!T$9='Plan Details'!$B$4:$B$2298)*($G142='Plan Details'!$E$4:$E$2298)*(ISNUMBER(SEARCH($B$3,'Plan Details'!$D$4:$D$2298))),0),MATCH(Calculations!$B$4,'Plan Details'!$F$3:$Q$3,0))),"")</f>
        <v/>
      </c>
      <c r="U142" s="2" t="str" cm="1">
        <f t="array" ref="U142">IFERROR($M142*IF($E142="","",INDEX('Plan Details'!$F$4:$Q$2298,MATCH(1,(Calculations!U$9='Plan Details'!$B$4:$B$2298)*($G142='Plan Details'!$E$4:$E$2298)*(ISNUMBER(SEARCH($B$3,'Plan Details'!$D$4:$D$2298))),0),MATCH(Calculations!$B$4,'Plan Details'!$F$3:$Q$3,0))),"")</f>
        <v/>
      </c>
      <c r="V142" s="2" t="str" cm="1">
        <f t="array" ref="V142">IFERROR($M142*IF($E142="","",INDEX('Plan Details'!$F$4:$Q$2298,MATCH(1,(Calculations!V$9='Plan Details'!$B$4:$B$2298)*($G142='Plan Details'!$E$4:$E$2298)*(ISNUMBER(SEARCH($B$3,'Plan Details'!$D$4:$D$2298))),0),MATCH(Calculations!$B$4,'Plan Details'!$F$3:$Q$3,0))),"")</f>
        <v/>
      </c>
      <c r="W142" s="2" t="str" cm="1">
        <f t="array" ref="W142">IFERROR($M142*IF($E142="","",INDEX('Plan Details'!$F$4:$Q$2298,MATCH(1,(Calculations!W$9='Plan Details'!$B$4:$B$2298)*($G142='Plan Details'!$E$4:$E$2298)*(ISNUMBER(SEARCH($B$3,'Plan Details'!$D$4:$D$2298))),0),MATCH(Calculations!$B$4,'Plan Details'!$F$3:$Q$3,0))),"")</f>
        <v/>
      </c>
      <c r="X142" s="2" t="str" cm="1">
        <f t="array" ref="X142">IFERROR($M142*IF($E142="","",INDEX('Plan Details'!$F$4:$Q$2298,MATCH(1,(Calculations!X$9='Plan Details'!$B$4:$B$2298)*($G142='Plan Details'!$E$4:$E$2298)*(ISNUMBER(SEARCH($B$3,'Plan Details'!$D$4:$D$2298))),0),MATCH(Calculations!$B$4,'Plan Details'!$F$3:$Q$3,0))),"")</f>
        <v/>
      </c>
      <c r="Y142" s="2" t="str" cm="1">
        <f t="array" ref="Y142">IFERROR($M142*IF($E142="","",INDEX('Plan Details'!$F$4:$Q$2298,MATCH(1,(Calculations!Y$9='Plan Details'!$B$4:$B$2298)*($G142='Plan Details'!$E$4:$E$2298)*(ISNUMBER(SEARCH($B$3,'Plan Details'!$D$4:$D$2298))),0),MATCH(Calculations!$B$4,'Plan Details'!$F$3:$Q$3,0))),"")</f>
        <v/>
      </c>
      <c r="Z142" s="2" t="str" cm="1">
        <f t="array" ref="Z142">IFERROR($M142*IF($E142="","",INDEX('Plan Details'!$F$4:$Q$2298,MATCH(1,(Calculations!Z$9='Plan Details'!$B$4:$B$2298)*($G142='Plan Details'!$E$4:$E$2298)*(ISNUMBER(SEARCH($B$3,'Plan Details'!$D$4:$D$2298))),0),MATCH(Calculations!$B$4,'Plan Details'!$F$3:$Q$3,0))),"")</f>
        <v/>
      </c>
      <c r="AA142" s="2" t="str" cm="1">
        <f t="array" ref="AA142">IFERROR($M142*IF($E142="","",INDEX('Plan Details'!$F$4:$Q$2298,MATCH(1,(Calculations!AA$9='Plan Details'!$B$4:$B$2298)*($G142='Plan Details'!$E$4:$E$2298)*(ISNUMBER(SEARCH($B$3,'Plan Details'!$D$4:$D$2298))),0),MATCH(Calculations!$B$4,'Plan Details'!$F$3:$Q$3,0))),"")</f>
        <v/>
      </c>
      <c r="AB142" s="2" t="str" cm="1">
        <f t="array" ref="AB142">IFERROR($M142*IF($E142="","",INDEX('Plan Details'!$F$4:$Q$2298,MATCH(1,(Calculations!AB$9='Plan Details'!$B$4:$B$2298)*($G142='Plan Details'!$E$4:$E$2298)*(ISNUMBER(SEARCH($B$3,'Plan Details'!$D$4:$D$2298))),0),MATCH(Calculations!$B$4,'Plan Details'!$F$3:$Q$3,0))),"")</f>
        <v/>
      </c>
      <c r="AD142" s="2" t="str">
        <f t="shared" si="46"/>
        <v/>
      </c>
      <c r="AE142" s="2" t="str">
        <f t="shared" si="47"/>
        <v/>
      </c>
      <c r="AF142" s="2" t="str">
        <f t="shared" si="48"/>
        <v/>
      </c>
      <c r="AG142" s="2" t="str">
        <f t="shared" si="49"/>
        <v/>
      </c>
      <c r="AH142" s="2" t="str">
        <f t="shared" si="50"/>
        <v/>
      </c>
      <c r="AI142" s="2" t="str">
        <f t="shared" si="51"/>
        <v/>
      </c>
      <c r="AJ142" s="2" t="str">
        <f t="shared" si="52"/>
        <v/>
      </c>
      <c r="AK142" s="2" t="str">
        <f t="shared" si="53"/>
        <v/>
      </c>
      <c r="AL142" s="2" t="str">
        <f t="shared" si="54"/>
        <v/>
      </c>
      <c r="AM142" s="2" t="str">
        <f t="shared" si="55"/>
        <v/>
      </c>
      <c r="AN142" s="2" t="str">
        <f t="shared" si="56"/>
        <v/>
      </c>
      <c r="AO142" s="2" t="str">
        <f t="shared" si="57"/>
        <v/>
      </c>
      <c r="AP142" s="2" t="str">
        <f t="shared" si="58"/>
        <v/>
      </c>
      <c r="AQ142" s="2" t="str">
        <f t="shared" si="59"/>
        <v/>
      </c>
    </row>
    <row r="143" spans="1:43" x14ac:dyDescent="0.2">
      <c r="A143" s="2" t="str">
        <f>IF('3 - SHOP Premium Calculator'!F159="","",'3 - SHOP Premium Calculator'!F159)</f>
        <v/>
      </c>
      <c r="B143" s="2" t="str">
        <f>IF(A143="","",A143&amp;COUNTIFS($D$10:D143,"Employee"))</f>
        <v/>
      </c>
      <c r="C143" s="2" t="str">
        <f>IF(A143="","",'3 - SHOP Premium Calculator'!F159&amp;" - "&amp;'3 - SHOP Premium Calculator'!H159)</f>
        <v/>
      </c>
      <c r="D143" s="2" t="str">
        <f>IF('3 - SHOP Premium Calculator'!H159="","",'3 - SHOP Premium Calculator'!H159)</f>
        <v/>
      </c>
      <c r="E143" s="37" t="str">
        <f>IF('3 - SHOP Premium Calculator'!I159="","",'3 - SHOP Premium Calculator'!I159)</f>
        <v/>
      </c>
      <c r="F143" s="2" t="str">
        <f t="shared" si="40"/>
        <v/>
      </c>
      <c r="G143" s="2" t="str">
        <f t="shared" si="41"/>
        <v/>
      </c>
      <c r="H143" s="2" t="str">
        <f t="shared" si="42"/>
        <v/>
      </c>
      <c r="I143" s="2" t="str">
        <f t="shared" si="43"/>
        <v/>
      </c>
      <c r="J143" s="2" t="str">
        <f t="shared" si="44"/>
        <v/>
      </c>
      <c r="K143" s="2" t="str">
        <f>IF(A143="","",IF(AND(D143="Dependent",F143&lt;25),F143+(COUNTIFS($A$10:A143,A143)/500),0))</f>
        <v/>
      </c>
      <c r="L143" s="2" t="str" cm="1">
        <f t="array" ref="L143">IFERROR(IF(A143="","",IF(AND(D143="Dependent",OR(IFERROR(K143=LARGE(IF($B$10:$B$309=B143,$K$10:$K$309),1),FALSE),IFERROR(K143=LARGE(IF($B$10:$B$309=B143,$K$10:$K$309),2),FALSE),IFERROR(K143=LARGE(IF($B$10:$B$309=B143,$K$10:$K$309),3),FALSE)),F143&lt;26),1,0)),0)</f>
        <v/>
      </c>
      <c r="M143" s="2" t="str">
        <f t="shared" si="45"/>
        <v/>
      </c>
      <c r="O143" s="2" t="str" cm="1">
        <f t="array" ref="O143">IFERROR($M143*IF($E143="","",INDEX('Plan Details'!$F$4:$Q$2298,MATCH(1,(Calculations!O$9='Plan Details'!$B$4:$B$2298)*($G143='Plan Details'!$E$4:$E$2298)*(ISNUMBER(SEARCH($B$3,'Plan Details'!$D$4:$D$2298))),0),MATCH(Calculations!$B$4,'Plan Details'!$F$3:$Q$3,0))),"")</f>
        <v/>
      </c>
      <c r="P143" s="2" t="str" cm="1">
        <f t="array" ref="P143">IFERROR($M143*IF($E143="","",INDEX('Plan Details'!$F$4:$Q$2298,MATCH(1,(Calculations!P$9='Plan Details'!$B$4:$B$2298)*($G143='Plan Details'!$E$4:$E$2298)*(ISNUMBER(SEARCH($B$3,'Plan Details'!$D$4:$D$2298))),0),MATCH(Calculations!$B$4,'Plan Details'!$F$3:$Q$3,0))),"")</f>
        <v/>
      </c>
      <c r="Q143" s="2" t="str" cm="1">
        <f t="array" ref="Q143">IFERROR($M143*IF($E143="","",INDEX('Plan Details'!$F$4:$Q$2298,MATCH(1,(Calculations!Q$9='Plan Details'!$B$4:$B$2298)*($G143='Plan Details'!$E$4:$E$2298)*(ISNUMBER(SEARCH($B$3,'Plan Details'!$D$4:$D$2298))),0),MATCH(Calculations!$B$4,'Plan Details'!$F$3:$Q$3,0))),"")</f>
        <v/>
      </c>
      <c r="R143" s="2" t="str" cm="1">
        <f t="array" ref="R143">IFERROR($M143*IF($E143="","",INDEX('Plan Details'!$F$4:$Q$2298,MATCH(1,(Calculations!R$9='Plan Details'!$B$4:$B$2298)*($G143='Plan Details'!$E$4:$E$2298)*(ISNUMBER(SEARCH($B$3,'Plan Details'!$D$4:$D$2298))),0),MATCH(Calculations!$B$4,'Plan Details'!$F$3:$Q$3,0))),"")</f>
        <v/>
      </c>
      <c r="S143" s="2" t="str" cm="1">
        <f t="array" ref="S143">IFERROR($M143*IF($E143="","",INDEX('Plan Details'!$F$4:$Q$2298,MATCH(1,(Calculations!S$9='Plan Details'!$B$4:$B$2298)*($G143='Plan Details'!$E$4:$E$2298)*(ISNUMBER(SEARCH($B$3,'Plan Details'!$D$4:$D$2298))),0),MATCH(Calculations!$B$4,'Plan Details'!$F$3:$Q$3,0))),"")</f>
        <v/>
      </c>
      <c r="T143" s="2" t="str" cm="1">
        <f t="array" ref="T143">IFERROR($M143*IF($E143="","",INDEX('Plan Details'!$F$4:$Q$2298,MATCH(1,(Calculations!T$9='Plan Details'!$B$4:$B$2298)*($G143='Plan Details'!$E$4:$E$2298)*(ISNUMBER(SEARCH($B$3,'Plan Details'!$D$4:$D$2298))),0),MATCH(Calculations!$B$4,'Plan Details'!$F$3:$Q$3,0))),"")</f>
        <v/>
      </c>
      <c r="U143" s="2" t="str" cm="1">
        <f t="array" ref="U143">IFERROR($M143*IF($E143="","",INDEX('Plan Details'!$F$4:$Q$2298,MATCH(1,(Calculations!U$9='Plan Details'!$B$4:$B$2298)*($G143='Plan Details'!$E$4:$E$2298)*(ISNUMBER(SEARCH($B$3,'Plan Details'!$D$4:$D$2298))),0),MATCH(Calculations!$B$4,'Plan Details'!$F$3:$Q$3,0))),"")</f>
        <v/>
      </c>
      <c r="V143" s="2" t="str" cm="1">
        <f t="array" ref="V143">IFERROR($M143*IF($E143="","",INDEX('Plan Details'!$F$4:$Q$2298,MATCH(1,(Calculations!V$9='Plan Details'!$B$4:$B$2298)*($G143='Plan Details'!$E$4:$E$2298)*(ISNUMBER(SEARCH($B$3,'Plan Details'!$D$4:$D$2298))),0),MATCH(Calculations!$B$4,'Plan Details'!$F$3:$Q$3,0))),"")</f>
        <v/>
      </c>
      <c r="W143" s="2" t="str" cm="1">
        <f t="array" ref="W143">IFERROR($M143*IF($E143="","",INDEX('Plan Details'!$F$4:$Q$2298,MATCH(1,(Calculations!W$9='Plan Details'!$B$4:$B$2298)*($G143='Plan Details'!$E$4:$E$2298)*(ISNUMBER(SEARCH($B$3,'Plan Details'!$D$4:$D$2298))),0),MATCH(Calculations!$B$4,'Plan Details'!$F$3:$Q$3,0))),"")</f>
        <v/>
      </c>
      <c r="X143" s="2" t="str" cm="1">
        <f t="array" ref="X143">IFERROR($M143*IF($E143="","",INDEX('Plan Details'!$F$4:$Q$2298,MATCH(1,(Calculations!X$9='Plan Details'!$B$4:$B$2298)*($G143='Plan Details'!$E$4:$E$2298)*(ISNUMBER(SEARCH($B$3,'Plan Details'!$D$4:$D$2298))),0),MATCH(Calculations!$B$4,'Plan Details'!$F$3:$Q$3,0))),"")</f>
        <v/>
      </c>
      <c r="Y143" s="2" t="str" cm="1">
        <f t="array" ref="Y143">IFERROR($M143*IF($E143="","",INDEX('Plan Details'!$F$4:$Q$2298,MATCH(1,(Calculations!Y$9='Plan Details'!$B$4:$B$2298)*($G143='Plan Details'!$E$4:$E$2298)*(ISNUMBER(SEARCH($B$3,'Plan Details'!$D$4:$D$2298))),0),MATCH(Calculations!$B$4,'Plan Details'!$F$3:$Q$3,0))),"")</f>
        <v/>
      </c>
      <c r="Z143" s="2" t="str" cm="1">
        <f t="array" ref="Z143">IFERROR($M143*IF($E143="","",INDEX('Plan Details'!$F$4:$Q$2298,MATCH(1,(Calculations!Z$9='Plan Details'!$B$4:$B$2298)*($G143='Plan Details'!$E$4:$E$2298)*(ISNUMBER(SEARCH($B$3,'Plan Details'!$D$4:$D$2298))),0),MATCH(Calculations!$B$4,'Plan Details'!$F$3:$Q$3,0))),"")</f>
        <v/>
      </c>
      <c r="AA143" s="2" t="str" cm="1">
        <f t="array" ref="AA143">IFERROR($M143*IF($E143="","",INDEX('Plan Details'!$F$4:$Q$2298,MATCH(1,(Calculations!AA$9='Plan Details'!$B$4:$B$2298)*($G143='Plan Details'!$E$4:$E$2298)*(ISNUMBER(SEARCH($B$3,'Plan Details'!$D$4:$D$2298))),0),MATCH(Calculations!$B$4,'Plan Details'!$F$3:$Q$3,0))),"")</f>
        <v/>
      </c>
      <c r="AB143" s="2" t="str" cm="1">
        <f t="array" ref="AB143">IFERROR($M143*IF($E143="","",INDEX('Plan Details'!$F$4:$Q$2298,MATCH(1,(Calculations!AB$9='Plan Details'!$B$4:$B$2298)*($G143='Plan Details'!$E$4:$E$2298)*(ISNUMBER(SEARCH($B$3,'Plan Details'!$D$4:$D$2298))),0),MATCH(Calculations!$B$4,'Plan Details'!$F$3:$Q$3,0))),"")</f>
        <v/>
      </c>
      <c r="AD143" s="2" t="str">
        <f t="shared" si="46"/>
        <v/>
      </c>
      <c r="AE143" s="2" t="str">
        <f t="shared" si="47"/>
        <v/>
      </c>
      <c r="AF143" s="2" t="str">
        <f t="shared" si="48"/>
        <v/>
      </c>
      <c r="AG143" s="2" t="str">
        <f t="shared" si="49"/>
        <v/>
      </c>
      <c r="AH143" s="2" t="str">
        <f t="shared" si="50"/>
        <v/>
      </c>
      <c r="AI143" s="2" t="str">
        <f t="shared" si="51"/>
        <v/>
      </c>
      <c r="AJ143" s="2" t="str">
        <f t="shared" si="52"/>
        <v/>
      </c>
      <c r="AK143" s="2" t="str">
        <f t="shared" si="53"/>
        <v/>
      </c>
      <c r="AL143" s="2" t="str">
        <f t="shared" si="54"/>
        <v/>
      </c>
      <c r="AM143" s="2" t="str">
        <f t="shared" si="55"/>
        <v/>
      </c>
      <c r="AN143" s="2" t="str">
        <f t="shared" si="56"/>
        <v/>
      </c>
      <c r="AO143" s="2" t="str">
        <f t="shared" si="57"/>
        <v/>
      </c>
      <c r="AP143" s="2" t="str">
        <f t="shared" si="58"/>
        <v/>
      </c>
      <c r="AQ143" s="2" t="str">
        <f t="shared" si="59"/>
        <v/>
      </c>
    </row>
    <row r="144" spans="1:43" x14ac:dyDescent="0.2">
      <c r="A144" s="2" t="str">
        <f>IF('3 - SHOP Premium Calculator'!F160="","",'3 - SHOP Premium Calculator'!F160)</f>
        <v/>
      </c>
      <c r="B144" s="2" t="str">
        <f>IF(A144="","",A144&amp;COUNTIFS($D$10:D144,"Employee"))</f>
        <v/>
      </c>
      <c r="C144" s="2" t="str">
        <f>IF(A144="","",'3 - SHOP Premium Calculator'!F160&amp;" - "&amp;'3 - SHOP Premium Calculator'!H160)</f>
        <v/>
      </c>
      <c r="D144" s="2" t="str">
        <f>IF('3 - SHOP Premium Calculator'!H160="","",'3 - SHOP Premium Calculator'!H160)</f>
        <v/>
      </c>
      <c r="E144" s="37" t="str">
        <f>IF('3 - SHOP Premium Calculator'!I160="","",'3 - SHOP Premium Calculator'!I160)</f>
        <v/>
      </c>
      <c r="F144" s="2" t="str">
        <f t="shared" si="40"/>
        <v/>
      </c>
      <c r="G144" s="2" t="str">
        <f t="shared" si="41"/>
        <v/>
      </c>
      <c r="H144" s="2" t="str">
        <f t="shared" si="42"/>
        <v/>
      </c>
      <c r="I144" s="2" t="str">
        <f t="shared" si="43"/>
        <v/>
      </c>
      <c r="J144" s="2" t="str">
        <f t="shared" si="44"/>
        <v/>
      </c>
      <c r="K144" s="2" t="str">
        <f>IF(A144="","",IF(AND(D144="Dependent",F144&lt;25),F144+(COUNTIFS($A$10:A144,A144)/500),0))</f>
        <v/>
      </c>
      <c r="L144" s="2" t="str" cm="1">
        <f t="array" ref="L144">IFERROR(IF(A144="","",IF(AND(D144="Dependent",OR(IFERROR(K144=LARGE(IF($B$10:$B$309=B144,$K$10:$K$309),1),FALSE),IFERROR(K144=LARGE(IF($B$10:$B$309=B144,$K$10:$K$309),2),FALSE),IFERROR(K144=LARGE(IF($B$10:$B$309=B144,$K$10:$K$309),3),FALSE)),F144&lt;26),1,0)),0)</f>
        <v/>
      </c>
      <c r="M144" s="2" t="str">
        <f t="shared" si="45"/>
        <v/>
      </c>
      <c r="O144" s="2" t="str" cm="1">
        <f t="array" ref="O144">IFERROR($M144*IF($E144="","",INDEX('Plan Details'!$F$4:$Q$2298,MATCH(1,(Calculations!O$9='Plan Details'!$B$4:$B$2298)*($G144='Plan Details'!$E$4:$E$2298)*(ISNUMBER(SEARCH($B$3,'Plan Details'!$D$4:$D$2298))),0),MATCH(Calculations!$B$4,'Plan Details'!$F$3:$Q$3,0))),"")</f>
        <v/>
      </c>
      <c r="P144" s="2" t="str" cm="1">
        <f t="array" ref="P144">IFERROR($M144*IF($E144="","",INDEX('Plan Details'!$F$4:$Q$2298,MATCH(1,(Calculations!P$9='Plan Details'!$B$4:$B$2298)*($G144='Plan Details'!$E$4:$E$2298)*(ISNUMBER(SEARCH($B$3,'Plan Details'!$D$4:$D$2298))),0),MATCH(Calculations!$B$4,'Plan Details'!$F$3:$Q$3,0))),"")</f>
        <v/>
      </c>
      <c r="Q144" s="2" t="str" cm="1">
        <f t="array" ref="Q144">IFERROR($M144*IF($E144="","",INDEX('Plan Details'!$F$4:$Q$2298,MATCH(1,(Calculations!Q$9='Plan Details'!$B$4:$B$2298)*($G144='Plan Details'!$E$4:$E$2298)*(ISNUMBER(SEARCH($B$3,'Plan Details'!$D$4:$D$2298))),0),MATCH(Calculations!$B$4,'Plan Details'!$F$3:$Q$3,0))),"")</f>
        <v/>
      </c>
      <c r="R144" s="2" t="str" cm="1">
        <f t="array" ref="R144">IFERROR($M144*IF($E144="","",INDEX('Plan Details'!$F$4:$Q$2298,MATCH(1,(Calculations!R$9='Plan Details'!$B$4:$B$2298)*($G144='Plan Details'!$E$4:$E$2298)*(ISNUMBER(SEARCH($B$3,'Plan Details'!$D$4:$D$2298))),0),MATCH(Calculations!$B$4,'Plan Details'!$F$3:$Q$3,0))),"")</f>
        <v/>
      </c>
      <c r="S144" s="2" t="str" cm="1">
        <f t="array" ref="S144">IFERROR($M144*IF($E144="","",INDEX('Plan Details'!$F$4:$Q$2298,MATCH(1,(Calculations!S$9='Plan Details'!$B$4:$B$2298)*($G144='Plan Details'!$E$4:$E$2298)*(ISNUMBER(SEARCH($B$3,'Plan Details'!$D$4:$D$2298))),0),MATCH(Calculations!$B$4,'Plan Details'!$F$3:$Q$3,0))),"")</f>
        <v/>
      </c>
      <c r="T144" s="2" t="str" cm="1">
        <f t="array" ref="T144">IFERROR($M144*IF($E144="","",INDEX('Plan Details'!$F$4:$Q$2298,MATCH(1,(Calculations!T$9='Plan Details'!$B$4:$B$2298)*($G144='Plan Details'!$E$4:$E$2298)*(ISNUMBER(SEARCH($B$3,'Plan Details'!$D$4:$D$2298))),0),MATCH(Calculations!$B$4,'Plan Details'!$F$3:$Q$3,0))),"")</f>
        <v/>
      </c>
      <c r="U144" s="2" t="str" cm="1">
        <f t="array" ref="U144">IFERROR($M144*IF($E144="","",INDEX('Plan Details'!$F$4:$Q$2298,MATCH(1,(Calculations!U$9='Plan Details'!$B$4:$B$2298)*($G144='Plan Details'!$E$4:$E$2298)*(ISNUMBER(SEARCH($B$3,'Plan Details'!$D$4:$D$2298))),0),MATCH(Calculations!$B$4,'Plan Details'!$F$3:$Q$3,0))),"")</f>
        <v/>
      </c>
      <c r="V144" s="2" t="str" cm="1">
        <f t="array" ref="V144">IFERROR($M144*IF($E144="","",INDEX('Plan Details'!$F$4:$Q$2298,MATCH(1,(Calculations!V$9='Plan Details'!$B$4:$B$2298)*($G144='Plan Details'!$E$4:$E$2298)*(ISNUMBER(SEARCH($B$3,'Plan Details'!$D$4:$D$2298))),0),MATCH(Calculations!$B$4,'Plan Details'!$F$3:$Q$3,0))),"")</f>
        <v/>
      </c>
      <c r="W144" s="2" t="str" cm="1">
        <f t="array" ref="W144">IFERROR($M144*IF($E144="","",INDEX('Plan Details'!$F$4:$Q$2298,MATCH(1,(Calculations!W$9='Plan Details'!$B$4:$B$2298)*($G144='Plan Details'!$E$4:$E$2298)*(ISNUMBER(SEARCH($B$3,'Plan Details'!$D$4:$D$2298))),0),MATCH(Calculations!$B$4,'Plan Details'!$F$3:$Q$3,0))),"")</f>
        <v/>
      </c>
      <c r="X144" s="2" t="str" cm="1">
        <f t="array" ref="X144">IFERROR($M144*IF($E144="","",INDEX('Plan Details'!$F$4:$Q$2298,MATCH(1,(Calculations!X$9='Plan Details'!$B$4:$B$2298)*($G144='Plan Details'!$E$4:$E$2298)*(ISNUMBER(SEARCH($B$3,'Plan Details'!$D$4:$D$2298))),0),MATCH(Calculations!$B$4,'Plan Details'!$F$3:$Q$3,0))),"")</f>
        <v/>
      </c>
      <c r="Y144" s="2" t="str" cm="1">
        <f t="array" ref="Y144">IFERROR($M144*IF($E144="","",INDEX('Plan Details'!$F$4:$Q$2298,MATCH(1,(Calculations!Y$9='Plan Details'!$B$4:$B$2298)*($G144='Plan Details'!$E$4:$E$2298)*(ISNUMBER(SEARCH($B$3,'Plan Details'!$D$4:$D$2298))),0),MATCH(Calculations!$B$4,'Plan Details'!$F$3:$Q$3,0))),"")</f>
        <v/>
      </c>
      <c r="Z144" s="2" t="str" cm="1">
        <f t="array" ref="Z144">IFERROR($M144*IF($E144="","",INDEX('Plan Details'!$F$4:$Q$2298,MATCH(1,(Calculations!Z$9='Plan Details'!$B$4:$B$2298)*($G144='Plan Details'!$E$4:$E$2298)*(ISNUMBER(SEARCH($B$3,'Plan Details'!$D$4:$D$2298))),0),MATCH(Calculations!$B$4,'Plan Details'!$F$3:$Q$3,0))),"")</f>
        <v/>
      </c>
      <c r="AA144" s="2" t="str" cm="1">
        <f t="array" ref="AA144">IFERROR($M144*IF($E144="","",INDEX('Plan Details'!$F$4:$Q$2298,MATCH(1,(Calculations!AA$9='Plan Details'!$B$4:$B$2298)*($G144='Plan Details'!$E$4:$E$2298)*(ISNUMBER(SEARCH($B$3,'Plan Details'!$D$4:$D$2298))),0),MATCH(Calculations!$B$4,'Plan Details'!$F$3:$Q$3,0))),"")</f>
        <v/>
      </c>
      <c r="AB144" s="2" t="str" cm="1">
        <f t="array" ref="AB144">IFERROR($M144*IF($E144="","",INDEX('Plan Details'!$F$4:$Q$2298,MATCH(1,(Calculations!AB$9='Plan Details'!$B$4:$B$2298)*($G144='Plan Details'!$E$4:$E$2298)*(ISNUMBER(SEARCH($B$3,'Plan Details'!$D$4:$D$2298))),0),MATCH(Calculations!$B$4,'Plan Details'!$F$3:$Q$3,0))),"")</f>
        <v/>
      </c>
      <c r="AD144" s="2" t="str">
        <f t="shared" si="46"/>
        <v/>
      </c>
      <c r="AE144" s="2" t="str">
        <f t="shared" si="47"/>
        <v/>
      </c>
      <c r="AF144" s="2" t="str">
        <f t="shared" si="48"/>
        <v/>
      </c>
      <c r="AG144" s="2" t="str">
        <f t="shared" si="49"/>
        <v/>
      </c>
      <c r="AH144" s="2" t="str">
        <f t="shared" si="50"/>
        <v/>
      </c>
      <c r="AI144" s="2" t="str">
        <f t="shared" si="51"/>
        <v/>
      </c>
      <c r="AJ144" s="2" t="str">
        <f t="shared" si="52"/>
        <v/>
      </c>
      <c r="AK144" s="2" t="str">
        <f t="shared" si="53"/>
        <v/>
      </c>
      <c r="AL144" s="2" t="str">
        <f t="shared" si="54"/>
        <v/>
      </c>
      <c r="AM144" s="2" t="str">
        <f t="shared" si="55"/>
        <v/>
      </c>
      <c r="AN144" s="2" t="str">
        <f t="shared" si="56"/>
        <v/>
      </c>
      <c r="AO144" s="2" t="str">
        <f t="shared" si="57"/>
        <v/>
      </c>
      <c r="AP144" s="2" t="str">
        <f t="shared" si="58"/>
        <v/>
      </c>
      <c r="AQ144" s="2" t="str">
        <f t="shared" si="59"/>
        <v/>
      </c>
    </row>
    <row r="145" spans="1:43" x14ac:dyDescent="0.2">
      <c r="A145" s="2" t="str">
        <f>IF('3 - SHOP Premium Calculator'!F161="","",'3 - SHOP Premium Calculator'!F161)</f>
        <v/>
      </c>
      <c r="B145" s="2" t="str">
        <f>IF(A145="","",A145&amp;COUNTIFS($D$10:D145,"Employee"))</f>
        <v/>
      </c>
      <c r="C145" s="2" t="str">
        <f>IF(A145="","",'3 - SHOP Premium Calculator'!F161&amp;" - "&amp;'3 - SHOP Premium Calculator'!H161)</f>
        <v/>
      </c>
      <c r="D145" s="2" t="str">
        <f>IF('3 - SHOP Premium Calculator'!H161="","",'3 - SHOP Premium Calculator'!H161)</f>
        <v/>
      </c>
      <c r="E145" s="37" t="str">
        <f>IF('3 - SHOP Premium Calculator'!I161="","",'3 - SHOP Premium Calculator'!I161)</f>
        <v/>
      </c>
      <c r="F145" s="2" t="str">
        <f t="shared" si="40"/>
        <v/>
      </c>
      <c r="G145" s="2" t="str">
        <f t="shared" si="41"/>
        <v/>
      </c>
      <c r="H145" s="2" t="str">
        <f t="shared" si="42"/>
        <v/>
      </c>
      <c r="I145" s="2" t="str">
        <f t="shared" si="43"/>
        <v/>
      </c>
      <c r="J145" s="2" t="str">
        <f t="shared" si="44"/>
        <v/>
      </c>
      <c r="K145" s="2" t="str">
        <f>IF(A145="","",IF(AND(D145="Dependent",F145&lt;25),F145+(COUNTIFS($A$10:A145,A145)/500),0))</f>
        <v/>
      </c>
      <c r="L145" s="2" t="str" cm="1">
        <f t="array" ref="L145">IFERROR(IF(A145="","",IF(AND(D145="Dependent",OR(IFERROR(K145=LARGE(IF($B$10:$B$309=B145,$K$10:$K$309),1),FALSE),IFERROR(K145=LARGE(IF($B$10:$B$309=B145,$K$10:$K$309),2),FALSE),IFERROR(K145=LARGE(IF($B$10:$B$309=B145,$K$10:$K$309),3),FALSE)),F145&lt;26),1,0)),0)</f>
        <v/>
      </c>
      <c r="M145" s="2" t="str">
        <f t="shared" si="45"/>
        <v/>
      </c>
      <c r="O145" s="2" t="str" cm="1">
        <f t="array" ref="O145">IFERROR($M145*IF($E145="","",INDEX('Plan Details'!$F$4:$Q$2298,MATCH(1,(Calculations!O$9='Plan Details'!$B$4:$B$2298)*($G145='Plan Details'!$E$4:$E$2298)*(ISNUMBER(SEARCH($B$3,'Plan Details'!$D$4:$D$2298))),0),MATCH(Calculations!$B$4,'Plan Details'!$F$3:$Q$3,0))),"")</f>
        <v/>
      </c>
      <c r="P145" s="2" t="str" cm="1">
        <f t="array" ref="P145">IFERROR($M145*IF($E145="","",INDEX('Plan Details'!$F$4:$Q$2298,MATCH(1,(Calculations!P$9='Plan Details'!$B$4:$B$2298)*($G145='Plan Details'!$E$4:$E$2298)*(ISNUMBER(SEARCH($B$3,'Plan Details'!$D$4:$D$2298))),0),MATCH(Calculations!$B$4,'Plan Details'!$F$3:$Q$3,0))),"")</f>
        <v/>
      </c>
      <c r="Q145" s="2" t="str" cm="1">
        <f t="array" ref="Q145">IFERROR($M145*IF($E145="","",INDEX('Plan Details'!$F$4:$Q$2298,MATCH(1,(Calculations!Q$9='Plan Details'!$B$4:$B$2298)*($G145='Plan Details'!$E$4:$E$2298)*(ISNUMBER(SEARCH($B$3,'Plan Details'!$D$4:$D$2298))),0),MATCH(Calculations!$B$4,'Plan Details'!$F$3:$Q$3,0))),"")</f>
        <v/>
      </c>
      <c r="R145" s="2" t="str" cm="1">
        <f t="array" ref="R145">IFERROR($M145*IF($E145="","",INDEX('Plan Details'!$F$4:$Q$2298,MATCH(1,(Calculations!R$9='Plan Details'!$B$4:$B$2298)*($G145='Plan Details'!$E$4:$E$2298)*(ISNUMBER(SEARCH($B$3,'Plan Details'!$D$4:$D$2298))),0),MATCH(Calculations!$B$4,'Plan Details'!$F$3:$Q$3,0))),"")</f>
        <v/>
      </c>
      <c r="S145" s="2" t="str" cm="1">
        <f t="array" ref="S145">IFERROR($M145*IF($E145="","",INDEX('Plan Details'!$F$4:$Q$2298,MATCH(1,(Calculations!S$9='Plan Details'!$B$4:$B$2298)*($G145='Plan Details'!$E$4:$E$2298)*(ISNUMBER(SEARCH($B$3,'Plan Details'!$D$4:$D$2298))),0),MATCH(Calculations!$B$4,'Plan Details'!$F$3:$Q$3,0))),"")</f>
        <v/>
      </c>
      <c r="T145" s="2" t="str" cm="1">
        <f t="array" ref="T145">IFERROR($M145*IF($E145="","",INDEX('Plan Details'!$F$4:$Q$2298,MATCH(1,(Calculations!T$9='Plan Details'!$B$4:$B$2298)*($G145='Plan Details'!$E$4:$E$2298)*(ISNUMBER(SEARCH($B$3,'Plan Details'!$D$4:$D$2298))),0),MATCH(Calculations!$B$4,'Plan Details'!$F$3:$Q$3,0))),"")</f>
        <v/>
      </c>
      <c r="U145" s="2" t="str" cm="1">
        <f t="array" ref="U145">IFERROR($M145*IF($E145="","",INDEX('Plan Details'!$F$4:$Q$2298,MATCH(1,(Calculations!U$9='Plan Details'!$B$4:$B$2298)*($G145='Plan Details'!$E$4:$E$2298)*(ISNUMBER(SEARCH($B$3,'Plan Details'!$D$4:$D$2298))),0),MATCH(Calculations!$B$4,'Plan Details'!$F$3:$Q$3,0))),"")</f>
        <v/>
      </c>
      <c r="V145" s="2" t="str" cm="1">
        <f t="array" ref="V145">IFERROR($M145*IF($E145="","",INDEX('Plan Details'!$F$4:$Q$2298,MATCH(1,(Calculations!V$9='Plan Details'!$B$4:$B$2298)*($G145='Plan Details'!$E$4:$E$2298)*(ISNUMBER(SEARCH($B$3,'Plan Details'!$D$4:$D$2298))),0),MATCH(Calculations!$B$4,'Plan Details'!$F$3:$Q$3,0))),"")</f>
        <v/>
      </c>
      <c r="W145" s="2" t="str" cm="1">
        <f t="array" ref="W145">IFERROR($M145*IF($E145="","",INDEX('Plan Details'!$F$4:$Q$2298,MATCH(1,(Calculations!W$9='Plan Details'!$B$4:$B$2298)*($G145='Plan Details'!$E$4:$E$2298)*(ISNUMBER(SEARCH($B$3,'Plan Details'!$D$4:$D$2298))),0),MATCH(Calculations!$B$4,'Plan Details'!$F$3:$Q$3,0))),"")</f>
        <v/>
      </c>
      <c r="X145" s="2" t="str" cm="1">
        <f t="array" ref="X145">IFERROR($M145*IF($E145="","",INDEX('Plan Details'!$F$4:$Q$2298,MATCH(1,(Calculations!X$9='Plan Details'!$B$4:$B$2298)*($G145='Plan Details'!$E$4:$E$2298)*(ISNUMBER(SEARCH($B$3,'Plan Details'!$D$4:$D$2298))),0),MATCH(Calculations!$B$4,'Plan Details'!$F$3:$Q$3,0))),"")</f>
        <v/>
      </c>
      <c r="Y145" s="2" t="str" cm="1">
        <f t="array" ref="Y145">IFERROR($M145*IF($E145="","",INDEX('Plan Details'!$F$4:$Q$2298,MATCH(1,(Calculations!Y$9='Plan Details'!$B$4:$B$2298)*($G145='Plan Details'!$E$4:$E$2298)*(ISNUMBER(SEARCH($B$3,'Plan Details'!$D$4:$D$2298))),0),MATCH(Calculations!$B$4,'Plan Details'!$F$3:$Q$3,0))),"")</f>
        <v/>
      </c>
      <c r="Z145" s="2" t="str" cm="1">
        <f t="array" ref="Z145">IFERROR($M145*IF($E145="","",INDEX('Plan Details'!$F$4:$Q$2298,MATCH(1,(Calculations!Z$9='Plan Details'!$B$4:$B$2298)*($G145='Plan Details'!$E$4:$E$2298)*(ISNUMBER(SEARCH($B$3,'Plan Details'!$D$4:$D$2298))),0),MATCH(Calculations!$B$4,'Plan Details'!$F$3:$Q$3,0))),"")</f>
        <v/>
      </c>
      <c r="AA145" s="2" t="str" cm="1">
        <f t="array" ref="AA145">IFERROR($M145*IF($E145="","",INDEX('Plan Details'!$F$4:$Q$2298,MATCH(1,(Calculations!AA$9='Plan Details'!$B$4:$B$2298)*($G145='Plan Details'!$E$4:$E$2298)*(ISNUMBER(SEARCH($B$3,'Plan Details'!$D$4:$D$2298))),0),MATCH(Calculations!$B$4,'Plan Details'!$F$3:$Q$3,0))),"")</f>
        <v/>
      </c>
      <c r="AB145" s="2" t="str" cm="1">
        <f t="array" ref="AB145">IFERROR($M145*IF($E145="","",INDEX('Plan Details'!$F$4:$Q$2298,MATCH(1,(Calculations!AB$9='Plan Details'!$B$4:$B$2298)*($G145='Plan Details'!$E$4:$E$2298)*(ISNUMBER(SEARCH($B$3,'Plan Details'!$D$4:$D$2298))),0),MATCH(Calculations!$B$4,'Plan Details'!$F$3:$Q$3,0))),"")</f>
        <v/>
      </c>
      <c r="AD145" s="2" t="str">
        <f t="shared" si="46"/>
        <v/>
      </c>
      <c r="AE145" s="2" t="str">
        <f t="shared" si="47"/>
        <v/>
      </c>
      <c r="AF145" s="2" t="str">
        <f t="shared" si="48"/>
        <v/>
      </c>
      <c r="AG145" s="2" t="str">
        <f t="shared" si="49"/>
        <v/>
      </c>
      <c r="AH145" s="2" t="str">
        <f t="shared" si="50"/>
        <v/>
      </c>
      <c r="AI145" s="2" t="str">
        <f t="shared" si="51"/>
        <v/>
      </c>
      <c r="AJ145" s="2" t="str">
        <f t="shared" si="52"/>
        <v/>
      </c>
      <c r="AK145" s="2" t="str">
        <f t="shared" si="53"/>
        <v/>
      </c>
      <c r="AL145" s="2" t="str">
        <f t="shared" si="54"/>
        <v/>
      </c>
      <c r="AM145" s="2" t="str">
        <f t="shared" si="55"/>
        <v/>
      </c>
      <c r="AN145" s="2" t="str">
        <f t="shared" si="56"/>
        <v/>
      </c>
      <c r="AO145" s="2" t="str">
        <f t="shared" si="57"/>
        <v/>
      </c>
      <c r="AP145" s="2" t="str">
        <f t="shared" si="58"/>
        <v/>
      </c>
      <c r="AQ145" s="2" t="str">
        <f t="shared" si="59"/>
        <v/>
      </c>
    </row>
    <row r="146" spans="1:43" x14ac:dyDescent="0.2">
      <c r="A146" s="2" t="str">
        <f>IF('3 - SHOP Premium Calculator'!F162="","",'3 - SHOP Premium Calculator'!F162)</f>
        <v/>
      </c>
      <c r="B146" s="2" t="str">
        <f>IF(A146="","",A146&amp;COUNTIFS($D$10:D146,"Employee"))</f>
        <v/>
      </c>
      <c r="C146" s="2" t="str">
        <f>IF(A146="","",'3 - SHOP Premium Calculator'!F162&amp;" - "&amp;'3 - SHOP Premium Calculator'!H162)</f>
        <v/>
      </c>
      <c r="D146" s="2" t="str">
        <f>IF('3 - SHOP Premium Calculator'!H162="","",'3 - SHOP Premium Calculator'!H162)</f>
        <v/>
      </c>
      <c r="E146" s="37" t="str">
        <f>IF('3 - SHOP Premium Calculator'!I162="","",'3 - SHOP Premium Calculator'!I162)</f>
        <v/>
      </c>
      <c r="F146" s="2" t="str">
        <f t="shared" si="40"/>
        <v/>
      </c>
      <c r="G146" s="2" t="str">
        <f t="shared" si="41"/>
        <v/>
      </c>
      <c r="H146" s="2" t="str">
        <f t="shared" si="42"/>
        <v/>
      </c>
      <c r="I146" s="2" t="str">
        <f t="shared" si="43"/>
        <v/>
      </c>
      <c r="J146" s="2" t="str">
        <f t="shared" si="44"/>
        <v/>
      </c>
      <c r="K146" s="2" t="str">
        <f>IF(A146="","",IF(AND(D146="Dependent",F146&lt;25),F146+(COUNTIFS($A$10:A146,A146)/500),0))</f>
        <v/>
      </c>
      <c r="L146" s="2" t="str" cm="1">
        <f t="array" ref="L146">IFERROR(IF(A146="","",IF(AND(D146="Dependent",OR(IFERROR(K146=LARGE(IF($B$10:$B$309=B146,$K$10:$K$309),1),FALSE),IFERROR(K146=LARGE(IF($B$10:$B$309=B146,$K$10:$K$309),2),FALSE),IFERROR(K146=LARGE(IF($B$10:$B$309=B146,$K$10:$K$309),3),FALSE)),F146&lt;26),1,0)),0)</f>
        <v/>
      </c>
      <c r="M146" s="2" t="str">
        <f t="shared" si="45"/>
        <v/>
      </c>
      <c r="O146" s="2" t="str" cm="1">
        <f t="array" ref="O146">IFERROR($M146*IF($E146="","",INDEX('Plan Details'!$F$4:$Q$2298,MATCH(1,(Calculations!O$9='Plan Details'!$B$4:$B$2298)*($G146='Plan Details'!$E$4:$E$2298)*(ISNUMBER(SEARCH($B$3,'Plan Details'!$D$4:$D$2298))),0),MATCH(Calculations!$B$4,'Plan Details'!$F$3:$Q$3,0))),"")</f>
        <v/>
      </c>
      <c r="P146" s="2" t="str" cm="1">
        <f t="array" ref="P146">IFERROR($M146*IF($E146="","",INDEX('Plan Details'!$F$4:$Q$2298,MATCH(1,(Calculations!P$9='Plan Details'!$B$4:$B$2298)*($G146='Plan Details'!$E$4:$E$2298)*(ISNUMBER(SEARCH($B$3,'Plan Details'!$D$4:$D$2298))),0),MATCH(Calculations!$B$4,'Plan Details'!$F$3:$Q$3,0))),"")</f>
        <v/>
      </c>
      <c r="Q146" s="2" t="str" cm="1">
        <f t="array" ref="Q146">IFERROR($M146*IF($E146="","",INDEX('Plan Details'!$F$4:$Q$2298,MATCH(1,(Calculations!Q$9='Plan Details'!$B$4:$B$2298)*($G146='Plan Details'!$E$4:$E$2298)*(ISNUMBER(SEARCH($B$3,'Plan Details'!$D$4:$D$2298))),0),MATCH(Calculations!$B$4,'Plan Details'!$F$3:$Q$3,0))),"")</f>
        <v/>
      </c>
      <c r="R146" s="2" t="str" cm="1">
        <f t="array" ref="R146">IFERROR($M146*IF($E146="","",INDEX('Plan Details'!$F$4:$Q$2298,MATCH(1,(Calculations!R$9='Plan Details'!$B$4:$B$2298)*($G146='Plan Details'!$E$4:$E$2298)*(ISNUMBER(SEARCH($B$3,'Plan Details'!$D$4:$D$2298))),0),MATCH(Calculations!$B$4,'Plan Details'!$F$3:$Q$3,0))),"")</f>
        <v/>
      </c>
      <c r="S146" s="2" t="str" cm="1">
        <f t="array" ref="S146">IFERROR($M146*IF($E146="","",INDEX('Plan Details'!$F$4:$Q$2298,MATCH(1,(Calculations!S$9='Plan Details'!$B$4:$B$2298)*($G146='Plan Details'!$E$4:$E$2298)*(ISNUMBER(SEARCH($B$3,'Plan Details'!$D$4:$D$2298))),0),MATCH(Calculations!$B$4,'Plan Details'!$F$3:$Q$3,0))),"")</f>
        <v/>
      </c>
      <c r="T146" s="2" t="str" cm="1">
        <f t="array" ref="T146">IFERROR($M146*IF($E146="","",INDEX('Plan Details'!$F$4:$Q$2298,MATCH(1,(Calculations!T$9='Plan Details'!$B$4:$B$2298)*($G146='Plan Details'!$E$4:$E$2298)*(ISNUMBER(SEARCH($B$3,'Plan Details'!$D$4:$D$2298))),0),MATCH(Calculations!$B$4,'Plan Details'!$F$3:$Q$3,0))),"")</f>
        <v/>
      </c>
      <c r="U146" s="2" t="str" cm="1">
        <f t="array" ref="U146">IFERROR($M146*IF($E146="","",INDEX('Plan Details'!$F$4:$Q$2298,MATCH(1,(Calculations!U$9='Plan Details'!$B$4:$B$2298)*($G146='Plan Details'!$E$4:$E$2298)*(ISNUMBER(SEARCH($B$3,'Plan Details'!$D$4:$D$2298))),0),MATCH(Calculations!$B$4,'Plan Details'!$F$3:$Q$3,0))),"")</f>
        <v/>
      </c>
      <c r="V146" s="2" t="str" cm="1">
        <f t="array" ref="V146">IFERROR($M146*IF($E146="","",INDEX('Plan Details'!$F$4:$Q$2298,MATCH(1,(Calculations!V$9='Plan Details'!$B$4:$B$2298)*($G146='Plan Details'!$E$4:$E$2298)*(ISNUMBER(SEARCH($B$3,'Plan Details'!$D$4:$D$2298))),0),MATCH(Calculations!$B$4,'Plan Details'!$F$3:$Q$3,0))),"")</f>
        <v/>
      </c>
      <c r="W146" s="2" t="str" cm="1">
        <f t="array" ref="W146">IFERROR($M146*IF($E146="","",INDEX('Plan Details'!$F$4:$Q$2298,MATCH(1,(Calculations!W$9='Plan Details'!$B$4:$B$2298)*($G146='Plan Details'!$E$4:$E$2298)*(ISNUMBER(SEARCH($B$3,'Plan Details'!$D$4:$D$2298))),0),MATCH(Calculations!$B$4,'Plan Details'!$F$3:$Q$3,0))),"")</f>
        <v/>
      </c>
      <c r="X146" s="2" t="str" cm="1">
        <f t="array" ref="X146">IFERROR($M146*IF($E146="","",INDEX('Plan Details'!$F$4:$Q$2298,MATCH(1,(Calculations!X$9='Plan Details'!$B$4:$B$2298)*($G146='Plan Details'!$E$4:$E$2298)*(ISNUMBER(SEARCH($B$3,'Plan Details'!$D$4:$D$2298))),0),MATCH(Calculations!$B$4,'Plan Details'!$F$3:$Q$3,0))),"")</f>
        <v/>
      </c>
      <c r="Y146" s="2" t="str" cm="1">
        <f t="array" ref="Y146">IFERROR($M146*IF($E146="","",INDEX('Plan Details'!$F$4:$Q$2298,MATCH(1,(Calculations!Y$9='Plan Details'!$B$4:$B$2298)*($G146='Plan Details'!$E$4:$E$2298)*(ISNUMBER(SEARCH($B$3,'Plan Details'!$D$4:$D$2298))),0),MATCH(Calculations!$B$4,'Plan Details'!$F$3:$Q$3,0))),"")</f>
        <v/>
      </c>
      <c r="Z146" s="2" t="str" cm="1">
        <f t="array" ref="Z146">IFERROR($M146*IF($E146="","",INDEX('Plan Details'!$F$4:$Q$2298,MATCH(1,(Calculations!Z$9='Plan Details'!$B$4:$B$2298)*($G146='Plan Details'!$E$4:$E$2298)*(ISNUMBER(SEARCH($B$3,'Plan Details'!$D$4:$D$2298))),0),MATCH(Calculations!$B$4,'Plan Details'!$F$3:$Q$3,0))),"")</f>
        <v/>
      </c>
      <c r="AA146" s="2" t="str" cm="1">
        <f t="array" ref="AA146">IFERROR($M146*IF($E146="","",INDEX('Plan Details'!$F$4:$Q$2298,MATCH(1,(Calculations!AA$9='Plan Details'!$B$4:$B$2298)*($G146='Plan Details'!$E$4:$E$2298)*(ISNUMBER(SEARCH($B$3,'Plan Details'!$D$4:$D$2298))),0),MATCH(Calculations!$B$4,'Plan Details'!$F$3:$Q$3,0))),"")</f>
        <v/>
      </c>
      <c r="AB146" s="2" t="str" cm="1">
        <f t="array" ref="AB146">IFERROR($M146*IF($E146="","",INDEX('Plan Details'!$F$4:$Q$2298,MATCH(1,(Calculations!AB$9='Plan Details'!$B$4:$B$2298)*($G146='Plan Details'!$E$4:$E$2298)*(ISNUMBER(SEARCH($B$3,'Plan Details'!$D$4:$D$2298))),0),MATCH(Calculations!$B$4,'Plan Details'!$F$3:$Q$3,0))),"")</f>
        <v/>
      </c>
      <c r="AD146" s="2" t="str">
        <f t="shared" si="46"/>
        <v/>
      </c>
      <c r="AE146" s="2" t="str">
        <f t="shared" si="47"/>
        <v/>
      </c>
      <c r="AF146" s="2" t="str">
        <f t="shared" si="48"/>
        <v/>
      </c>
      <c r="AG146" s="2" t="str">
        <f t="shared" si="49"/>
        <v/>
      </c>
      <c r="AH146" s="2" t="str">
        <f t="shared" si="50"/>
        <v/>
      </c>
      <c r="AI146" s="2" t="str">
        <f t="shared" si="51"/>
        <v/>
      </c>
      <c r="AJ146" s="2" t="str">
        <f t="shared" si="52"/>
        <v/>
      </c>
      <c r="AK146" s="2" t="str">
        <f t="shared" si="53"/>
        <v/>
      </c>
      <c r="AL146" s="2" t="str">
        <f t="shared" si="54"/>
        <v/>
      </c>
      <c r="AM146" s="2" t="str">
        <f t="shared" si="55"/>
        <v/>
      </c>
      <c r="AN146" s="2" t="str">
        <f t="shared" si="56"/>
        <v/>
      </c>
      <c r="AO146" s="2" t="str">
        <f t="shared" si="57"/>
        <v/>
      </c>
      <c r="AP146" s="2" t="str">
        <f t="shared" si="58"/>
        <v/>
      </c>
      <c r="AQ146" s="2" t="str">
        <f t="shared" si="59"/>
        <v/>
      </c>
    </row>
    <row r="147" spans="1:43" x14ac:dyDescent="0.2">
      <c r="A147" s="2" t="str">
        <f>IF('3 - SHOP Premium Calculator'!F163="","",'3 - SHOP Premium Calculator'!F163)</f>
        <v/>
      </c>
      <c r="B147" s="2" t="str">
        <f>IF(A147="","",A147&amp;COUNTIFS($D$10:D147,"Employee"))</f>
        <v/>
      </c>
      <c r="C147" s="2" t="str">
        <f>IF(A147="","",'3 - SHOP Premium Calculator'!F163&amp;" - "&amp;'3 - SHOP Premium Calculator'!H163)</f>
        <v/>
      </c>
      <c r="D147" s="2" t="str">
        <f>IF('3 - SHOP Premium Calculator'!H163="","",'3 - SHOP Premium Calculator'!H163)</f>
        <v/>
      </c>
      <c r="E147" s="37" t="str">
        <f>IF('3 - SHOP Premium Calculator'!I163="","",'3 - SHOP Premium Calculator'!I163)</f>
        <v/>
      </c>
      <c r="F147" s="2" t="str">
        <f t="shared" si="40"/>
        <v/>
      </c>
      <c r="G147" s="2" t="str">
        <f t="shared" si="41"/>
        <v/>
      </c>
      <c r="H147" s="2" t="str">
        <f t="shared" si="42"/>
        <v/>
      </c>
      <c r="I147" s="2" t="str">
        <f t="shared" si="43"/>
        <v/>
      </c>
      <c r="J147" s="2" t="str">
        <f t="shared" si="44"/>
        <v/>
      </c>
      <c r="K147" s="2" t="str">
        <f>IF(A147="","",IF(AND(D147="Dependent",F147&lt;25),F147+(COUNTIFS($A$10:A147,A147)/500),0))</f>
        <v/>
      </c>
      <c r="L147" s="2" t="str" cm="1">
        <f t="array" ref="L147">IFERROR(IF(A147="","",IF(AND(D147="Dependent",OR(IFERROR(K147=LARGE(IF($B$10:$B$309=B147,$K$10:$K$309),1),FALSE),IFERROR(K147=LARGE(IF($B$10:$B$309=B147,$K$10:$K$309),2),FALSE),IFERROR(K147=LARGE(IF($B$10:$B$309=B147,$K$10:$K$309),3),FALSE)),F147&lt;26),1,0)),0)</f>
        <v/>
      </c>
      <c r="M147" s="2" t="str">
        <f t="shared" si="45"/>
        <v/>
      </c>
      <c r="O147" s="2" t="str" cm="1">
        <f t="array" ref="O147">IFERROR($M147*IF($E147="","",INDEX('Plan Details'!$F$4:$Q$2298,MATCH(1,(Calculations!O$9='Plan Details'!$B$4:$B$2298)*($G147='Plan Details'!$E$4:$E$2298)*(ISNUMBER(SEARCH($B$3,'Plan Details'!$D$4:$D$2298))),0),MATCH(Calculations!$B$4,'Plan Details'!$F$3:$Q$3,0))),"")</f>
        <v/>
      </c>
      <c r="P147" s="2" t="str" cm="1">
        <f t="array" ref="P147">IFERROR($M147*IF($E147="","",INDEX('Plan Details'!$F$4:$Q$2298,MATCH(1,(Calculations!P$9='Plan Details'!$B$4:$B$2298)*($G147='Plan Details'!$E$4:$E$2298)*(ISNUMBER(SEARCH($B$3,'Plan Details'!$D$4:$D$2298))),0),MATCH(Calculations!$B$4,'Plan Details'!$F$3:$Q$3,0))),"")</f>
        <v/>
      </c>
      <c r="Q147" s="2" t="str" cm="1">
        <f t="array" ref="Q147">IFERROR($M147*IF($E147="","",INDEX('Plan Details'!$F$4:$Q$2298,MATCH(1,(Calculations!Q$9='Plan Details'!$B$4:$B$2298)*($G147='Plan Details'!$E$4:$E$2298)*(ISNUMBER(SEARCH($B$3,'Plan Details'!$D$4:$D$2298))),0),MATCH(Calculations!$B$4,'Plan Details'!$F$3:$Q$3,0))),"")</f>
        <v/>
      </c>
      <c r="R147" s="2" t="str" cm="1">
        <f t="array" ref="R147">IFERROR($M147*IF($E147="","",INDEX('Plan Details'!$F$4:$Q$2298,MATCH(1,(Calculations!R$9='Plan Details'!$B$4:$B$2298)*($G147='Plan Details'!$E$4:$E$2298)*(ISNUMBER(SEARCH($B$3,'Plan Details'!$D$4:$D$2298))),0),MATCH(Calculations!$B$4,'Plan Details'!$F$3:$Q$3,0))),"")</f>
        <v/>
      </c>
      <c r="S147" s="2" t="str" cm="1">
        <f t="array" ref="S147">IFERROR($M147*IF($E147="","",INDEX('Plan Details'!$F$4:$Q$2298,MATCH(1,(Calculations!S$9='Plan Details'!$B$4:$B$2298)*($G147='Plan Details'!$E$4:$E$2298)*(ISNUMBER(SEARCH($B$3,'Plan Details'!$D$4:$D$2298))),0),MATCH(Calculations!$B$4,'Plan Details'!$F$3:$Q$3,0))),"")</f>
        <v/>
      </c>
      <c r="T147" s="2" t="str" cm="1">
        <f t="array" ref="T147">IFERROR($M147*IF($E147="","",INDEX('Plan Details'!$F$4:$Q$2298,MATCH(1,(Calculations!T$9='Plan Details'!$B$4:$B$2298)*($G147='Plan Details'!$E$4:$E$2298)*(ISNUMBER(SEARCH($B$3,'Plan Details'!$D$4:$D$2298))),0),MATCH(Calculations!$B$4,'Plan Details'!$F$3:$Q$3,0))),"")</f>
        <v/>
      </c>
      <c r="U147" s="2" t="str" cm="1">
        <f t="array" ref="U147">IFERROR($M147*IF($E147="","",INDEX('Plan Details'!$F$4:$Q$2298,MATCH(1,(Calculations!U$9='Plan Details'!$B$4:$B$2298)*($G147='Plan Details'!$E$4:$E$2298)*(ISNUMBER(SEARCH($B$3,'Plan Details'!$D$4:$D$2298))),0),MATCH(Calculations!$B$4,'Plan Details'!$F$3:$Q$3,0))),"")</f>
        <v/>
      </c>
      <c r="V147" s="2" t="str" cm="1">
        <f t="array" ref="V147">IFERROR($M147*IF($E147="","",INDEX('Plan Details'!$F$4:$Q$2298,MATCH(1,(Calculations!V$9='Plan Details'!$B$4:$B$2298)*($G147='Plan Details'!$E$4:$E$2298)*(ISNUMBER(SEARCH($B$3,'Plan Details'!$D$4:$D$2298))),0),MATCH(Calculations!$B$4,'Plan Details'!$F$3:$Q$3,0))),"")</f>
        <v/>
      </c>
      <c r="W147" s="2" t="str" cm="1">
        <f t="array" ref="W147">IFERROR($M147*IF($E147="","",INDEX('Plan Details'!$F$4:$Q$2298,MATCH(1,(Calculations!W$9='Plan Details'!$B$4:$B$2298)*($G147='Plan Details'!$E$4:$E$2298)*(ISNUMBER(SEARCH($B$3,'Plan Details'!$D$4:$D$2298))),0),MATCH(Calculations!$B$4,'Plan Details'!$F$3:$Q$3,0))),"")</f>
        <v/>
      </c>
      <c r="X147" s="2" t="str" cm="1">
        <f t="array" ref="X147">IFERROR($M147*IF($E147="","",INDEX('Plan Details'!$F$4:$Q$2298,MATCH(1,(Calculations!X$9='Plan Details'!$B$4:$B$2298)*($G147='Plan Details'!$E$4:$E$2298)*(ISNUMBER(SEARCH($B$3,'Plan Details'!$D$4:$D$2298))),0),MATCH(Calculations!$B$4,'Plan Details'!$F$3:$Q$3,0))),"")</f>
        <v/>
      </c>
      <c r="Y147" s="2" t="str" cm="1">
        <f t="array" ref="Y147">IFERROR($M147*IF($E147="","",INDEX('Plan Details'!$F$4:$Q$2298,MATCH(1,(Calculations!Y$9='Plan Details'!$B$4:$B$2298)*($G147='Plan Details'!$E$4:$E$2298)*(ISNUMBER(SEARCH($B$3,'Plan Details'!$D$4:$D$2298))),0),MATCH(Calculations!$B$4,'Plan Details'!$F$3:$Q$3,0))),"")</f>
        <v/>
      </c>
      <c r="Z147" s="2" t="str" cm="1">
        <f t="array" ref="Z147">IFERROR($M147*IF($E147="","",INDEX('Plan Details'!$F$4:$Q$2298,MATCH(1,(Calculations!Z$9='Plan Details'!$B$4:$B$2298)*($G147='Plan Details'!$E$4:$E$2298)*(ISNUMBER(SEARCH($B$3,'Plan Details'!$D$4:$D$2298))),0),MATCH(Calculations!$B$4,'Plan Details'!$F$3:$Q$3,0))),"")</f>
        <v/>
      </c>
      <c r="AA147" s="2" t="str" cm="1">
        <f t="array" ref="AA147">IFERROR($M147*IF($E147="","",INDEX('Plan Details'!$F$4:$Q$2298,MATCH(1,(Calculations!AA$9='Plan Details'!$B$4:$B$2298)*($G147='Plan Details'!$E$4:$E$2298)*(ISNUMBER(SEARCH($B$3,'Plan Details'!$D$4:$D$2298))),0),MATCH(Calculations!$B$4,'Plan Details'!$F$3:$Q$3,0))),"")</f>
        <v/>
      </c>
      <c r="AB147" s="2" t="str" cm="1">
        <f t="array" ref="AB147">IFERROR($M147*IF($E147="","",INDEX('Plan Details'!$F$4:$Q$2298,MATCH(1,(Calculations!AB$9='Plan Details'!$B$4:$B$2298)*($G147='Plan Details'!$E$4:$E$2298)*(ISNUMBER(SEARCH($B$3,'Plan Details'!$D$4:$D$2298))),0),MATCH(Calculations!$B$4,'Plan Details'!$F$3:$Q$3,0))),"")</f>
        <v/>
      </c>
      <c r="AD147" s="2" t="str">
        <f t="shared" si="46"/>
        <v/>
      </c>
      <c r="AE147" s="2" t="str">
        <f t="shared" si="47"/>
        <v/>
      </c>
      <c r="AF147" s="2" t="str">
        <f t="shared" si="48"/>
        <v/>
      </c>
      <c r="AG147" s="2" t="str">
        <f t="shared" si="49"/>
        <v/>
      </c>
      <c r="AH147" s="2" t="str">
        <f t="shared" si="50"/>
        <v/>
      </c>
      <c r="AI147" s="2" t="str">
        <f t="shared" si="51"/>
        <v/>
      </c>
      <c r="AJ147" s="2" t="str">
        <f t="shared" si="52"/>
        <v/>
      </c>
      <c r="AK147" s="2" t="str">
        <f t="shared" si="53"/>
        <v/>
      </c>
      <c r="AL147" s="2" t="str">
        <f t="shared" si="54"/>
        <v/>
      </c>
      <c r="AM147" s="2" t="str">
        <f t="shared" si="55"/>
        <v/>
      </c>
      <c r="AN147" s="2" t="str">
        <f t="shared" si="56"/>
        <v/>
      </c>
      <c r="AO147" s="2" t="str">
        <f t="shared" si="57"/>
        <v/>
      </c>
      <c r="AP147" s="2" t="str">
        <f t="shared" si="58"/>
        <v/>
      </c>
      <c r="AQ147" s="2" t="str">
        <f t="shared" si="59"/>
        <v/>
      </c>
    </row>
    <row r="148" spans="1:43" x14ac:dyDescent="0.2">
      <c r="A148" s="2" t="str">
        <f>IF('3 - SHOP Premium Calculator'!F164="","",'3 - SHOP Premium Calculator'!F164)</f>
        <v/>
      </c>
      <c r="B148" s="2" t="str">
        <f>IF(A148="","",A148&amp;COUNTIFS($D$10:D148,"Employee"))</f>
        <v/>
      </c>
      <c r="C148" s="2" t="str">
        <f>IF(A148="","",'3 - SHOP Premium Calculator'!F164&amp;" - "&amp;'3 - SHOP Premium Calculator'!H164)</f>
        <v/>
      </c>
      <c r="D148" s="2" t="str">
        <f>IF('3 - SHOP Premium Calculator'!H164="","",'3 - SHOP Premium Calculator'!H164)</f>
        <v/>
      </c>
      <c r="E148" s="37" t="str">
        <f>IF('3 - SHOP Premium Calculator'!I164="","",'3 - SHOP Premium Calculator'!I164)</f>
        <v/>
      </c>
      <c r="F148" s="2" t="str">
        <f t="shared" si="40"/>
        <v/>
      </c>
      <c r="G148" s="2" t="str">
        <f t="shared" si="41"/>
        <v/>
      </c>
      <c r="H148" s="2" t="str">
        <f t="shared" si="42"/>
        <v/>
      </c>
      <c r="I148" s="2" t="str">
        <f t="shared" si="43"/>
        <v/>
      </c>
      <c r="J148" s="2" t="str">
        <f t="shared" si="44"/>
        <v/>
      </c>
      <c r="K148" s="2" t="str">
        <f>IF(A148="","",IF(AND(D148="Dependent",F148&lt;25),F148+(COUNTIFS($A$10:A148,A148)/500),0))</f>
        <v/>
      </c>
      <c r="L148" s="2" t="str" cm="1">
        <f t="array" ref="L148">IFERROR(IF(A148="","",IF(AND(D148="Dependent",OR(IFERROR(K148=LARGE(IF($B$10:$B$309=B148,$K$10:$K$309),1),FALSE),IFERROR(K148=LARGE(IF($B$10:$B$309=B148,$K$10:$K$309),2),FALSE),IFERROR(K148=LARGE(IF($B$10:$B$309=B148,$K$10:$K$309),3),FALSE)),F148&lt;26),1,0)),0)</f>
        <v/>
      </c>
      <c r="M148" s="2" t="str">
        <f t="shared" si="45"/>
        <v/>
      </c>
      <c r="O148" s="2" t="str" cm="1">
        <f t="array" ref="O148">IFERROR($M148*IF($E148="","",INDEX('Plan Details'!$F$4:$Q$2298,MATCH(1,(Calculations!O$9='Plan Details'!$B$4:$B$2298)*($G148='Plan Details'!$E$4:$E$2298)*(ISNUMBER(SEARCH($B$3,'Plan Details'!$D$4:$D$2298))),0),MATCH(Calculations!$B$4,'Plan Details'!$F$3:$Q$3,0))),"")</f>
        <v/>
      </c>
      <c r="P148" s="2" t="str" cm="1">
        <f t="array" ref="P148">IFERROR($M148*IF($E148="","",INDEX('Plan Details'!$F$4:$Q$2298,MATCH(1,(Calculations!P$9='Plan Details'!$B$4:$B$2298)*($G148='Plan Details'!$E$4:$E$2298)*(ISNUMBER(SEARCH($B$3,'Plan Details'!$D$4:$D$2298))),0),MATCH(Calculations!$B$4,'Plan Details'!$F$3:$Q$3,0))),"")</f>
        <v/>
      </c>
      <c r="Q148" s="2" t="str" cm="1">
        <f t="array" ref="Q148">IFERROR($M148*IF($E148="","",INDEX('Plan Details'!$F$4:$Q$2298,MATCH(1,(Calculations!Q$9='Plan Details'!$B$4:$B$2298)*($G148='Plan Details'!$E$4:$E$2298)*(ISNUMBER(SEARCH($B$3,'Plan Details'!$D$4:$D$2298))),0),MATCH(Calculations!$B$4,'Plan Details'!$F$3:$Q$3,0))),"")</f>
        <v/>
      </c>
      <c r="R148" s="2" t="str" cm="1">
        <f t="array" ref="R148">IFERROR($M148*IF($E148="","",INDEX('Plan Details'!$F$4:$Q$2298,MATCH(1,(Calculations!R$9='Plan Details'!$B$4:$B$2298)*($G148='Plan Details'!$E$4:$E$2298)*(ISNUMBER(SEARCH($B$3,'Plan Details'!$D$4:$D$2298))),0),MATCH(Calculations!$B$4,'Plan Details'!$F$3:$Q$3,0))),"")</f>
        <v/>
      </c>
      <c r="S148" s="2" t="str" cm="1">
        <f t="array" ref="S148">IFERROR($M148*IF($E148="","",INDEX('Plan Details'!$F$4:$Q$2298,MATCH(1,(Calculations!S$9='Plan Details'!$B$4:$B$2298)*($G148='Plan Details'!$E$4:$E$2298)*(ISNUMBER(SEARCH($B$3,'Plan Details'!$D$4:$D$2298))),0),MATCH(Calculations!$B$4,'Plan Details'!$F$3:$Q$3,0))),"")</f>
        <v/>
      </c>
      <c r="T148" s="2" t="str" cm="1">
        <f t="array" ref="T148">IFERROR($M148*IF($E148="","",INDEX('Plan Details'!$F$4:$Q$2298,MATCH(1,(Calculations!T$9='Plan Details'!$B$4:$B$2298)*($G148='Plan Details'!$E$4:$E$2298)*(ISNUMBER(SEARCH($B$3,'Plan Details'!$D$4:$D$2298))),0),MATCH(Calculations!$B$4,'Plan Details'!$F$3:$Q$3,0))),"")</f>
        <v/>
      </c>
      <c r="U148" s="2" t="str" cm="1">
        <f t="array" ref="U148">IFERROR($M148*IF($E148="","",INDEX('Plan Details'!$F$4:$Q$2298,MATCH(1,(Calculations!U$9='Plan Details'!$B$4:$B$2298)*($G148='Plan Details'!$E$4:$E$2298)*(ISNUMBER(SEARCH($B$3,'Plan Details'!$D$4:$D$2298))),0),MATCH(Calculations!$B$4,'Plan Details'!$F$3:$Q$3,0))),"")</f>
        <v/>
      </c>
      <c r="V148" s="2" t="str" cm="1">
        <f t="array" ref="V148">IFERROR($M148*IF($E148="","",INDEX('Plan Details'!$F$4:$Q$2298,MATCH(1,(Calculations!V$9='Plan Details'!$B$4:$B$2298)*($G148='Plan Details'!$E$4:$E$2298)*(ISNUMBER(SEARCH($B$3,'Plan Details'!$D$4:$D$2298))),0),MATCH(Calculations!$B$4,'Plan Details'!$F$3:$Q$3,0))),"")</f>
        <v/>
      </c>
      <c r="W148" s="2" t="str" cm="1">
        <f t="array" ref="W148">IFERROR($M148*IF($E148="","",INDEX('Plan Details'!$F$4:$Q$2298,MATCH(1,(Calculations!W$9='Plan Details'!$B$4:$B$2298)*($G148='Plan Details'!$E$4:$E$2298)*(ISNUMBER(SEARCH($B$3,'Plan Details'!$D$4:$D$2298))),0),MATCH(Calculations!$B$4,'Plan Details'!$F$3:$Q$3,0))),"")</f>
        <v/>
      </c>
      <c r="X148" s="2" t="str" cm="1">
        <f t="array" ref="X148">IFERROR($M148*IF($E148="","",INDEX('Plan Details'!$F$4:$Q$2298,MATCH(1,(Calculations!X$9='Plan Details'!$B$4:$B$2298)*($G148='Plan Details'!$E$4:$E$2298)*(ISNUMBER(SEARCH($B$3,'Plan Details'!$D$4:$D$2298))),0),MATCH(Calculations!$B$4,'Plan Details'!$F$3:$Q$3,0))),"")</f>
        <v/>
      </c>
      <c r="Y148" s="2" t="str" cm="1">
        <f t="array" ref="Y148">IFERROR($M148*IF($E148="","",INDEX('Plan Details'!$F$4:$Q$2298,MATCH(1,(Calculations!Y$9='Plan Details'!$B$4:$B$2298)*($G148='Plan Details'!$E$4:$E$2298)*(ISNUMBER(SEARCH($B$3,'Plan Details'!$D$4:$D$2298))),0),MATCH(Calculations!$B$4,'Plan Details'!$F$3:$Q$3,0))),"")</f>
        <v/>
      </c>
      <c r="Z148" s="2" t="str" cm="1">
        <f t="array" ref="Z148">IFERROR($M148*IF($E148="","",INDEX('Plan Details'!$F$4:$Q$2298,MATCH(1,(Calculations!Z$9='Plan Details'!$B$4:$B$2298)*($G148='Plan Details'!$E$4:$E$2298)*(ISNUMBER(SEARCH($B$3,'Plan Details'!$D$4:$D$2298))),0),MATCH(Calculations!$B$4,'Plan Details'!$F$3:$Q$3,0))),"")</f>
        <v/>
      </c>
      <c r="AA148" s="2" t="str" cm="1">
        <f t="array" ref="AA148">IFERROR($M148*IF($E148="","",INDEX('Plan Details'!$F$4:$Q$2298,MATCH(1,(Calculations!AA$9='Plan Details'!$B$4:$B$2298)*($G148='Plan Details'!$E$4:$E$2298)*(ISNUMBER(SEARCH($B$3,'Plan Details'!$D$4:$D$2298))),0),MATCH(Calculations!$B$4,'Plan Details'!$F$3:$Q$3,0))),"")</f>
        <v/>
      </c>
      <c r="AB148" s="2" t="str" cm="1">
        <f t="array" ref="AB148">IFERROR($M148*IF($E148="","",INDEX('Plan Details'!$F$4:$Q$2298,MATCH(1,(Calculations!AB$9='Plan Details'!$B$4:$B$2298)*($G148='Plan Details'!$E$4:$E$2298)*(ISNUMBER(SEARCH($B$3,'Plan Details'!$D$4:$D$2298))),0),MATCH(Calculations!$B$4,'Plan Details'!$F$3:$Q$3,0))),"")</f>
        <v/>
      </c>
      <c r="AD148" s="2" t="str">
        <f t="shared" si="46"/>
        <v/>
      </c>
      <c r="AE148" s="2" t="str">
        <f t="shared" si="47"/>
        <v/>
      </c>
      <c r="AF148" s="2" t="str">
        <f t="shared" si="48"/>
        <v/>
      </c>
      <c r="AG148" s="2" t="str">
        <f t="shared" si="49"/>
        <v/>
      </c>
      <c r="AH148" s="2" t="str">
        <f t="shared" si="50"/>
        <v/>
      </c>
      <c r="AI148" s="2" t="str">
        <f t="shared" si="51"/>
        <v/>
      </c>
      <c r="AJ148" s="2" t="str">
        <f t="shared" si="52"/>
        <v/>
      </c>
      <c r="AK148" s="2" t="str">
        <f t="shared" si="53"/>
        <v/>
      </c>
      <c r="AL148" s="2" t="str">
        <f t="shared" si="54"/>
        <v/>
      </c>
      <c r="AM148" s="2" t="str">
        <f t="shared" si="55"/>
        <v/>
      </c>
      <c r="AN148" s="2" t="str">
        <f t="shared" si="56"/>
        <v/>
      </c>
      <c r="AO148" s="2" t="str">
        <f t="shared" si="57"/>
        <v/>
      </c>
      <c r="AP148" s="2" t="str">
        <f t="shared" si="58"/>
        <v/>
      </c>
      <c r="AQ148" s="2" t="str">
        <f t="shared" si="59"/>
        <v/>
      </c>
    </row>
    <row r="149" spans="1:43" x14ac:dyDescent="0.2">
      <c r="A149" s="2" t="str">
        <f>IF('3 - SHOP Premium Calculator'!F165="","",'3 - SHOP Premium Calculator'!F165)</f>
        <v/>
      </c>
      <c r="B149" s="2" t="str">
        <f>IF(A149="","",A149&amp;COUNTIFS($D$10:D149,"Employee"))</f>
        <v/>
      </c>
      <c r="C149" s="2" t="str">
        <f>IF(A149="","",'3 - SHOP Premium Calculator'!F165&amp;" - "&amp;'3 - SHOP Premium Calculator'!H165)</f>
        <v/>
      </c>
      <c r="D149" s="2" t="str">
        <f>IF('3 - SHOP Premium Calculator'!H165="","",'3 - SHOP Premium Calculator'!H165)</f>
        <v/>
      </c>
      <c r="E149" s="37" t="str">
        <f>IF('3 - SHOP Premium Calculator'!I165="","",'3 - SHOP Premium Calculator'!I165)</f>
        <v/>
      </c>
      <c r="F149" s="2" t="str">
        <f t="shared" si="40"/>
        <v/>
      </c>
      <c r="G149" s="2" t="str">
        <f t="shared" si="41"/>
        <v/>
      </c>
      <c r="H149" s="2" t="str">
        <f t="shared" si="42"/>
        <v/>
      </c>
      <c r="I149" s="2" t="str">
        <f t="shared" si="43"/>
        <v/>
      </c>
      <c r="J149" s="2" t="str">
        <f t="shared" si="44"/>
        <v/>
      </c>
      <c r="K149" s="2" t="str">
        <f>IF(A149="","",IF(AND(D149="Dependent",F149&lt;25),F149+(COUNTIFS($A$10:A149,A149)/500),0))</f>
        <v/>
      </c>
      <c r="L149" s="2" t="str" cm="1">
        <f t="array" ref="L149">IFERROR(IF(A149="","",IF(AND(D149="Dependent",OR(IFERROR(K149=LARGE(IF($B$10:$B$309=B149,$K$10:$K$309),1),FALSE),IFERROR(K149=LARGE(IF($B$10:$B$309=B149,$K$10:$K$309),2),FALSE),IFERROR(K149=LARGE(IF($B$10:$B$309=B149,$K$10:$K$309),3),FALSE)),F149&lt;26),1,0)),0)</f>
        <v/>
      </c>
      <c r="M149" s="2" t="str">
        <f t="shared" si="45"/>
        <v/>
      </c>
      <c r="O149" s="2" t="str" cm="1">
        <f t="array" ref="O149">IFERROR($M149*IF($E149="","",INDEX('Plan Details'!$F$4:$Q$2298,MATCH(1,(Calculations!O$9='Plan Details'!$B$4:$B$2298)*($G149='Plan Details'!$E$4:$E$2298)*(ISNUMBER(SEARCH($B$3,'Plan Details'!$D$4:$D$2298))),0),MATCH(Calculations!$B$4,'Plan Details'!$F$3:$Q$3,0))),"")</f>
        <v/>
      </c>
      <c r="P149" s="2" t="str" cm="1">
        <f t="array" ref="P149">IFERROR($M149*IF($E149="","",INDEX('Plan Details'!$F$4:$Q$2298,MATCH(1,(Calculations!P$9='Plan Details'!$B$4:$B$2298)*($G149='Plan Details'!$E$4:$E$2298)*(ISNUMBER(SEARCH($B$3,'Plan Details'!$D$4:$D$2298))),0),MATCH(Calculations!$B$4,'Plan Details'!$F$3:$Q$3,0))),"")</f>
        <v/>
      </c>
      <c r="Q149" s="2" t="str" cm="1">
        <f t="array" ref="Q149">IFERROR($M149*IF($E149="","",INDEX('Plan Details'!$F$4:$Q$2298,MATCH(1,(Calculations!Q$9='Plan Details'!$B$4:$B$2298)*($G149='Plan Details'!$E$4:$E$2298)*(ISNUMBER(SEARCH($B$3,'Plan Details'!$D$4:$D$2298))),0),MATCH(Calculations!$B$4,'Plan Details'!$F$3:$Q$3,0))),"")</f>
        <v/>
      </c>
      <c r="R149" s="2" t="str" cm="1">
        <f t="array" ref="R149">IFERROR($M149*IF($E149="","",INDEX('Plan Details'!$F$4:$Q$2298,MATCH(1,(Calculations!R$9='Plan Details'!$B$4:$B$2298)*($G149='Plan Details'!$E$4:$E$2298)*(ISNUMBER(SEARCH($B$3,'Plan Details'!$D$4:$D$2298))),0),MATCH(Calculations!$B$4,'Plan Details'!$F$3:$Q$3,0))),"")</f>
        <v/>
      </c>
      <c r="S149" s="2" t="str" cm="1">
        <f t="array" ref="S149">IFERROR($M149*IF($E149="","",INDEX('Plan Details'!$F$4:$Q$2298,MATCH(1,(Calculations!S$9='Plan Details'!$B$4:$B$2298)*($G149='Plan Details'!$E$4:$E$2298)*(ISNUMBER(SEARCH($B$3,'Plan Details'!$D$4:$D$2298))),0),MATCH(Calculations!$B$4,'Plan Details'!$F$3:$Q$3,0))),"")</f>
        <v/>
      </c>
      <c r="T149" s="2" t="str" cm="1">
        <f t="array" ref="T149">IFERROR($M149*IF($E149="","",INDEX('Plan Details'!$F$4:$Q$2298,MATCH(1,(Calculations!T$9='Plan Details'!$B$4:$B$2298)*($G149='Plan Details'!$E$4:$E$2298)*(ISNUMBER(SEARCH($B$3,'Plan Details'!$D$4:$D$2298))),0),MATCH(Calculations!$B$4,'Plan Details'!$F$3:$Q$3,0))),"")</f>
        <v/>
      </c>
      <c r="U149" s="2" t="str" cm="1">
        <f t="array" ref="U149">IFERROR($M149*IF($E149="","",INDEX('Plan Details'!$F$4:$Q$2298,MATCH(1,(Calculations!U$9='Plan Details'!$B$4:$B$2298)*($G149='Plan Details'!$E$4:$E$2298)*(ISNUMBER(SEARCH($B$3,'Plan Details'!$D$4:$D$2298))),0),MATCH(Calculations!$B$4,'Plan Details'!$F$3:$Q$3,0))),"")</f>
        <v/>
      </c>
      <c r="V149" s="2" t="str" cm="1">
        <f t="array" ref="V149">IFERROR($M149*IF($E149="","",INDEX('Plan Details'!$F$4:$Q$2298,MATCH(1,(Calculations!V$9='Plan Details'!$B$4:$B$2298)*($G149='Plan Details'!$E$4:$E$2298)*(ISNUMBER(SEARCH($B$3,'Plan Details'!$D$4:$D$2298))),0),MATCH(Calculations!$B$4,'Plan Details'!$F$3:$Q$3,0))),"")</f>
        <v/>
      </c>
      <c r="W149" s="2" t="str" cm="1">
        <f t="array" ref="W149">IFERROR($M149*IF($E149="","",INDEX('Plan Details'!$F$4:$Q$2298,MATCH(1,(Calculations!W$9='Plan Details'!$B$4:$B$2298)*($G149='Plan Details'!$E$4:$E$2298)*(ISNUMBER(SEARCH($B$3,'Plan Details'!$D$4:$D$2298))),0),MATCH(Calculations!$B$4,'Plan Details'!$F$3:$Q$3,0))),"")</f>
        <v/>
      </c>
      <c r="X149" s="2" t="str" cm="1">
        <f t="array" ref="X149">IFERROR($M149*IF($E149="","",INDEX('Plan Details'!$F$4:$Q$2298,MATCH(1,(Calculations!X$9='Plan Details'!$B$4:$B$2298)*($G149='Plan Details'!$E$4:$E$2298)*(ISNUMBER(SEARCH($B$3,'Plan Details'!$D$4:$D$2298))),0),MATCH(Calculations!$B$4,'Plan Details'!$F$3:$Q$3,0))),"")</f>
        <v/>
      </c>
      <c r="Y149" s="2" t="str" cm="1">
        <f t="array" ref="Y149">IFERROR($M149*IF($E149="","",INDEX('Plan Details'!$F$4:$Q$2298,MATCH(1,(Calculations!Y$9='Plan Details'!$B$4:$B$2298)*($G149='Plan Details'!$E$4:$E$2298)*(ISNUMBER(SEARCH($B$3,'Plan Details'!$D$4:$D$2298))),0),MATCH(Calculations!$B$4,'Plan Details'!$F$3:$Q$3,0))),"")</f>
        <v/>
      </c>
      <c r="Z149" s="2" t="str" cm="1">
        <f t="array" ref="Z149">IFERROR($M149*IF($E149="","",INDEX('Plan Details'!$F$4:$Q$2298,MATCH(1,(Calculations!Z$9='Plan Details'!$B$4:$B$2298)*($G149='Plan Details'!$E$4:$E$2298)*(ISNUMBER(SEARCH($B$3,'Plan Details'!$D$4:$D$2298))),0),MATCH(Calculations!$B$4,'Plan Details'!$F$3:$Q$3,0))),"")</f>
        <v/>
      </c>
      <c r="AA149" s="2" t="str" cm="1">
        <f t="array" ref="AA149">IFERROR($M149*IF($E149="","",INDEX('Plan Details'!$F$4:$Q$2298,MATCH(1,(Calculations!AA$9='Plan Details'!$B$4:$B$2298)*($G149='Plan Details'!$E$4:$E$2298)*(ISNUMBER(SEARCH($B$3,'Plan Details'!$D$4:$D$2298))),0),MATCH(Calculations!$B$4,'Plan Details'!$F$3:$Q$3,0))),"")</f>
        <v/>
      </c>
      <c r="AB149" s="2" t="str" cm="1">
        <f t="array" ref="AB149">IFERROR($M149*IF($E149="","",INDEX('Plan Details'!$F$4:$Q$2298,MATCH(1,(Calculations!AB$9='Plan Details'!$B$4:$B$2298)*($G149='Plan Details'!$E$4:$E$2298)*(ISNUMBER(SEARCH($B$3,'Plan Details'!$D$4:$D$2298))),0),MATCH(Calculations!$B$4,'Plan Details'!$F$3:$Q$3,0))),"")</f>
        <v/>
      </c>
      <c r="AD149" s="2" t="str">
        <f t="shared" si="46"/>
        <v/>
      </c>
      <c r="AE149" s="2" t="str">
        <f t="shared" si="47"/>
        <v/>
      </c>
      <c r="AF149" s="2" t="str">
        <f t="shared" si="48"/>
        <v/>
      </c>
      <c r="AG149" s="2" t="str">
        <f t="shared" si="49"/>
        <v/>
      </c>
      <c r="AH149" s="2" t="str">
        <f t="shared" si="50"/>
        <v/>
      </c>
      <c r="AI149" s="2" t="str">
        <f t="shared" si="51"/>
        <v/>
      </c>
      <c r="AJ149" s="2" t="str">
        <f t="shared" si="52"/>
        <v/>
      </c>
      <c r="AK149" s="2" t="str">
        <f t="shared" si="53"/>
        <v/>
      </c>
      <c r="AL149" s="2" t="str">
        <f t="shared" si="54"/>
        <v/>
      </c>
      <c r="AM149" s="2" t="str">
        <f t="shared" si="55"/>
        <v/>
      </c>
      <c r="AN149" s="2" t="str">
        <f t="shared" si="56"/>
        <v/>
      </c>
      <c r="AO149" s="2" t="str">
        <f t="shared" si="57"/>
        <v/>
      </c>
      <c r="AP149" s="2" t="str">
        <f t="shared" si="58"/>
        <v/>
      </c>
      <c r="AQ149" s="2" t="str">
        <f t="shared" si="59"/>
        <v/>
      </c>
    </row>
    <row r="150" spans="1:43" x14ac:dyDescent="0.2">
      <c r="A150" s="2" t="str">
        <f>IF('3 - SHOP Premium Calculator'!F166="","",'3 - SHOP Premium Calculator'!F166)</f>
        <v/>
      </c>
      <c r="B150" s="2" t="str">
        <f>IF(A150="","",A150&amp;COUNTIFS($D$10:D150,"Employee"))</f>
        <v/>
      </c>
      <c r="C150" s="2" t="str">
        <f>IF(A150="","",'3 - SHOP Premium Calculator'!F166&amp;" - "&amp;'3 - SHOP Premium Calculator'!H166)</f>
        <v/>
      </c>
      <c r="D150" s="2" t="str">
        <f>IF('3 - SHOP Premium Calculator'!H166="","",'3 - SHOP Premium Calculator'!H166)</f>
        <v/>
      </c>
      <c r="E150" s="37" t="str">
        <f>IF('3 - SHOP Premium Calculator'!I166="","",'3 - SHOP Premium Calculator'!I166)</f>
        <v/>
      </c>
      <c r="F150" s="2" t="str">
        <f t="shared" si="40"/>
        <v/>
      </c>
      <c r="G150" s="2" t="str">
        <f t="shared" si="41"/>
        <v/>
      </c>
      <c r="H150" s="2" t="str">
        <f t="shared" si="42"/>
        <v/>
      </c>
      <c r="I150" s="2" t="str">
        <f t="shared" si="43"/>
        <v/>
      </c>
      <c r="J150" s="2" t="str">
        <f t="shared" si="44"/>
        <v/>
      </c>
      <c r="K150" s="2" t="str">
        <f>IF(A150="","",IF(AND(D150="Dependent",F150&lt;25),F150+(COUNTIFS($A$10:A150,A150)/500),0))</f>
        <v/>
      </c>
      <c r="L150" s="2" t="str" cm="1">
        <f t="array" ref="L150">IFERROR(IF(A150="","",IF(AND(D150="Dependent",OR(IFERROR(K150=LARGE(IF($B$10:$B$309=B150,$K$10:$K$309),1),FALSE),IFERROR(K150=LARGE(IF($B$10:$B$309=B150,$K$10:$K$309),2),FALSE),IFERROR(K150=LARGE(IF($B$10:$B$309=B150,$K$10:$K$309),3),FALSE)),F150&lt;26),1,0)),0)</f>
        <v/>
      </c>
      <c r="M150" s="2" t="str">
        <f t="shared" si="45"/>
        <v/>
      </c>
      <c r="O150" s="2" t="str" cm="1">
        <f t="array" ref="O150">IFERROR($M150*IF($E150="","",INDEX('Plan Details'!$F$4:$Q$2298,MATCH(1,(Calculations!O$9='Plan Details'!$B$4:$B$2298)*($G150='Plan Details'!$E$4:$E$2298)*(ISNUMBER(SEARCH($B$3,'Plan Details'!$D$4:$D$2298))),0),MATCH(Calculations!$B$4,'Plan Details'!$F$3:$Q$3,0))),"")</f>
        <v/>
      </c>
      <c r="P150" s="2" t="str" cm="1">
        <f t="array" ref="P150">IFERROR($M150*IF($E150="","",INDEX('Plan Details'!$F$4:$Q$2298,MATCH(1,(Calculations!P$9='Plan Details'!$B$4:$B$2298)*($G150='Plan Details'!$E$4:$E$2298)*(ISNUMBER(SEARCH($B$3,'Plan Details'!$D$4:$D$2298))),0),MATCH(Calculations!$B$4,'Plan Details'!$F$3:$Q$3,0))),"")</f>
        <v/>
      </c>
      <c r="Q150" s="2" t="str" cm="1">
        <f t="array" ref="Q150">IFERROR($M150*IF($E150="","",INDEX('Plan Details'!$F$4:$Q$2298,MATCH(1,(Calculations!Q$9='Plan Details'!$B$4:$B$2298)*($G150='Plan Details'!$E$4:$E$2298)*(ISNUMBER(SEARCH($B$3,'Plan Details'!$D$4:$D$2298))),0),MATCH(Calculations!$B$4,'Plan Details'!$F$3:$Q$3,0))),"")</f>
        <v/>
      </c>
      <c r="R150" s="2" t="str" cm="1">
        <f t="array" ref="R150">IFERROR($M150*IF($E150="","",INDEX('Plan Details'!$F$4:$Q$2298,MATCH(1,(Calculations!R$9='Plan Details'!$B$4:$B$2298)*($G150='Plan Details'!$E$4:$E$2298)*(ISNUMBER(SEARCH($B$3,'Plan Details'!$D$4:$D$2298))),0),MATCH(Calculations!$B$4,'Plan Details'!$F$3:$Q$3,0))),"")</f>
        <v/>
      </c>
      <c r="S150" s="2" t="str" cm="1">
        <f t="array" ref="S150">IFERROR($M150*IF($E150="","",INDEX('Plan Details'!$F$4:$Q$2298,MATCH(1,(Calculations!S$9='Plan Details'!$B$4:$B$2298)*($G150='Plan Details'!$E$4:$E$2298)*(ISNUMBER(SEARCH($B$3,'Plan Details'!$D$4:$D$2298))),0),MATCH(Calculations!$B$4,'Plan Details'!$F$3:$Q$3,0))),"")</f>
        <v/>
      </c>
      <c r="T150" s="2" t="str" cm="1">
        <f t="array" ref="T150">IFERROR($M150*IF($E150="","",INDEX('Plan Details'!$F$4:$Q$2298,MATCH(1,(Calculations!T$9='Plan Details'!$B$4:$B$2298)*($G150='Plan Details'!$E$4:$E$2298)*(ISNUMBER(SEARCH($B$3,'Plan Details'!$D$4:$D$2298))),0),MATCH(Calculations!$B$4,'Plan Details'!$F$3:$Q$3,0))),"")</f>
        <v/>
      </c>
      <c r="U150" s="2" t="str" cm="1">
        <f t="array" ref="U150">IFERROR($M150*IF($E150="","",INDEX('Plan Details'!$F$4:$Q$2298,MATCH(1,(Calculations!U$9='Plan Details'!$B$4:$B$2298)*($G150='Plan Details'!$E$4:$E$2298)*(ISNUMBER(SEARCH($B$3,'Plan Details'!$D$4:$D$2298))),0),MATCH(Calculations!$B$4,'Plan Details'!$F$3:$Q$3,0))),"")</f>
        <v/>
      </c>
      <c r="V150" s="2" t="str" cm="1">
        <f t="array" ref="V150">IFERROR($M150*IF($E150="","",INDEX('Plan Details'!$F$4:$Q$2298,MATCH(1,(Calculations!V$9='Plan Details'!$B$4:$B$2298)*($G150='Plan Details'!$E$4:$E$2298)*(ISNUMBER(SEARCH($B$3,'Plan Details'!$D$4:$D$2298))),0),MATCH(Calculations!$B$4,'Plan Details'!$F$3:$Q$3,0))),"")</f>
        <v/>
      </c>
      <c r="W150" s="2" t="str" cm="1">
        <f t="array" ref="W150">IFERROR($M150*IF($E150="","",INDEX('Plan Details'!$F$4:$Q$2298,MATCH(1,(Calculations!W$9='Plan Details'!$B$4:$B$2298)*($G150='Plan Details'!$E$4:$E$2298)*(ISNUMBER(SEARCH($B$3,'Plan Details'!$D$4:$D$2298))),0),MATCH(Calculations!$B$4,'Plan Details'!$F$3:$Q$3,0))),"")</f>
        <v/>
      </c>
      <c r="X150" s="2" t="str" cm="1">
        <f t="array" ref="X150">IFERROR($M150*IF($E150="","",INDEX('Plan Details'!$F$4:$Q$2298,MATCH(1,(Calculations!X$9='Plan Details'!$B$4:$B$2298)*($G150='Plan Details'!$E$4:$E$2298)*(ISNUMBER(SEARCH($B$3,'Plan Details'!$D$4:$D$2298))),0),MATCH(Calculations!$B$4,'Plan Details'!$F$3:$Q$3,0))),"")</f>
        <v/>
      </c>
      <c r="Y150" s="2" t="str" cm="1">
        <f t="array" ref="Y150">IFERROR($M150*IF($E150="","",INDEX('Plan Details'!$F$4:$Q$2298,MATCH(1,(Calculations!Y$9='Plan Details'!$B$4:$B$2298)*($G150='Plan Details'!$E$4:$E$2298)*(ISNUMBER(SEARCH($B$3,'Plan Details'!$D$4:$D$2298))),0),MATCH(Calculations!$B$4,'Plan Details'!$F$3:$Q$3,0))),"")</f>
        <v/>
      </c>
      <c r="Z150" s="2" t="str" cm="1">
        <f t="array" ref="Z150">IFERROR($M150*IF($E150="","",INDEX('Plan Details'!$F$4:$Q$2298,MATCH(1,(Calculations!Z$9='Plan Details'!$B$4:$B$2298)*($G150='Plan Details'!$E$4:$E$2298)*(ISNUMBER(SEARCH($B$3,'Plan Details'!$D$4:$D$2298))),0),MATCH(Calculations!$B$4,'Plan Details'!$F$3:$Q$3,0))),"")</f>
        <v/>
      </c>
      <c r="AA150" s="2" t="str" cm="1">
        <f t="array" ref="AA150">IFERROR($M150*IF($E150="","",INDEX('Plan Details'!$F$4:$Q$2298,MATCH(1,(Calculations!AA$9='Plan Details'!$B$4:$B$2298)*($G150='Plan Details'!$E$4:$E$2298)*(ISNUMBER(SEARCH($B$3,'Plan Details'!$D$4:$D$2298))),0),MATCH(Calculations!$B$4,'Plan Details'!$F$3:$Q$3,0))),"")</f>
        <v/>
      </c>
      <c r="AB150" s="2" t="str" cm="1">
        <f t="array" ref="AB150">IFERROR($M150*IF($E150="","",INDEX('Plan Details'!$F$4:$Q$2298,MATCH(1,(Calculations!AB$9='Plan Details'!$B$4:$B$2298)*($G150='Plan Details'!$E$4:$E$2298)*(ISNUMBER(SEARCH($B$3,'Plan Details'!$D$4:$D$2298))),0),MATCH(Calculations!$B$4,'Plan Details'!$F$3:$Q$3,0))),"")</f>
        <v/>
      </c>
      <c r="AD150" s="2" t="str">
        <f t="shared" si="46"/>
        <v/>
      </c>
      <c r="AE150" s="2" t="str">
        <f t="shared" si="47"/>
        <v/>
      </c>
      <c r="AF150" s="2" t="str">
        <f t="shared" si="48"/>
        <v/>
      </c>
      <c r="AG150" s="2" t="str">
        <f t="shared" si="49"/>
        <v/>
      </c>
      <c r="AH150" s="2" t="str">
        <f t="shared" si="50"/>
        <v/>
      </c>
      <c r="AI150" s="2" t="str">
        <f t="shared" si="51"/>
        <v/>
      </c>
      <c r="AJ150" s="2" t="str">
        <f t="shared" si="52"/>
        <v/>
      </c>
      <c r="AK150" s="2" t="str">
        <f t="shared" si="53"/>
        <v/>
      </c>
      <c r="AL150" s="2" t="str">
        <f t="shared" si="54"/>
        <v/>
      </c>
      <c r="AM150" s="2" t="str">
        <f t="shared" si="55"/>
        <v/>
      </c>
      <c r="AN150" s="2" t="str">
        <f t="shared" si="56"/>
        <v/>
      </c>
      <c r="AO150" s="2" t="str">
        <f t="shared" si="57"/>
        <v/>
      </c>
      <c r="AP150" s="2" t="str">
        <f t="shared" si="58"/>
        <v/>
      </c>
      <c r="AQ150" s="2" t="str">
        <f t="shared" si="59"/>
        <v/>
      </c>
    </row>
    <row r="151" spans="1:43" x14ac:dyDescent="0.2">
      <c r="A151" s="2" t="str">
        <f>IF('3 - SHOP Premium Calculator'!F167="","",'3 - SHOP Premium Calculator'!F167)</f>
        <v/>
      </c>
      <c r="B151" s="2" t="str">
        <f>IF(A151="","",A151&amp;COUNTIFS($D$10:D151,"Employee"))</f>
        <v/>
      </c>
      <c r="C151" s="2" t="str">
        <f>IF(A151="","",'3 - SHOP Premium Calculator'!F167&amp;" - "&amp;'3 - SHOP Premium Calculator'!H167)</f>
        <v/>
      </c>
      <c r="D151" s="2" t="str">
        <f>IF('3 - SHOP Premium Calculator'!H167="","",'3 - SHOP Premium Calculator'!H167)</f>
        <v/>
      </c>
      <c r="E151" s="37" t="str">
        <f>IF('3 - SHOP Premium Calculator'!I167="","",'3 - SHOP Premium Calculator'!I167)</f>
        <v/>
      </c>
      <c r="F151" s="2" t="str">
        <f t="shared" si="40"/>
        <v/>
      </c>
      <c r="G151" s="2" t="str">
        <f t="shared" si="41"/>
        <v/>
      </c>
      <c r="H151" s="2" t="str">
        <f t="shared" si="42"/>
        <v/>
      </c>
      <c r="I151" s="2" t="str">
        <f t="shared" si="43"/>
        <v/>
      </c>
      <c r="J151" s="2" t="str">
        <f t="shared" si="44"/>
        <v/>
      </c>
      <c r="K151" s="2" t="str">
        <f>IF(A151="","",IF(AND(D151="Dependent",F151&lt;25),F151+(COUNTIFS($A$10:A151,A151)/500),0))</f>
        <v/>
      </c>
      <c r="L151" s="2" t="str" cm="1">
        <f t="array" ref="L151">IFERROR(IF(A151="","",IF(AND(D151="Dependent",OR(IFERROR(K151=LARGE(IF($B$10:$B$309=B151,$K$10:$K$309),1),FALSE),IFERROR(K151=LARGE(IF($B$10:$B$309=B151,$K$10:$K$309),2),FALSE),IFERROR(K151=LARGE(IF($B$10:$B$309=B151,$K$10:$K$309),3),FALSE)),F151&lt;26),1,0)),0)</f>
        <v/>
      </c>
      <c r="M151" s="2" t="str">
        <f t="shared" si="45"/>
        <v/>
      </c>
      <c r="O151" s="2" t="str" cm="1">
        <f t="array" ref="O151">IFERROR($M151*IF($E151="","",INDEX('Plan Details'!$F$4:$Q$2298,MATCH(1,(Calculations!O$9='Plan Details'!$B$4:$B$2298)*($G151='Plan Details'!$E$4:$E$2298)*(ISNUMBER(SEARCH($B$3,'Plan Details'!$D$4:$D$2298))),0),MATCH(Calculations!$B$4,'Plan Details'!$F$3:$Q$3,0))),"")</f>
        <v/>
      </c>
      <c r="P151" s="2" t="str" cm="1">
        <f t="array" ref="P151">IFERROR($M151*IF($E151="","",INDEX('Plan Details'!$F$4:$Q$2298,MATCH(1,(Calculations!P$9='Plan Details'!$B$4:$B$2298)*($G151='Plan Details'!$E$4:$E$2298)*(ISNUMBER(SEARCH($B$3,'Plan Details'!$D$4:$D$2298))),0),MATCH(Calculations!$B$4,'Plan Details'!$F$3:$Q$3,0))),"")</f>
        <v/>
      </c>
      <c r="Q151" s="2" t="str" cm="1">
        <f t="array" ref="Q151">IFERROR($M151*IF($E151="","",INDEX('Plan Details'!$F$4:$Q$2298,MATCH(1,(Calculations!Q$9='Plan Details'!$B$4:$B$2298)*($G151='Plan Details'!$E$4:$E$2298)*(ISNUMBER(SEARCH($B$3,'Plan Details'!$D$4:$D$2298))),0),MATCH(Calculations!$B$4,'Plan Details'!$F$3:$Q$3,0))),"")</f>
        <v/>
      </c>
      <c r="R151" s="2" t="str" cm="1">
        <f t="array" ref="R151">IFERROR($M151*IF($E151="","",INDEX('Plan Details'!$F$4:$Q$2298,MATCH(1,(Calculations!R$9='Plan Details'!$B$4:$B$2298)*($G151='Plan Details'!$E$4:$E$2298)*(ISNUMBER(SEARCH($B$3,'Plan Details'!$D$4:$D$2298))),0),MATCH(Calculations!$B$4,'Plan Details'!$F$3:$Q$3,0))),"")</f>
        <v/>
      </c>
      <c r="S151" s="2" t="str" cm="1">
        <f t="array" ref="S151">IFERROR($M151*IF($E151="","",INDEX('Plan Details'!$F$4:$Q$2298,MATCH(1,(Calculations!S$9='Plan Details'!$B$4:$B$2298)*($G151='Plan Details'!$E$4:$E$2298)*(ISNUMBER(SEARCH($B$3,'Plan Details'!$D$4:$D$2298))),0),MATCH(Calculations!$B$4,'Plan Details'!$F$3:$Q$3,0))),"")</f>
        <v/>
      </c>
      <c r="T151" s="2" t="str" cm="1">
        <f t="array" ref="T151">IFERROR($M151*IF($E151="","",INDEX('Plan Details'!$F$4:$Q$2298,MATCH(1,(Calculations!T$9='Plan Details'!$B$4:$B$2298)*($G151='Plan Details'!$E$4:$E$2298)*(ISNUMBER(SEARCH($B$3,'Plan Details'!$D$4:$D$2298))),0),MATCH(Calculations!$B$4,'Plan Details'!$F$3:$Q$3,0))),"")</f>
        <v/>
      </c>
      <c r="U151" s="2" t="str" cm="1">
        <f t="array" ref="U151">IFERROR($M151*IF($E151="","",INDEX('Plan Details'!$F$4:$Q$2298,MATCH(1,(Calculations!U$9='Plan Details'!$B$4:$B$2298)*($G151='Plan Details'!$E$4:$E$2298)*(ISNUMBER(SEARCH($B$3,'Plan Details'!$D$4:$D$2298))),0),MATCH(Calculations!$B$4,'Plan Details'!$F$3:$Q$3,0))),"")</f>
        <v/>
      </c>
      <c r="V151" s="2" t="str" cm="1">
        <f t="array" ref="V151">IFERROR($M151*IF($E151="","",INDEX('Plan Details'!$F$4:$Q$2298,MATCH(1,(Calculations!V$9='Plan Details'!$B$4:$B$2298)*($G151='Plan Details'!$E$4:$E$2298)*(ISNUMBER(SEARCH($B$3,'Plan Details'!$D$4:$D$2298))),0),MATCH(Calculations!$B$4,'Plan Details'!$F$3:$Q$3,0))),"")</f>
        <v/>
      </c>
      <c r="W151" s="2" t="str" cm="1">
        <f t="array" ref="W151">IFERROR($M151*IF($E151="","",INDEX('Plan Details'!$F$4:$Q$2298,MATCH(1,(Calculations!W$9='Plan Details'!$B$4:$B$2298)*($G151='Plan Details'!$E$4:$E$2298)*(ISNUMBER(SEARCH($B$3,'Plan Details'!$D$4:$D$2298))),0),MATCH(Calculations!$B$4,'Plan Details'!$F$3:$Q$3,0))),"")</f>
        <v/>
      </c>
      <c r="X151" s="2" t="str" cm="1">
        <f t="array" ref="X151">IFERROR($M151*IF($E151="","",INDEX('Plan Details'!$F$4:$Q$2298,MATCH(1,(Calculations!X$9='Plan Details'!$B$4:$B$2298)*($G151='Plan Details'!$E$4:$E$2298)*(ISNUMBER(SEARCH($B$3,'Plan Details'!$D$4:$D$2298))),0),MATCH(Calculations!$B$4,'Plan Details'!$F$3:$Q$3,0))),"")</f>
        <v/>
      </c>
      <c r="Y151" s="2" t="str" cm="1">
        <f t="array" ref="Y151">IFERROR($M151*IF($E151="","",INDEX('Plan Details'!$F$4:$Q$2298,MATCH(1,(Calculations!Y$9='Plan Details'!$B$4:$B$2298)*($G151='Plan Details'!$E$4:$E$2298)*(ISNUMBER(SEARCH($B$3,'Plan Details'!$D$4:$D$2298))),0),MATCH(Calculations!$B$4,'Plan Details'!$F$3:$Q$3,0))),"")</f>
        <v/>
      </c>
      <c r="Z151" s="2" t="str" cm="1">
        <f t="array" ref="Z151">IFERROR($M151*IF($E151="","",INDEX('Plan Details'!$F$4:$Q$2298,MATCH(1,(Calculations!Z$9='Plan Details'!$B$4:$B$2298)*($G151='Plan Details'!$E$4:$E$2298)*(ISNUMBER(SEARCH($B$3,'Plan Details'!$D$4:$D$2298))),0),MATCH(Calculations!$B$4,'Plan Details'!$F$3:$Q$3,0))),"")</f>
        <v/>
      </c>
      <c r="AA151" s="2" t="str" cm="1">
        <f t="array" ref="AA151">IFERROR($M151*IF($E151="","",INDEX('Plan Details'!$F$4:$Q$2298,MATCH(1,(Calculations!AA$9='Plan Details'!$B$4:$B$2298)*($G151='Plan Details'!$E$4:$E$2298)*(ISNUMBER(SEARCH($B$3,'Plan Details'!$D$4:$D$2298))),0),MATCH(Calculations!$B$4,'Plan Details'!$F$3:$Q$3,0))),"")</f>
        <v/>
      </c>
      <c r="AB151" s="2" t="str" cm="1">
        <f t="array" ref="AB151">IFERROR($M151*IF($E151="","",INDEX('Plan Details'!$F$4:$Q$2298,MATCH(1,(Calculations!AB$9='Plan Details'!$B$4:$B$2298)*($G151='Plan Details'!$E$4:$E$2298)*(ISNUMBER(SEARCH($B$3,'Plan Details'!$D$4:$D$2298))),0),MATCH(Calculations!$B$4,'Plan Details'!$F$3:$Q$3,0))),"")</f>
        <v/>
      </c>
      <c r="AD151" s="2" t="str">
        <f t="shared" si="46"/>
        <v/>
      </c>
      <c r="AE151" s="2" t="str">
        <f t="shared" si="47"/>
        <v/>
      </c>
      <c r="AF151" s="2" t="str">
        <f t="shared" si="48"/>
        <v/>
      </c>
      <c r="AG151" s="2" t="str">
        <f t="shared" si="49"/>
        <v/>
      </c>
      <c r="AH151" s="2" t="str">
        <f t="shared" si="50"/>
        <v/>
      </c>
      <c r="AI151" s="2" t="str">
        <f t="shared" si="51"/>
        <v/>
      </c>
      <c r="AJ151" s="2" t="str">
        <f t="shared" si="52"/>
        <v/>
      </c>
      <c r="AK151" s="2" t="str">
        <f t="shared" si="53"/>
        <v/>
      </c>
      <c r="AL151" s="2" t="str">
        <f t="shared" si="54"/>
        <v/>
      </c>
      <c r="AM151" s="2" t="str">
        <f t="shared" si="55"/>
        <v/>
      </c>
      <c r="AN151" s="2" t="str">
        <f t="shared" si="56"/>
        <v/>
      </c>
      <c r="AO151" s="2" t="str">
        <f t="shared" si="57"/>
        <v/>
      </c>
      <c r="AP151" s="2" t="str">
        <f t="shared" si="58"/>
        <v/>
      </c>
      <c r="AQ151" s="2" t="str">
        <f t="shared" si="59"/>
        <v/>
      </c>
    </row>
    <row r="152" spans="1:43" x14ac:dyDescent="0.2">
      <c r="A152" s="2" t="str">
        <f>IF('3 - SHOP Premium Calculator'!F168="","",'3 - SHOP Premium Calculator'!F168)</f>
        <v/>
      </c>
      <c r="B152" s="2" t="str">
        <f>IF(A152="","",A152&amp;COUNTIFS($D$10:D152,"Employee"))</f>
        <v/>
      </c>
      <c r="C152" s="2" t="str">
        <f>IF(A152="","",'3 - SHOP Premium Calculator'!F168&amp;" - "&amp;'3 - SHOP Premium Calculator'!H168)</f>
        <v/>
      </c>
      <c r="D152" s="2" t="str">
        <f>IF('3 - SHOP Premium Calculator'!H168="","",'3 - SHOP Premium Calculator'!H168)</f>
        <v/>
      </c>
      <c r="E152" s="37" t="str">
        <f>IF('3 - SHOP Premium Calculator'!I168="","",'3 - SHOP Premium Calculator'!I168)</f>
        <v/>
      </c>
      <c r="F152" s="2" t="str">
        <f t="shared" si="40"/>
        <v/>
      </c>
      <c r="G152" s="2" t="str">
        <f t="shared" si="41"/>
        <v/>
      </c>
      <c r="H152" s="2" t="str">
        <f t="shared" si="42"/>
        <v/>
      </c>
      <c r="I152" s="2" t="str">
        <f t="shared" si="43"/>
        <v/>
      </c>
      <c r="J152" s="2" t="str">
        <f t="shared" si="44"/>
        <v/>
      </c>
      <c r="K152" s="2" t="str">
        <f>IF(A152="","",IF(AND(D152="Dependent",F152&lt;25),F152+(COUNTIFS($A$10:A152,A152)/500),0))</f>
        <v/>
      </c>
      <c r="L152" s="2" t="str" cm="1">
        <f t="array" ref="L152">IFERROR(IF(A152="","",IF(AND(D152="Dependent",OR(IFERROR(K152=LARGE(IF($B$10:$B$309=B152,$K$10:$K$309),1),FALSE),IFERROR(K152=LARGE(IF($B$10:$B$309=B152,$K$10:$K$309),2),FALSE),IFERROR(K152=LARGE(IF($B$10:$B$309=B152,$K$10:$K$309),3),FALSE)),F152&lt;26),1,0)),0)</f>
        <v/>
      </c>
      <c r="M152" s="2" t="str">
        <f t="shared" si="45"/>
        <v/>
      </c>
      <c r="O152" s="2" t="str" cm="1">
        <f t="array" ref="O152">IFERROR($M152*IF($E152="","",INDEX('Plan Details'!$F$4:$Q$2298,MATCH(1,(Calculations!O$9='Plan Details'!$B$4:$B$2298)*($G152='Plan Details'!$E$4:$E$2298)*(ISNUMBER(SEARCH($B$3,'Plan Details'!$D$4:$D$2298))),0),MATCH(Calculations!$B$4,'Plan Details'!$F$3:$Q$3,0))),"")</f>
        <v/>
      </c>
      <c r="P152" s="2" t="str" cm="1">
        <f t="array" ref="P152">IFERROR($M152*IF($E152="","",INDEX('Plan Details'!$F$4:$Q$2298,MATCH(1,(Calculations!P$9='Plan Details'!$B$4:$B$2298)*($G152='Plan Details'!$E$4:$E$2298)*(ISNUMBER(SEARCH($B$3,'Plan Details'!$D$4:$D$2298))),0),MATCH(Calculations!$B$4,'Plan Details'!$F$3:$Q$3,0))),"")</f>
        <v/>
      </c>
      <c r="Q152" s="2" t="str" cm="1">
        <f t="array" ref="Q152">IFERROR($M152*IF($E152="","",INDEX('Plan Details'!$F$4:$Q$2298,MATCH(1,(Calculations!Q$9='Plan Details'!$B$4:$B$2298)*($G152='Plan Details'!$E$4:$E$2298)*(ISNUMBER(SEARCH($B$3,'Plan Details'!$D$4:$D$2298))),0),MATCH(Calculations!$B$4,'Plan Details'!$F$3:$Q$3,0))),"")</f>
        <v/>
      </c>
      <c r="R152" s="2" t="str" cm="1">
        <f t="array" ref="R152">IFERROR($M152*IF($E152="","",INDEX('Plan Details'!$F$4:$Q$2298,MATCH(1,(Calculations!R$9='Plan Details'!$B$4:$B$2298)*($G152='Plan Details'!$E$4:$E$2298)*(ISNUMBER(SEARCH($B$3,'Plan Details'!$D$4:$D$2298))),0),MATCH(Calculations!$B$4,'Plan Details'!$F$3:$Q$3,0))),"")</f>
        <v/>
      </c>
      <c r="S152" s="2" t="str" cm="1">
        <f t="array" ref="S152">IFERROR($M152*IF($E152="","",INDEX('Plan Details'!$F$4:$Q$2298,MATCH(1,(Calculations!S$9='Plan Details'!$B$4:$B$2298)*($G152='Plan Details'!$E$4:$E$2298)*(ISNUMBER(SEARCH($B$3,'Plan Details'!$D$4:$D$2298))),0),MATCH(Calculations!$B$4,'Plan Details'!$F$3:$Q$3,0))),"")</f>
        <v/>
      </c>
      <c r="T152" s="2" t="str" cm="1">
        <f t="array" ref="T152">IFERROR($M152*IF($E152="","",INDEX('Plan Details'!$F$4:$Q$2298,MATCH(1,(Calculations!T$9='Plan Details'!$B$4:$B$2298)*($G152='Plan Details'!$E$4:$E$2298)*(ISNUMBER(SEARCH($B$3,'Plan Details'!$D$4:$D$2298))),0),MATCH(Calculations!$B$4,'Plan Details'!$F$3:$Q$3,0))),"")</f>
        <v/>
      </c>
      <c r="U152" s="2" t="str" cm="1">
        <f t="array" ref="U152">IFERROR($M152*IF($E152="","",INDEX('Plan Details'!$F$4:$Q$2298,MATCH(1,(Calculations!U$9='Plan Details'!$B$4:$B$2298)*($G152='Plan Details'!$E$4:$E$2298)*(ISNUMBER(SEARCH($B$3,'Plan Details'!$D$4:$D$2298))),0),MATCH(Calculations!$B$4,'Plan Details'!$F$3:$Q$3,0))),"")</f>
        <v/>
      </c>
      <c r="V152" s="2" t="str" cm="1">
        <f t="array" ref="V152">IFERROR($M152*IF($E152="","",INDEX('Plan Details'!$F$4:$Q$2298,MATCH(1,(Calculations!V$9='Plan Details'!$B$4:$B$2298)*($G152='Plan Details'!$E$4:$E$2298)*(ISNUMBER(SEARCH($B$3,'Plan Details'!$D$4:$D$2298))),0),MATCH(Calculations!$B$4,'Plan Details'!$F$3:$Q$3,0))),"")</f>
        <v/>
      </c>
      <c r="W152" s="2" t="str" cm="1">
        <f t="array" ref="W152">IFERROR($M152*IF($E152="","",INDEX('Plan Details'!$F$4:$Q$2298,MATCH(1,(Calculations!W$9='Plan Details'!$B$4:$B$2298)*($G152='Plan Details'!$E$4:$E$2298)*(ISNUMBER(SEARCH($B$3,'Plan Details'!$D$4:$D$2298))),0),MATCH(Calculations!$B$4,'Plan Details'!$F$3:$Q$3,0))),"")</f>
        <v/>
      </c>
      <c r="X152" s="2" t="str" cm="1">
        <f t="array" ref="X152">IFERROR($M152*IF($E152="","",INDEX('Plan Details'!$F$4:$Q$2298,MATCH(1,(Calculations!X$9='Plan Details'!$B$4:$B$2298)*($G152='Plan Details'!$E$4:$E$2298)*(ISNUMBER(SEARCH($B$3,'Plan Details'!$D$4:$D$2298))),0),MATCH(Calculations!$B$4,'Plan Details'!$F$3:$Q$3,0))),"")</f>
        <v/>
      </c>
      <c r="Y152" s="2" t="str" cm="1">
        <f t="array" ref="Y152">IFERROR($M152*IF($E152="","",INDEX('Plan Details'!$F$4:$Q$2298,MATCH(1,(Calculations!Y$9='Plan Details'!$B$4:$B$2298)*($G152='Plan Details'!$E$4:$E$2298)*(ISNUMBER(SEARCH($B$3,'Plan Details'!$D$4:$D$2298))),0),MATCH(Calculations!$B$4,'Plan Details'!$F$3:$Q$3,0))),"")</f>
        <v/>
      </c>
      <c r="Z152" s="2" t="str" cm="1">
        <f t="array" ref="Z152">IFERROR($M152*IF($E152="","",INDEX('Plan Details'!$F$4:$Q$2298,MATCH(1,(Calculations!Z$9='Plan Details'!$B$4:$B$2298)*($G152='Plan Details'!$E$4:$E$2298)*(ISNUMBER(SEARCH($B$3,'Plan Details'!$D$4:$D$2298))),0),MATCH(Calculations!$B$4,'Plan Details'!$F$3:$Q$3,0))),"")</f>
        <v/>
      </c>
      <c r="AA152" s="2" t="str" cm="1">
        <f t="array" ref="AA152">IFERROR($M152*IF($E152="","",INDEX('Plan Details'!$F$4:$Q$2298,MATCH(1,(Calculations!AA$9='Plan Details'!$B$4:$B$2298)*($G152='Plan Details'!$E$4:$E$2298)*(ISNUMBER(SEARCH($B$3,'Plan Details'!$D$4:$D$2298))),0),MATCH(Calculations!$B$4,'Plan Details'!$F$3:$Q$3,0))),"")</f>
        <v/>
      </c>
      <c r="AB152" s="2" t="str" cm="1">
        <f t="array" ref="AB152">IFERROR($M152*IF($E152="","",INDEX('Plan Details'!$F$4:$Q$2298,MATCH(1,(Calculations!AB$9='Plan Details'!$B$4:$B$2298)*($G152='Plan Details'!$E$4:$E$2298)*(ISNUMBER(SEARCH($B$3,'Plan Details'!$D$4:$D$2298))),0),MATCH(Calculations!$B$4,'Plan Details'!$F$3:$Q$3,0))),"")</f>
        <v/>
      </c>
      <c r="AD152" s="2" t="str">
        <f t="shared" si="46"/>
        <v/>
      </c>
      <c r="AE152" s="2" t="str">
        <f t="shared" si="47"/>
        <v/>
      </c>
      <c r="AF152" s="2" t="str">
        <f t="shared" si="48"/>
        <v/>
      </c>
      <c r="AG152" s="2" t="str">
        <f t="shared" si="49"/>
        <v/>
      </c>
      <c r="AH152" s="2" t="str">
        <f t="shared" si="50"/>
        <v/>
      </c>
      <c r="AI152" s="2" t="str">
        <f t="shared" si="51"/>
        <v/>
      </c>
      <c r="AJ152" s="2" t="str">
        <f t="shared" si="52"/>
        <v/>
      </c>
      <c r="AK152" s="2" t="str">
        <f t="shared" si="53"/>
        <v/>
      </c>
      <c r="AL152" s="2" t="str">
        <f t="shared" si="54"/>
        <v/>
      </c>
      <c r="AM152" s="2" t="str">
        <f t="shared" si="55"/>
        <v/>
      </c>
      <c r="AN152" s="2" t="str">
        <f t="shared" si="56"/>
        <v/>
      </c>
      <c r="AO152" s="2" t="str">
        <f t="shared" si="57"/>
        <v/>
      </c>
      <c r="AP152" s="2" t="str">
        <f t="shared" si="58"/>
        <v/>
      </c>
      <c r="AQ152" s="2" t="str">
        <f t="shared" si="59"/>
        <v/>
      </c>
    </row>
    <row r="153" spans="1:43" x14ac:dyDescent="0.2">
      <c r="A153" s="2" t="str">
        <f>IF('3 - SHOP Premium Calculator'!F169="","",'3 - SHOP Premium Calculator'!F169)</f>
        <v/>
      </c>
      <c r="B153" s="2" t="str">
        <f>IF(A153="","",A153&amp;COUNTIFS($D$10:D153,"Employee"))</f>
        <v/>
      </c>
      <c r="C153" s="2" t="str">
        <f>IF(A153="","",'3 - SHOP Premium Calculator'!F169&amp;" - "&amp;'3 - SHOP Premium Calculator'!H169)</f>
        <v/>
      </c>
      <c r="D153" s="2" t="str">
        <f>IF('3 - SHOP Premium Calculator'!H169="","",'3 - SHOP Premium Calculator'!H169)</f>
        <v/>
      </c>
      <c r="E153" s="37" t="str">
        <f>IF('3 - SHOP Premium Calculator'!I169="","",'3 - SHOP Premium Calculator'!I169)</f>
        <v/>
      </c>
      <c r="F153" s="2" t="str">
        <f t="shared" si="40"/>
        <v/>
      </c>
      <c r="G153" s="2" t="str">
        <f t="shared" si="41"/>
        <v/>
      </c>
      <c r="H153" s="2" t="str">
        <f t="shared" si="42"/>
        <v/>
      </c>
      <c r="I153" s="2" t="str">
        <f t="shared" si="43"/>
        <v/>
      </c>
      <c r="J153" s="2" t="str">
        <f t="shared" si="44"/>
        <v/>
      </c>
      <c r="K153" s="2" t="str">
        <f>IF(A153="","",IF(AND(D153="Dependent",F153&lt;25),F153+(COUNTIFS($A$10:A153,A153)/500),0))</f>
        <v/>
      </c>
      <c r="L153" s="2" t="str" cm="1">
        <f t="array" ref="L153">IFERROR(IF(A153="","",IF(AND(D153="Dependent",OR(IFERROR(K153=LARGE(IF($B$10:$B$309=B153,$K$10:$K$309),1),FALSE),IFERROR(K153=LARGE(IF($B$10:$B$309=B153,$K$10:$K$309),2),FALSE),IFERROR(K153=LARGE(IF($B$10:$B$309=B153,$K$10:$K$309),3),FALSE)),F153&lt;26),1,0)),0)</f>
        <v/>
      </c>
      <c r="M153" s="2" t="str">
        <f t="shared" si="45"/>
        <v/>
      </c>
      <c r="O153" s="2" t="str" cm="1">
        <f t="array" ref="O153">IFERROR($M153*IF($E153="","",INDEX('Plan Details'!$F$4:$Q$2298,MATCH(1,(Calculations!O$9='Plan Details'!$B$4:$B$2298)*($G153='Plan Details'!$E$4:$E$2298)*(ISNUMBER(SEARCH($B$3,'Plan Details'!$D$4:$D$2298))),0),MATCH(Calculations!$B$4,'Plan Details'!$F$3:$Q$3,0))),"")</f>
        <v/>
      </c>
      <c r="P153" s="2" t="str" cm="1">
        <f t="array" ref="P153">IFERROR($M153*IF($E153="","",INDEX('Plan Details'!$F$4:$Q$2298,MATCH(1,(Calculations!P$9='Plan Details'!$B$4:$B$2298)*($G153='Plan Details'!$E$4:$E$2298)*(ISNUMBER(SEARCH($B$3,'Plan Details'!$D$4:$D$2298))),0),MATCH(Calculations!$B$4,'Plan Details'!$F$3:$Q$3,0))),"")</f>
        <v/>
      </c>
      <c r="Q153" s="2" t="str" cm="1">
        <f t="array" ref="Q153">IFERROR($M153*IF($E153="","",INDEX('Plan Details'!$F$4:$Q$2298,MATCH(1,(Calculations!Q$9='Plan Details'!$B$4:$B$2298)*($G153='Plan Details'!$E$4:$E$2298)*(ISNUMBER(SEARCH($B$3,'Plan Details'!$D$4:$D$2298))),0),MATCH(Calculations!$B$4,'Plan Details'!$F$3:$Q$3,0))),"")</f>
        <v/>
      </c>
      <c r="R153" s="2" t="str" cm="1">
        <f t="array" ref="R153">IFERROR($M153*IF($E153="","",INDEX('Plan Details'!$F$4:$Q$2298,MATCH(1,(Calculations!R$9='Plan Details'!$B$4:$B$2298)*($G153='Plan Details'!$E$4:$E$2298)*(ISNUMBER(SEARCH($B$3,'Plan Details'!$D$4:$D$2298))),0),MATCH(Calculations!$B$4,'Plan Details'!$F$3:$Q$3,0))),"")</f>
        <v/>
      </c>
      <c r="S153" s="2" t="str" cm="1">
        <f t="array" ref="S153">IFERROR($M153*IF($E153="","",INDEX('Plan Details'!$F$4:$Q$2298,MATCH(1,(Calculations!S$9='Plan Details'!$B$4:$B$2298)*($G153='Plan Details'!$E$4:$E$2298)*(ISNUMBER(SEARCH($B$3,'Plan Details'!$D$4:$D$2298))),0),MATCH(Calculations!$B$4,'Plan Details'!$F$3:$Q$3,0))),"")</f>
        <v/>
      </c>
      <c r="T153" s="2" t="str" cm="1">
        <f t="array" ref="T153">IFERROR($M153*IF($E153="","",INDEX('Plan Details'!$F$4:$Q$2298,MATCH(1,(Calculations!T$9='Plan Details'!$B$4:$B$2298)*($G153='Plan Details'!$E$4:$E$2298)*(ISNUMBER(SEARCH($B$3,'Plan Details'!$D$4:$D$2298))),0),MATCH(Calculations!$B$4,'Plan Details'!$F$3:$Q$3,0))),"")</f>
        <v/>
      </c>
      <c r="U153" s="2" t="str" cm="1">
        <f t="array" ref="U153">IFERROR($M153*IF($E153="","",INDEX('Plan Details'!$F$4:$Q$2298,MATCH(1,(Calculations!U$9='Plan Details'!$B$4:$B$2298)*($G153='Plan Details'!$E$4:$E$2298)*(ISNUMBER(SEARCH($B$3,'Plan Details'!$D$4:$D$2298))),0),MATCH(Calculations!$B$4,'Plan Details'!$F$3:$Q$3,0))),"")</f>
        <v/>
      </c>
      <c r="V153" s="2" t="str" cm="1">
        <f t="array" ref="V153">IFERROR($M153*IF($E153="","",INDEX('Plan Details'!$F$4:$Q$2298,MATCH(1,(Calculations!V$9='Plan Details'!$B$4:$B$2298)*($G153='Plan Details'!$E$4:$E$2298)*(ISNUMBER(SEARCH($B$3,'Plan Details'!$D$4:$D$2298))),0),MATCH(Calculations!$B$4,'Plan Details'!$F$3:$Q$3,0))),"")</f>
        <v/>
      </c>
      <c r="W153" s="2" t="str" cm="1">
        <f t="array" ref="W153">IFERROR($M153*IF($E153="","",INDEX('Plan Details'!$F$4:$Q$2298,MATCH(1,(Calculations!W$9='Plan Details'!$B$4:$B$2298)*($G153='Plan Details'!$E$4:$E$2298)*(ISNUMBER(SEARCH($B$3,'Plan Details'!$D$4:$D$2298))),0),MATCH(Calculations!$B$4,'Plan Details'!$F$3:$Q$3,0))),"")</f>
        <v/>
      </c>
      <c r="X153" s="2" t="str" cm="1">
        <f t="array" ref="X153">IFERROR($M153*IF($E153="","",INDEX('Plan Details'!$F$4:$Q$2298,MATCH(1,(Calculations!X$9='Plan Details'!$B$4:$B$2298)*($G153='Plan Details'!$E$4:$E$2298)*(ISNUMBER(SEARCH($B$3,'Plan Details'!$D$4:$D$2298))),0),MATCH(Calculations!$B$4,'Plan Details'!$F$3:$Q$3,0))),"")</f>
        <v/>
      </c>
      <c r="Y153" s="2" t="str" cm="1">
        <f t="array" ref="Y153">IFERROR($M153*IF($E153="","",INDEX('Plan Details'!$F$4:$Q$2298,MATCH(1,(Calculations!Y$9='Plan Details'!$B$4:$B$2298)*($G153='Plan Details'!$E$4:$E$2298)*(ISNUMBER(SEARCH($B$3,'Plan Details'!$D$4:$D$2298))),0),MATCH(Calculations!$B$4,'Plan Details'!$F$3:$Q$3,0))),"")</f>
        <v/>
      </c>
      <c r="Z153" s="2" t="str" cm="1">
        <f t="array" ref="Z153">IFERROR($M153*IF($E153="","",INDEX('Plan Details'!$F$4:$Q$2298,MATCH(1,(Calculations!Z$9='Plan Details'!$B$4:$B$2298)*($G153='Plan Details'!$E$4:$E$2298)*(ISNUMBER(SEARCH($B$3,'Plan Details'!$D$4:$D$2298))),0),MATCH(Calculations!$B$4,'Plan Details'!$F$3:$Q$3,0))),"")</f>
        <v/>
      </c>
      <c r="AA153" s="2" t="str" cm="1">
        <f t="array" ref="AA153">IFERROR($M153*IF($E153="","",INDEX('Plan Details'!$F$4:$Q$2298,MATCH(1,(Calculations!AA$9='Plan Details'!$B$4:$B$2298)*($G153='Plan Details'!$E$4:$E$2298)*(ISNUMBER(SEARCH($B$3,'Plan Details'!$D$4:$D$2298))),0),MATCH(Calculations!$B$4,'Plan Details'!$F$3:$Q$3,0))),"")</f>
        <v/>
      </c>
      <c r="AB153" s="2" t="str" cm="1">
        <f t="array" ref="AB153">IFERROR($M153*IF($E153="","",INDEX('Plan Details'!$F$4:$Q$2298,MATCH(1,(Calculations!AB$9='Plan Details'!$B$4:$B$2298)*($G153='Plan Details'!$E$4:$E$2298)*(ISNUMBER(SEARCH($B$3,'Plan Details'!$D$4:$D$2298))),0),MATCH(Calculations!$B$4,'Plan Details'!$F$3:$Q$3,0))),"")</f>
        <v/>
      </c>
      <c r="AD153" s="2" t="str">
        <f t="shared" si="46"/>
        <v/>
      </c>
      <c r="AE153" s="2" t="str">
        <f t="shared" si="47"/>
        <v/>
      </c>
      <c r="AF153" s="2" t="str">
        <f t="shared" si="48"/>
        <v/>
      </c>
      <c r="AG153" s="2" t="str">
        <f t="shared" si="49"/>
        <v/>
      </c>
      <c r="AH153" s="2" t="str">
        <f t="shared" si="50"/>
        <v/>
      </c>
      <c r="AI153" s="2" t="str">
        <f t="shared" si="51"/>
        <v/>
      </c>
      <c r="AJ153" s="2" t="str">
        <f t="shared" si="52"/>
        <v/>
      </c>
      <c r="AK153" s="2" t="str">
        <f t="shared" si="53"/>
        <v/>
      </c>
      <c r="AL153" s="2" t="str">
        <f t="shared" si="54"/>
        <v/>
      </c>
      <c r="AM153" s="2" t="str">
        <f t="shared" si="55"/>
        <v/>
      </c>
      <c r="AN153" s="2" t="str">
        <f t="shared" si="56"/>
        <v/>
      </c>
      <c r="AO153" s="2" t="str">
        <f t="shared" si="57"/>
        <v/>
      </c>
      <c r="AP153" s="2" t="str">
        <f t="shared" si="58"/>
        <v/>
      </c>
      <c r="AQ153" s="2" t="str">
        <f t="shared" si="59"/>
        <v/>
      </c>
    </row>
    <row r="154" spans="1:43" x14ac:dyDescent="0.2">
      <c r="A154" s="2" t="str">
        <f>IF('3 - SHOP Premium Calculator'!F170="","",'3 - SHOP Premium Calculator'!F170)</f>
        <v/>
      </c>
      <c r="B154" s="2" t="str">
        <f>IF(A154="","",A154&amp;COUNTIFS($D$10:D154,"Employee"))</f>
        <v/>
      </c>
      <c r="C154" s="2" t="str">
        <f>IF(A154="","",'3 - SHOP Premium Calculator'!F170&amp;" - "&amp;'3 - SHOP Premium Calculator'!H170)</f>
        <v/>
      </c>
      <c r="D154" s="2" t="str">
        <f>IF('3 - SHOP Premium Calculator'!H170="","",'3 - SHOP Premium Calculator'!H170)</f>
        <v/>
      </c>
      <c r="E154" s="37" t="str">
        <f>IF('3 - SHOP Premium Calculator'!I170="","",'3 - SHOP Premium Calculator'!I170)</f>
        <v/>
      </c>
      <c r="F154" s="2" t="str">
        <f t="shared" si="40"/>
        <v/>
      </c>
      <c r="G154" s="2" t="str">
        <f t="shared" si="41"/>
        <v/>
      </c>
      <c r="H154" s="2" t="str">
        <f t="shared" si="42"/>
        <v/>
      </c>
      <c r="I154" s="2" t="str">
        <f t="shared" si="43"/>
        <v/>
      </c>
      <c r="J154" s="2" t="str">
        <f t="shared" si="44"/>
        <v/>
      </c>
      <c r="K154" s="2" t="str">
        <f>IF(A154="","",IF(AND(D154="Dependent",F154&lt;25),F154+(COUNTIFS($A$10:A154,A154)/500),0))</f>
        <v/>
      </c>
      <c r="L154" s="2" t="str" cm="1">
        <f t="array" ref="L154">IFERROR(IF(A154="","",IF(AND(D154="Dependent",OR(IFERROR(K154=LARGE(IF($B$10:$B$309=B154,$K$10:$K$309),1),FALSE),IFERROR(K154=LARGE(IF($B$10:$B$309=B154,$K$10:$K$309),2),FALSE),IFERROR(K154=LARGE(IF($B$10:$B$309=B154,$K$10:$K$309),3),FALSE)),F154&lt;26),1,0)),0)</f>
        <v/>
      </c>
      <c r="M154" s="2" t="str">
        <f t="shared" si="45"/>
        <v/>
      </c>
      <c r="O154" s="2" t="str" cm="1">
        <f t="array" ref="O154">IFERROR($M154*IF($E154="","",INDEX('Plan Details'!$F$4:$Q$2298,MATCH(1,(Calculations!O$9='Plan Details'!$B$4:$B$2298)*($G154='Plan Details'!$E$4:$E$2298)*(ISNUMBER(SEARCH($B$3,'Plan Details'!$D$4:$D$2298))),0),MATCH(Calculations!$B$4,'Plan Details'!$F$3:$Q$3,0))),"")</f>
        <v/>
      </c>
      <c r="P154" s="2" t="str" cm="1">
        <f t="array" ref="P154">IFERROR($M154*IF($E154="","",INDEX('Plan Details'!$F$4:$Q$2298,MATCH(1,(Calculations!P$9='Plan Details'!$B$4:$B$2298)*($G154='Plan Details'!$E$4:$E$2298)*(ISNUMBER(SEARCH($B$3,'Plan Details'!$D$4:$D$2298))),0),MATCH(Calculations!$B$4,'Plan Details'!$F$3:$Q$3,0))),"")</f>
        <v/>
      </c>
      <c r="Q154" s="2" t="str" cm="1">
        <f t="array" ref="Q154">IFERROR($M154*IF($E154="","",INDEX('Plan Details'!$F$4:$Q$2298,MATCH(1,(Calculations!Q$9='Plan Details'!$B$4:$B$2298)*($G154='Plan Details'!$E$4:$E$2298)*(ISNUMBER(SEARCH($B$3,'Plan Details'!$D$4:$D$2298))),0),MATCH(Calculations!$B$4,'Plan Details'!$F$3:$Q$3,0))),"")</f>
        <v/>
      </c>
      <c r="R154" s="2" t="str" cm="1">
        <f t="array" ref="R154">IFERROR($M154*IF($E154="","",INDEX('Plan Details'!$F$4:$Q$2298,MATCH(1,(Calculations!R$9='Plan Details'!$B$4:$B$2298)*($G154='Plan Details'!$E$4:$E$2298)*(ISNUMBER(SEARCH($B$3,'Plan Details'!$D$4:$D$2298))),0),MATCH(Calculations!$B$4,'Plan Details'!$F$3:$Q$3,0))),"")</f>
        <v/>
      </c>
      <c r="S154" s="2" t="str" cm="1">
        <f t="array" ref="S154">IFERROR($M154*IF($E154="","",INDEX('Plan Details'!$F$4:$Q$2298,MATCH(1,(Calculations!S$9='Plan Details'!$B$4:$B$2298)*($G154='Plan Details'!$E$4:$E$2298)*(ISNUMBER(SEARCH($B$3,'Plan Details'!$D$4:$D$2298))),0),MATCH(Calculations!$B$4,'Plan Details'!$F$3:$Q$3,0))),"")</f>
        <v/>
      </c>
      <c r="T154" s="2" t="str" cm="1">
        <f t="array" ref="T154">IFERROR($M154*IF($E154="","",INDEX('Plan Details'!$F$4:$Q$2298,MATCH(1,(Calculations!T$9='Plan Details'!$B$4:$B$2298)*($G154='Plan Details'!$E$4:$E$2298)*(ISNUMBER(SEARCH($B$3,'Plan Details'!$D$4:$D$2298))),0),MATCH(Calculations!$B$4,'Plan Details'!$F$3:$Q$3,0))),"")</f>
        <v/>
      </c>
      <c r="U154" s="2" t="str" cm="1">
        <f t="array" ref="U154">IFERROR($M154*IF($E154="","",INDEX('Plan Details'!$F$4:$Q$2298,MATCH(1,(Calculations!U$9='Plan Details'!$B$4:$B$2298)*($G154='Plan Details'!$E$4:$E$2298)*(ISNUMBER(SEARCH($B$3,'Plan Details'!$D$4:$D$2298))),0),MATCH(Calculations!$B$4,'Plan Details'!$F$3:$Q$3,0))),"")</f>
        <v/>
      </c>
      <c r="V154" s="2" t="str" cm="1">
        <f t="array" ref="V154">IFERROR($M154*IF($E154="","",INDEX('Plan Details'!$F$4:$Q$2298,MATCH(1,(Calculations!V$9='Plan Details'!$B$4:$B$2298)*($G154='Plan Details'!$E$4:$E$2298)*(ISNUMBER(SEARCH($B$3,'Plan Details'!$D$4:$D$2298))),0),MATCH(Calculations!$B$4,'Plan Details'!$F$3:$Q$3,0))),"")</f>
        <v/>
      </c>
      <c r="W154" s="2" t="str" cm="1">
        <f t="array" ref="W154">IFERROR($M154*IF($E154="","",INDEX('Plan Details'!$F$4:$Q$2298,MATCH(1,(Calculations!W$9='Plan Details'!$B$4:$B$2298)*($G154='Plan Details'!$E$4:$E$2298)*(ISNUMBER(SEARCH($B$3,'Plan Details'!$D$4:$D$2298))),0),MATCH(Calculations!$B$4,'Plan Details'!$F$3:$Q$3,0))),"")</f>
        <v/>
      </c>
      <c r="X154" s="2" t="str" cm="1">
        <f t="array" ref="X154">IFERROR($M154*IF($E154="","",INDEX('Plan Details'!$F$4:$Q$2298,MATCH(1,(Calculations!X$9='Plan Details'!$B$4:$B$2298)*($G154='Plan Details'!$E$4:$E$2298)*(ISNUMBER(SEARCH($B$3,'Plan Details'!$D$4:$D$2298))),0),MATCH(Calculations!$B$4,'Plan Details'!$F$3:$Q$3,0))),"")</f>
        <v/>
      </c>
      <c r="Y154" s="2" t="str" cm="1">
        <f t="array" ref="Y154">IFERROR($M154*IF($E154="","",INDEX('Plan Details'!$F$4:$Q$2298,MATCH(1,(Calculations!Y$9='Plan Details'!$B$4:$B$2298)*($G154='Plan Details'!$E$4:$E$2298)*(ISNUMBER(SEARCH($B$3,'Plan Details'!$D$4:$D$2298))),0),MATCH(Calculations!$B$4,'Plan Details'!$F$3:$Q$3,0))),"")</f>
        <v/>
      </c>
      <c r="Z154" s="2" t="str" cm="1">
        <f t="array" ref="Z154">IFERROR($M154*IF($E154="","",INDEX('Plan Details'!$F$4:$Q$2298,MATCH(1,(Calculations!Z$9='Plan Details'!$B$4:$B$2298)*($G154='Plan Details'!$E$4:$E$2298)*(ISNUMBER(SEARCH($B$3,'Plan Details'!$D$4:$D$2298))),0),MATCH(Calculations!$B$4,'Plan Details'!$F$3:$Q$3,0))),"")</f>
        <v/>
      </c>
      <c r="AA154" s="2" t="str" cm="1">
        <f t="array" ref="AA154">IFERROR($M154*IF($E154="","",INDEX('Plan Details'!$F$4:$Q$2298,MATCH(1,(Calculations!AA$9='Plan Details'!$B$4:$B$2298)*($G154='Plan Details'!$E$4:$E$2298)*(ISNUMBER(SEARCH($B$3,'Plan Details'!$D$4:$D$2298))),0),MATCH(Calculations!$B$4,'Plan Details'!$F$3:$Q$3,0))),"")</f>
        <v/>
      </c>
      <c r="AB154" s="2" t="str" cm="1">
        <f t="array" ref="AB154">IFERROR($M154*IF($E154="","",INDEX('Plan Details'!$F$4:$Q$2298,MATCH(1,(Calculations!AB$9='Plan Details'!$B$4:$B$2298)*($G154='Plan Details'!$E$4:$E$2298)*(ISNUMBER(SEARCH($B$3,'Plan Details'!$D$4:$D$2298))),0),MATCH(Calculations!$B$4,'Plan Details'!$F$3:$Q$3,0))),"")</f>
        <v/>
      </c>
      <c r="AD154" s="2" t="str">
        <f t="shared" si="46"/>
        <v/>
      </c>
      <c r="AE154" s="2" t="str">
        <f t="shared" si="47"/>
        <v/>
      </c>
      <c r="AF154" s="2" t="str">
        <f t="shared" si="48"/>
        <v/>
      </c>
      <c r="AG154" s="2" t="str">
        <f t="shared" si="49"/>
        <v/>
      </c>
      <c r="AH154" s="2" t="str">
        <f t="shared" si="50"/>
        <v/>
      </c>
      <c r="AI154" s="2" t="str">
        <f t="shared" si="51"/>
        <v/>
      </c>
      <c r="AJ154" s="2" t="str">
        <f t="shared" si="52"/>
        <v/>
      </c>
      <c r="AK154" s="2" t="str">
        <f t="shared" si="53"/>
        <v/>
      </c>
      <c r="AL154" s="2" t="str">
        <f t="shared" si="54"/>
        <v/>
      </c>
      <c r="AM154" s="2" t="str">
        <f t="shared" si="55"/>
        <v/>
      </c>
      <c r="AN154" s="2" t="str">
        <f t="shared" si="56"/>
        <v/>
      </c>
      <c r="AO154" s="2" t="str">
        <f t="shared" si="57"/>
        <v/>
      </c>
      <c r="AP154" s="2" t="str">
        <f t="shared" si="58"/>
        <v/>
      </c>
      <c r="AQ154" s="2" t="str">
        <f t="shared" si="59"/>
        <v/>
      </c>
    </row>
    <row r="155" spans="1:43" x14ac:dyDescent="0.2">
      <c r="A155" s="2" t="str">
        <f>IF('3 - SHOP Premium Calculator'!F171="","",'3 - SHOP Premium Calculator'!F171)</f>
        <v/>
      </c>
      <c r="B155" s="2" t="str">
        <f>IF(A155="","",A155&amp;COUNTIFS($D$10:D155,"Employee"))</f>
        <v/>
      </c>
      <c r="C155" s="2" t="str">
        <f>IF(A155="","",'3 - SHOP Premium Calculator'!F171&amp;" - "&amp;'3 - SHOP Premium Calculator'!H171)</f>
        <v/>
      </c>
      <c r="D155" s="2" t="str">
        <f>IF('3 - SHOP Premium Calculator'!H171="","",'3 - SHOP Premium Calculator'!H171)</f>
        <v/>
      </c>
      <c r="E155" s="37" t="str">
        <f>IF('3 - SHOP Premium Calculator'!I171="","",'3 - SHOP Premium Calculator'!I171)</f>
        <v/>
      </c>
      <c r="F155" s="2" t="str">
        <f t="shared" si="40"/>
        <v/>
      </c>
      <c r="G155" s="2" t="str">
        <f t="shared" si="41"/>
        <v/>
      </c>
      <c r="H155" s="2" t="str">
        <f t="shared" si="42"/>
        <v/>
      </c>
      <c r="I155" s="2" t="str">
        <f t="shared" si="43"/>
        <v/>
      </c>
      <c r="J155" s="2" t="str">
        <f t="shared" si="44"/>
        <v/>
      </c>
      <c r="K155" s="2" t="str">
        <f>IF(A155="","",IF(AND(D155="Dependent",F155&lt;25),F155+(COUNTIFS($A$10:A155,A155)/500),0))</f>
        <v/>
      </c>
      <c r="L155" s="2" t="str" cm="1">
        <f t="array" ref="L155">IFERROR(IF(A155="","",IF(AND(D155="Dependent",OR(IFERROR(K155=LARGE(IF($B$10:$B$309=B155,$K$10:$K$309),1),FALSE),IFERROR(K155=LARGE(IF($B$10:$B$309=B155,$K$10:$K$309),2),FALSE),IFERROR(K155=LARGE(IF($B$10:$B$309=B155,$K$10:$K$309),3),FALSE)),F155&lt;26),1,0)),0)</f>
        <v/>
      </c>
      <c r="M155" s="2" t="str">
        <f t="shared" si="45"/>
        <v/>
      </c>
      <c r="O155" s="2" t="str" cm="1">
        <f t="array" ref="O155">IFERROR($M155*IF($E155="","",INDEX('Plan Details'!$F$4:$Q$2298,MATCH(1,(Calculations!O$9='Plan Details'!$B$4:$B$2298)*($G155='Plan Details'!$E$4:$E$2298)*(ISNUMBER(SEARCH($B$3,'Plan Details'!$D$4:$D$2298))),0),MATCH(Calculations!$B$4,'Plan Details'!$F$3:$Q$3,0))),"")</f>
        <v/>
      </c>
      <c r="P155" s="2" t="str" cm="1">
        <f t="array" ref="P155">IFERROR($M155*IF($E155="","",INDEX('Plan Details'!$F$4:$Q$2298,MATCH(1,(Calculations!P$9='Plan Details'!$B$4:$B$2298)*($G155='Plan Details'!$E$4:$E$2298)*(ISNUMBER(SEARCH($B$3,'Plan Details'!$D$4:$D$2298))),0),MATCH(Calculations!$B$4,'Plan Details'!$F$3:$Q$3,0))),"")</f>
        <v/>
      </c>
      <c r="Q155" s="2" t="str" cm="1">
        <f t="array" ref="Q155">IFERROR($M155*IF($E155="","",INDEX('Plan Details'!$F$4:$Q$2298,MATCH(1,(Calculations!Q$9='Plan Details'!$B$4:$B$2298)*($G155='Plan Details'!$E$4:$E$2298)*(ISNUMBER(SEARCH($B$3,'Plan Details'!$D$4:$D$2298))),0),MATCH(Calculations!$B$4,'Plan Details'!$F$3:$Q$3,0))),"")</f>
        <v/>
      </c>
      <c r="R155" s="2" t="str" cm="1">
        <f t="array" ref="R155">IFERROR($M155*IF($E155="","",INDEX('Plan Details'!$F$4:$Q$2298,MATCH(1,(Calculations!R$9='Plan Details'!$B$4:$B$2298)*($G155='Plan Details'!$E$4:$E$2298)*(ISNUMBER(SEARCH($B$3,'Plan Details'!$D$4:$D$2298))),0),MATCH(Calculations!$B$4,'Plan Details'!$F$3:$Q$3,0))),"")</f>
        <v/>
      </c>
      <c r="S155" s="2" t="str" cm="1">
        <f t="array" ref="S155">IFERROR($M155*IF($E155="","",INDEX('Plan Details'!$F$4:$Q$2298,MATCH(1,(Calculations!S$9='Plan Details'!$B$4:$B$2298)*($G155='Plan Details'!$E$4:$E$2298)*(ISNUMBER(SEARCH($B$3,'Plan Details'!$D$4:$D$2298))),0),MATCH(Calculations!$B$4,'Plan Details'!$F$3:$Q$3,0))),"")</f>
        <v/>
      </c>
      <c r="T155" s="2" t="str" cm="1">
        <f t="array" ref="T155">IFERROR($M155*IF($E155="","",INDEX('Plan Details'!$F$4:$Q$2298,MATCH(1,(Calculations!T$9='Plan Details'!$B$4:$B$2298)*($G155='Plan Details'!$E$4:$E$2298)*(ISNUMBER(SEARCH($B$3,'Plan Details'!$D$4:$D$2298))),0),MATCH(Calculations!$B$4,'Plan Details'!$F$3:$Q$3,0))),"")</f>
        <v/>
      </c>
      <c r="U155" s="2" t="str" cm="1">
        <f t="array" ref="U155">IFERROR($M155*IF($E155="","",INDEX('Plan Details'!$F$4:$Q$2298,MATCH(1,(Calculations!U$9='Plan Details'!$B$4:$B$2298)*($G155='Plan Details'!$E$4:$E$2298)*(ISNUMBER(SEARCH($B$3,'Plan Details'!$D$4:$D$2298))),0),MATCH(Calculations!$B$4,'Plan Details'!$F$3:$Q$3,0))),"")</f>
        <v/>
      </c>
      <c r="V155" s="2" t="str" cm="1">
        <f t="array" ref="V155">IFERROR($M155*IF($E155="","",INDEX('Plan Details'!$F$4:$Q$2298,MATCH(1,(Calculations!V$9='Plan Details'!$B$4:$B$2298)*($G155='Plan Details'!$E$4:$E$2298)*(ISNUMBER(SEARCH($B$3,'Plan Details'!$D$4:$D$2298))),0),MATCH(Calculations!$B$4,'Plan Details'!$F$3:$Q$3,0))),"")</f>
        <v/>
      </c>
      <c r="W155" s="2" t="str" cm="1">
        <f t="array" ref="W155">IFERROR($M155*IF($E155="","",INDEX('Plan Details'!$F$4:$Q$2298,MATCH(1,(Calculations!W$9='Plan Details'!$B$4:$B$2298)*($G155='Plan Details'!$E$4:$E$2298)*(ISNUMBER(SEARCH($B$3,'Plan Details'!$D$4:$D$2298))),0),MATCH(Calculations!$B$4,'Plan Details'!$F$3:$Q$3,0))),"")</f>
        <v/>
      </c>
      <c r="X155" s="2" t="str" cm="1">
        <f t="array" ref="X155">IFERROR($M155*IF($E155="","",INDEX('Plan Details'!$F$4:$Q$2298,MATCH(1,(Calculations!X$9='Plan Details'!$B$4:$B$2298)*($G155='Plan Details'!$E$4:$E$2298)*(ISNUMBER(SEARCH($B$3,'Plan Details'!$D$4:$D$2298))),0),MATCH(Calculations!$B$4,'Plan Details'!$F$3:$Q$3,0))),"")</f>
        <v/>
      </c>
      <c r="Y155" s="2" t="str" cm="1">
        <f t="array" ref="Y155">IFERROR($M155*IF($E155="","",INDEX('Plan Details'!$F$4:$Q$2298,MATCH(1,(Calculations!Y$9='Plan Details'!$B$4:$B$2298)*($G155='Plan Details'!$E$4:$E$2298)*(ISNUMBER(SEARCH($B$3,'Plan Details'!$D$4:$D$2298))),0),MATCH(Calculations!$B$4,'Plan Details'!$F$3:$Q$3,0))),"")</f>
        <v/>
      </c>
      <c r="Z155" s="2" t="str" cm="1">
        <f t="array" ref="Z155">IFERROR($M155*IF($E155="","",INDEX('Plan Details'!$F$4:$Q$2298,MATCH(1,(Calculations!Z$9='Plan Details'!$B$4:$B$2298)*($G155='Plan Details'!$E$4:$E$2298)*(ISNUMBER(SEARCH($B$3,'Plan Details'!$D$4:$D$2298))),0),MATCH(Calculations!$B$4,'Plan Details'!$F$3:$Q$3,0))),"")</f>
        <v/>
      </c>
      <c r="AA155" s="2" t="str" cm="1">
        <f t="array" ref="AA155">IFERROR($M155*IF($E155="","",INDEX('Plan Details'!$F$4:$Q$2298,MATCH(1,(Calculations!AA$9='Plan Details'!$B$4:$B$2298)*($G155='Plan Details'!$E$4:$E$2298)*(ISNUMBER(SEARCH($B$3,'Plan Details'!$D$4:$D$2298))),0),MATCH(Calculations!$B$4,'Plan Details'!$F$3:$Q$3,0))),"")</f>
        <v/>
      </c>
      <c r="AB155" s="2" t="str" cm="1">
        <f t="array" ref="AB155">IFERROR($M155*IF($E155="","",INDEX('Plan Details'!$F$4:$Q$2298,MATCH(1,(Calculations!AB$9='Plan Details'!$B$4:$B$2298)*($G155='Plan Details'!$E$4:$E$2298)*(ISNUMBER(SEARCH($B$3,'Plan Details'!$D$4:$D$2298))),0),MATCH(Calculations!$B$4,'Plan Details'!$F$3:$Q$3,0))),"")</f>
        <v/>
      </c>
      <c r="AD155" s="2" t="str">
        <f t="shared" si="46"/>
        <v/>
      </c>
      <c r="AE155" s="2" t="str">
        <f t="shared" si="47"/>
        <v/>
      </c>
      <c r="AF155" s="2" t="str">
        <f t="shared" si="48"/>
        <v/>
      </c>
      <c r="AG155" s="2" t="str">
        <f t="shared" si="49"/>
        <v/>
      </c>
      <c r="AH155" s="2" t="str">
        <f t="shared" si="50"/>
        <v/>
      </c>
      <c r="AI155" s="2" t="str">
        <f t="shared" si="51"/>
        <v/>
      </c>
      <c r="AJ155" s="2" t="str">
        <f t="shared" si="52"/>
        <v/>
      </c>
      <c r="AK155" s="2" t="str">
        <f t="shared" si="53"/>
        <v/>
      </c>
      <c r="AL155" s="2" t="str">
        <f t="shared" si="54"/>
        <v/>
      </c>
      <c r="AM155" s="2" t="str">
        <f t="shared" si="55"/>
        <v/>
      </c>
      <c r="AN155" s="2" t="str">
        <f t="shared" si="56"/>
        <v/>
      </c>
      <c r="AO155" s="2" t="str">
        <f t="shared" si="57"/>
        <v/>
      </c>
      <c r="AP155" s="2" t="str">
        <f t="shared" si="58"/>
        <v/>
      </c>
      <c r="AQ155" s="2" t="str">
        <f t="shared" si="59"/>
        <v/>
      </c>
    </row>
    <row r="156" spans="1:43" x14ac:dyDescent="0.2">
      <c r="A156" s="2" t="str">
        <f>IF('3 - SHOP Premium Calculator'!F172="","",'3 - SHOP Premium Calculator'!F172)</f>
        <v/>
      </c>
      <c r="B156" s="2" t="str">
        <f>IF(A156="","",A156&amp;COUNTIFS($D$10:D156,"Employee"))</f>
        <v/>
      </c>
      <c r="C156" s="2" t="str">
        <f>IF(A156="","",'3 - SHOP Premium Calculator'!F172&amp;" - "&amp;'3 - SHOP Premium Calculator'!H172)</f>
        <v/>
      </c>
      <c r="D156" s="2" t="str">
        <f>IF('3 - SHOP Premium Calculator'!H172="","",'3 - SHOP Premium Calculator'!H172)</f>
        <v/>
      </c>
      <c r="E156" s="37" t="str">
        <f>IF('3 - SHOP Premium Calculator'!I172="","",'3 - SHOP Premium Calculator'!I172)</f>
        <v/>
      </c>
      <c r="F156" s="2" t="str">
        <f t="shared" si="40"/>
        <v/>
      </c>
      <c r="G156" s="2" t="str">
        <f t="shared" si="41"/>
        <v/>
      </c>
      <c r="H156" s="2" t="str">
        <f t="shared" si="42"/>
        <v/>
      </c>
      <c r="I156" s="2" t="str">
        <f t="shared" si="43"/>
        <v/>
      </c>
      <c r="J156" s="2" t="str">
        <f t="shared" si="44"/>
        <v/>
      </c>
      <c r="K156" s="2" t="str">
        <f>IF(A156="","",IF(AND(D156="Dependent",F156&lt;25),F156+(COUNTIFS($A$10:A156,A156)/500),0))</f>
        <v/>
      </c>
      <c r="L156" s="2" t="str" cm="1">
        <f t="array" ref="L156">IFERROR(IF(A156="","",IF(AND(D156="Dependent",OR(IFERROR(K156=LARGE(IF($B$10:$B$309=B156,$K$10:$K$309),1),FALSE),IFERROR(K156=LARGE(IF($B$10:$B$309=B156,$K$10:$K$309),2),FALSE),IFERROR(K156=LARGE(IF($B$10:$B$309=B156,$K$10:$K$309),3),FALSE)),F156&lt;26),1,0)),0)</f>
        <v/>
      </c>
      <c r="M156" s="2" t="str">
        <f t="shared" si="45"/>
        <v/>
      </c>
      <c r="O156" s="2" t="str" cm="1">
        <f t="array" ref="O156">IFERROR($M156*IF($E156="","",INDEX('Plan Details'!$F$4:$Q$2298,MATCH(1,(Calculations!O$9='Plan Details'!$B$4:$B$2298)*($G156='Plan Details'!$E$4:$E$2298)*(ISNUMBER(SEARCH($B$3,'Plan Details'!$D$4:$D$2298))),0),MATCH(Calculations!$B$4,'Plan Details'!$F$3:$Q$3,0))),"")</f>
        <v/>
      </c>
      <c r="P156" s="2" t="str" cm="1">
        <f t="array" ref="P156">IFERROR($M156*IF($E156="","",INDEX('Plan Details'!$F$4:$Q$2298,MATCH(1,(Calculations!P$9='Plan Details'!$B$4:$B$2298)*($G156='Plan Details'!$E$4:$E$2298)*(ISNUMBER(SEARCH($B$3,'Plan Details'!$D$4:$D$2298))),0),MATCH(Calculations!$B$4,'Plan Details'!$F$3:$Q$3,0))),"")</f>
        <v/>
      </c>
      <c r="Q156" s="2" t="str" cm="1">
        <f t="array" ref="Q156">IFERROR($M156*IF($E156="","",INDEX('Plan Details'!$F$4:$Q$2298,MATCH(1,(Calculations!Q$9='Plan Details'!$B$4:$B$2298)*($G156='Plan Details'!$E$4:$E$2298)*(ISNUMBER(SEARCH($B$3,'Plan Details'!$D$4:$D$2298))),0),MATCH(Calculations!$B$4,'Plan Details'!$F$3:$Q$3,0))),"")</f>
        <v/>
      </c>
      <c r="R156" s="2" t="str" cm="1">
        <f t="array" ref="R156">IFERROR($M156*IF($E156="","",INDEX('Plan Details'!$F$4:$Q$2298,MATCH(1,(Calculations!R$9='Plan Details'!$B$4:$B$2298)*($G156='Plan Details'!$E$4:$E$2298)*(ISNUMBER(SEARCH($B$3,'Plan Details'!$D$4:$D$2298))),0),MATCH(Calculations!$B$4,'Plan Details'!$F$3:$Q$3,0))),"")</f>
        <v/>
      </c>
      <c r="S156" s="2" t="str" cm="1">
        <f t="array" ref="S156">IFERROR($M156*IF($E156="","",INDEX('Plan Details'!$F$4:$Q$2298,MATCH(1,(Calculations!S$9='Plan Details'!$B$4:$B$2298)*($G156='Plan Details'!$E$4:$E$2298)*(ISNUMBER(SEARCH($B$3,'Plan Details'!$D$4:$D$2298))),0),MATCH(Calculations!$B$4,'Plan Details'!$F$3:$Q$3,0))),"")</f>
        <v/>
      </c>
      <c r="T156" s="2" t="str" cm="1">
        <f t="array" ref="T156">IFERROR($M156*IF($E156="","",INDEX('Plan Details'!$F$4:$Q$2298,MATCH(1,(Calculations!T$9='Plan Details'!$B$4:$B$2298)*($G156='Plan Details'!$E$4:$E$2298)*(ISNUMBER(SEARCH($B$3,'Plan Details'!$D$4:$D$2298))),0),MATCH(Calculations!$B$4,'Plan Details'!$F$3:$Q$3,0))),"")</f>
        <v/>
      </c>
      <c r="U156" s="2" t="str" cm="1">
        <f t="array" ref="U156">IFERROR($M156*IF($E156="","",INDEX('Plan Details'!$F$4:$Q$2298,MATCH(1,(Calculations!U$9='Plan Details'!$B$4:$B$2298)*($G156='Plan Details'!$E$4:$E$2298)*(ISNUMBER(SEARCH($B$3,'Plan Details'!$D$4:$D$2298))),0),MATCH(Calculations!$B$4,'Plan Details'!$F$3:$Q$3,0))),"")</f>
        <v/>
      </c>
      <c r="V156" s="2" t="str" cm="1">
        <f t="array" ref="V156">IFERROR($M156*IF($E156="","",INDEX('Plan Details'!$F$4:$Q$2298,MATCH(1,(Calculations!V$9='Plan Details'!$B$4:$B$2298)*($G156='Plan Details'!$E$4:$E$2298)*(ISNUMBER(SEARCH($B$3,'Plan Details'!$D$4:$D$2298))),0),MATCH(Calculations!$B$4,'Plan Details'!$F$3:$Q$3,0))),"")</f>
        <v/>
      </c>
      <c r="W156" s="2" t="str" cm="1">
        <f t="array" ref="W156">IFERROR($M156*IF($E156="","",INDEX('Plan Details'!$F$4:$Q$2298,MATCH(1,(Calculations!W$9='Plan Details'!$B$4:$B$2298)*($G156='Plan Details'!$E$4:$E$2298)*(ISNUMBER(SEARCH($B$3,'Plan Details'!$D$4:$D$2298))),0),MATCH(Calculations!$B$4,'Plan Details'!$F$3:$Q$3,0))),"")</f>
        <v/>
      </c>
      <c r="X156" s="2" t="str" cm="1">
        <f t="array" ref="X156">IFERROR($M156*IF($E156="","",INDEX('Plan Details'!$F$4:$Q$2298,MATCH(1,(Calculations!X$9='Plan Details'!$B$4:$B$2298)*($G156='Plan Details'!$E$4:$E$2298)*(ISNUMBER(SEARCH($B$3,'Plan Details'!$D$4:$D$2298))),0),MATCH(Calculations!$B$4,'Plan Details'!$F$3:$Q$3,0))),"")</f>
        <v/>
      </c>
      <c r="Y156" s="2" t="str" cm="1">
        <f t="array" ref="Y156">IFERROR($M156*IF($E156="","",INDEX('Plan Details'!$F$4:$Q$2298,MATCH(1,(Calculations!Y$9='Plan Details'!$B$4:$B$2298)*($G156='Plan Details'!$E$4:$E$2298)*(ISNUMBER(SEARCH($B$3,'Plan Details'!$D$4:$D$2298))),0),MATCH(Calculations!$B$4,'Plan Details'!$F$3:$Q$3,0))),"")</f>
        <v/>
      </c>
      <c r="Z156" s="2" t="str" cm="1">
        <f t="array" ref="Z156">IFERROR($M156*IF($E156="","",INDEX('Plan Details'!$F$4:$Q$2298,MATCH(1,(Calculations!Z$9='Plan Details'!$B$4:$B$2298)*($G156='Plan Details'!$E$4:$E$2298)*(ISNUMBER(SEARCH($B$3,'Plan Details'!$D$4:$D$2298))),0),MATCH(Calculations!$B$4,'Plan Details'!$F$3:$Q$3,0))),"")</f>
        <v/>
      </c>
      <c r="AA156" s="2" t="str" cm="1">
        <f t="array" ref="AA156">IFERROR($M156*IF($E156="","",INDEX('Plan Details'!$F$4:$Q$2298,MATCH(1,(Calculations!AA$9='Plan Details'!$B$4:$B$2298)*($G156='Plan Details'!$E$4:$E$2298)*(ISNUMBER(SEARCH($B$3,'Plan Details'!$D$4:$D$2298))),0),MATCH(Calculations!$B$4,'Plan Details'!$F$3:$Q$3,0))),"")</f>
        <v/>
      </c>
      <c r="AB156" s="2" t="str" cm="1">
        <f t="array" ref="AB156">IFERROR($M156*IF($E156="","",INDEX('Plan Details'!$F$4:$Q$2298,MATCH(1,(Calculations!AB$9='Plan Details'!$B$4:$B$2298)*($G156='Plan Details'!$E$4:$E$2298)*(ISNUMBER(SEARCH($B$3,'Plan Details'!$D$4:$D$2298))),0),MATCH(Calculations!$B$4,'Plan Details'!$F$3:$Q$3,0))),"")</f>
        <v/>
      </c>
      <c r="AD156" s="2" t="str">
        <f t="shared" si="46"/>
        <v/>
      </c>
      <c r="AE156" s="2" t="str">
        <f t="shared" si="47"/>
        <v/>
      </c>
      <c r="AF156" s="2" t="str">
        <f t="shared" si="48"/>
        <v/>
      </c>
      <c r="AG156" s="2" t="str">
        <f t="shared" si="49"/>
        <v/>
      </c>
      <c r="AH156" s="2" t="str">
        <f t="shared" si="50"/>
        <v/>
      </c>
      <c r="AI156" s="2" t="str">
        <f t="shared" si="51"/>
        <v/>
      </c>
      <c r="AJ156" s="2" t="str">
        <f t="shared" si="52"/>
        <v/>
      </c>
      <c r="AK156" s="2" t="str">
        <f t="shared" si="53"/>
        <v/>
      </c>
      <c r="AL156" s="2" t="str">
        <f t="shared" si="54"/>
        <v/>
      </c>
      <c r="AM156" s="2" t="str">
        <f t="shared" si="55"/>
        <v/>
      </c>
      <c r="AN156" s="2" t="str">
        <f t="shared" si="56"/>
        <v/>
      </c>
      <c r="AO156" s="2" t="str">
        <f t="shared" si="57"/>
        <v/>
      </c>
      <c r="AP156" s="2" t="str">
        <f t="shared" si="58"/>
        <v/>
      </c>
      <c r="AQ156" s="2" t="str">
        <f t="shared" si="59"/>
        <v/>
      </c>
    </row>
    <row r="157" spans="1:43" x14ac:dyDescent="0.2">
      <c r="A157" s="2" t="str">
        <f>IF('3 - SHOP Premium Calculator'!F173="","",'3 - SHOP Premium Calculator'!F173)</f>
        <v/>
      </c>
      <c r="B157" s="2" t="str">
        <f>IF(A157="","",A157&amp;COUNTIFS($D$10:D157,"Employee"))</f>
        <v/>
      </c>
      <c r="C157" s="2" t="str">
        <f>IF(A157="","",'3 - SHOP Premium Calculator'!F173&amp;" - "&amp;'3 - SHOP Premium Calculator'!H173)</f>
        <v/>
      </c>
      <c r="D157" s="2" t="str">
        <f>IF('3 - SHOP Premium Calculator'!H173="","",'3 - SHOP Premium Calculator'!H173)</f>
        <v/>
      </c>
      <c r="E157" s="37" t="str">
        <f>IF('3 - SHOP Premium Calculator'!I173="","",'3 - SHOP Premium Calculator'!I173)</f>
        <v/>
      </c>
      <c r="F157" s="2" t="str">
        <f t="shared" si="40"/>
        <v/>
      </c>
      <c r="G157" s="2" t="str">
        <f t="shared" si="41"/>
        <v/>
      </c>
      <c r="H157" s="2" t="str">
        <f t="shared" si="42"/>
        <v/>
      </c>
      <c r="I157" s="2" t="str">
        <f t="shared" si="43"/>
        <v/>
      </c>
      <c r="J157" s="2" t="str">
        <f t="shared" si="44"/>
        <v/>
      </c>
      <c r="K157" s="2" t="str">
        <f>IF(A157="","",IF(AND(D157="Dependent",F157&lt;25),F157+(COUNTIFS($A$10:A157,A157)/500),0))</f>
        <v/>
      </c>
      <c r="L157" s="2" t="str" cm="1">
        <f t="array" ref="L157">IFERROR(IF(A157="","",IF(AND(D157="Dependent",OR(IFERROR(K157=LARGE(IF($B$10:$B$309=B157,$K$10:$K$309),1),FALSE),IFERROR(K157=LARGE(IF($B$10:$B$309=B157,$K$10:$K$309),2),FALSE),IFERROR(K157=LARGE(IF($B$10:$B$309=B157,$K$10:$K$309),3),FALSE)),F157&lt;26),1,0)),0)</f>
        <v/>
      </c>
      <c r="M157" s="2" t="str">
        <f t="shared" si="45"/>
        <v/>
      </c>
      <c r="O157" s="2" t="str" cm="1">
        <f t="array" ref="O157">IFERROR($M157*IF($E157="","",INDEX('Plan Details'!$F$4:$Q$2298,MATCH(1,(Calculations!O$9='Plan Details'!$B$4:$B$2298)*($G157='Plan Details'!$E$4:$E$2298)*(ISNUMBER(SEARCH($B$3,'Plan Details'!$D$4:$D$2298))),0),MATCH(Calculations!$B$4,'Plan Details'!$F$3:$Q$3,0))),"")</f>
        <v/>
      </c>
      <c r="P157" s="2" t="str" cm="1">
        <f t="array" ref="P157">IFERROR($M157*IF($E157="","",INDEX('Plan Details'!$F$4:$Q$2298,MATCH(1,(Calculations!P$9='Plan Details'!$B$4:$B$2298)*($G157='Plan Details'!$E$4:$E$2298)*(ISNUMBER(SEARCH($B$3,'Plan Details'!$D$4:$D$2298))),0),MATCH(Calculations!$B$4,'Plan Details'!$F$3:$Q$3,0))),"")</f>
        <v/>
      </c>
      <c r="Q157" s="2" t="str" cm="1">
        <f t="array" ref="Q157">IFERROR($M157*IF($E157="","",INDEX('Plan Details'!$F$4:$Q$2298,MATCH(1,(Calculations!Q$9='Plan Details'!$B$4:$B$2298)*($G157='Plan Details'!$E$4:$E$2298)*(ISNUMBER(SEARCH($B$3,'Plan Details'!$D$4:$D$2298))),0),MATCH(Calculations!$B$4,'Plan Details'!$F$3:$Q$3,0))),"")</f>
        <v/>
      </c>
      <c r="R157" s="2" t="str" cm="1">
        <f t="array" ref="R157">IFERROR($M157*IF($E157="","",INDEX('Plan Details'!$F$4:$Q$2298,MATCH(1,(Calculations!R$9='Plan Details'!$B$4:$B$2298)*($G157='Plan Details'!$E$4:$E$2298)*(ISNUMBER(SEARCH($B$3,'Plan Details'!$D$4:$D$2298))),0),MATCH(Calculations!$B$4,'Plan Details'!$F$3:$Q$3,0))),"")</f>
        <v/>
      </c>
      <c r="S157" s="2" t="str" cm="1">
        <f t="array" ref="S157">IFERROR($M157*IF($E157="","",INDEX('Plan Details'!$F$4:$Q$2298,MATCH(1,(Calculations!S$9='Plan Details'!$B$4:$B$2298)*($G157='Plan Details'!$E$4:$E$2298)*(ISNUMBER(SEARCH($B$3,'Plan Details'!$D$4:$D$2298))),0),MATCH(Calculations!$B$4,'Plan Details'!$F$3:$Q$3,0))),"")</f>
        <v/>
      </c>
      <c r="T157" s="2" t="str" cm="1">
        <f t="array" ref="T157">IFERROR($M157*IF($E157="","",INDEX('Plan Details'!$F$4:$Q$2298,MATCH(1,(Calculations!T$9='Plan Details'!$B$4:$B$2298)*($G157='Plan Details'!$E$4:$E$2298)*(ISNUMBER(SEARCH($B$3,'Plan Details'!$D$4:$D$2298))),0),MATCH(Calculations!$B$4,'Plan Details'!$F$3:$Q$3,0))),"")</f>
        <v/>
      </c>
      <c r="U157" s="2" t="str" cm="1">
        <f t="array" ref="U157">IFERROR($M157*IF($E157="","",INDEX('Plan Details'!$F$4:$Q$2298,MATCH(1,(Calculations!U$9='Plan Details'!$B$4:$B$2298)*($G157='Plan Details'!$E$4:$E$2298)*(ISNUMBER(SEARCH($B$3,'Plan Details'!$D$4:$D$2298))),0),MATCH(Calculations!$B$4,'Plan Details'!$F$3:$Q$3,0))),"")</f>
        <v/>
      </c>
      <c r="V157" s="2" t="str" cm="1">
        <f t="array" ref="V157">IFERROR($M157*IF($E157="","",INDEX('Plan Details'!$F$4:$Q$2298,MATCH(1,(Calculations!V$9='Plan Details'!$B$4:$B$2298)*($G157='Plan Details'!$E$4:$E$2298)*(ISNUMBER(SEARCH($B$3,'Plan Details'!$D$4:$D$2298))),0),MATCH(Calculations!$B$4,'Plan Details'!$F$3:$Q$3,0))),"")</f>
        <v/>
      </c>
      <c r="W157" s="2" t="str" cm="1">
        <f t="array" ref="W157">IFERROR($M157*IF($E157="","",INDEX('Plan Details'!$F$4:$Q$2298,MATCH(1,(Calculations!W$9='Plan Details'!$B$4:$B$2298)*($G157='Plan Details'!$E$4:$E$2298)*(ISNUMBER(SEARCH($B$3,'Plan Details'!$D$4:$D$2298))),0),MATCH(Calculations!$B$4,'Plan Details'!$F$3:$Q$3,0))),"")</f>
        <v/>
      </c>
      <c r="X157" s="2" t="str" cm="1">
        <f t="array" ref="X157">IFERROR($M157*IF($E157="","",INDEX('Plan Details'!$F$4:$Q$2298,MATCH(1,(Calculations!X$9='Plan Details'!$B$4:$B$2298)*($G157='Plan Details'!$E$4:$E$2298)*(ISNUMBER(SEARCH($B$3,'Plan Details'!$D$4:$D$2298))),0),MATCH(Calculations!$B$4,'Plan Details'!$F$3:$Q$3,0))),"")</f>
        <v/>
      </c>
      <c r="Y157" s="2" t="str" cm="1">
        <f t="array" ref="Y157">IFERROR($M157*IF($E157="","",INDEX('Plan Details'!$F$4:$Q$2298,MATCH(1,(Calculations!Y$9='Plan Details'!$B$4:$B$2298)*($G157='Plan Details'!$E$4:$E$2298)*(ISNUMBER(SEARCH($B$3,'Plan Details'!$D$4:$D$2298))),0),MATCH(Calculations!$B$4,'Plan Details'!$F$3:$Q$3,0))),"")</f>
        <v/>
      </c>
      <c r="Z157" s="2" t="str" cm="1">
        <f t="array" ref="Z157">IFERROR($M157*IF($E157="","",INDEX('Plan Details'!$F$4:$Q$2298,MATCH(1,(Calculations!Z$9='Plan Details'!$B$4:$B$2298)*($G157='Plan Details'!$E$4:$E$2298)*(ISNUMBER(SEARCH($B$3,'Plan Details'!$D$4:$D$2298))),0),MATCH(Calculations!$B$4,'Plan Details'!$F$3:$Q$3,0))),"")</f>
        <v/>
      </c>
      <c r="AA157" s="2" t="str" cm="1">
        <f t="array" ref="AA157">IFERROR($M157*IF($E157="","",INDEX('Plan Details'!$F$4:$Q$2298,MATCH(1,(Calculations!AA$9='Plan Details'!$B$4:$B$2298)*($G157='Plan Details'!$E$4:$E$2298)*(ISNUMBER(SEARCH($B$3,'Plan Details'!$D$4:$D$2298))),0),MATCH(Calculations!$B$4,'Plan Details'!$F$3:$Q$3,0))),"")</f>
        <v/>
      </c>
      <c r="AB157" s="2" t="str" cm="1">
        <f t="array" ref="AB157">IFERROR($M157*IF($E157="","",INDEX('Plan Details'!$F$4:$Q$2298,MATCH(1,(Calculations!AB$9='Plan Details'!$B$4:$B$2298)*($G157='Plan Details'!$E$4:$E$2298)*(ISNUMBER(SEARCH($B$3,'Plan Details'!$D$4:$D$2298))),0),MATCH(Calculations!$B$4,'Plan Details'!$F$3:$Q$3,0))),"")</f>
        <v/>
      </c>
      <c r="AD157" s="2" t="str">
        <f t="shared" si="46"/>
        <v/>
      </c>
      <c r="AE157" s="2" t="str">
        <f t="shared" si="47"/>
        <v/>
      </c>
      <c r="AF157" s="2" t="str">
        <f t="shared" si="48"/>
        <v/>
      </c>
      <c r="AG157" s="2" t="str">
        <f t="shared" si="49"/>
        <v/>
      </c>
      <c r="AH157" s="2" t="str">
        <f t="shared" si="50"/>
        <v/>
      </c>
      <c r="AI157" s="2" t="str">
        <f t="shared" si="51"/>
        <v/>
      </c>
      <c r="AJ157" s="2" t="str">
        <f t="shared" si="52"/>
        <v/>
      </c>
      <c r="AK157" s="2" t="str">
        <f t="shared" si="53"/>
        <v/>
      </c>
      <c r="AL157" s="2" t="str">
        <f t="shared" si="54"/>
        <v/>
      </c>
      <c r="AM157" s="2" t="str">
        <f t="shared" si="55"/>
        <v/>
      </c>
      <c r="AN157" s="2" t="str">
        <f t="shared" si="56"/>
        <v/>
      </c>
      <c r="AO157" s="2" t="str">
        <f t="shared" si="57"/>
        <v/>
      </c>
      <c r="AP157" s="2" t="str">
        <f t="shared" si="58"/>
        <v/>
      </c>
      <c r="AQ157" s="2" t="str">
        <f t="shared" si="59"/>
        <v/>
      </c>
    </row>
    <row r="158" spans="1:43" x14ac:dyDescent="0.2">
      <c r="A158" s="2" t="str">
        <f>IF('3 - SHOP Premium Calculator'!F174="","",'3 - SHOP Premium Calculator'!F174)</f>
        <v/>
      </c>
      <c r="B158" s="2" t="str">
        <f>IF(A158="","",A158&amp;COUNTIFS($D$10:D158,"Employee"))</f>
        <v/>
      </c>
      <c r="C158" s="2" t="str">
        <f>IF(A158="","",'3 - SHOP Premium Calculator'!F174&amp;" - "&amp;'3 - SHOP Premium Calculator'!H174)</f>
        <v/>
      </c>
      <c r="D158" s="2" t="str">
        <f>IF('3 - SHOP Premium Calculator'!H174="","",'3 - SHOP Premium Calculator'!H174)</f>
        <v/>
      </c>
      <c r="E158" s="37" t="str">
        <f>IF('3 - SHOP Premium Calculator'!I174="","",'3 - SHOP Premium Calculator'!I174)</f>
        <v/>
      </c>
      <c r="F158" s="2" t="str">
        <f t="shared" si="40"/>
        <v/>
      </c>
      <c r="G158" s="2" t="str">
        <f t="shared" si="41"/>
        <v/>
      </c>
      <c r="H158" s="2" t="str">
        <f t="shared" si="42"/>
        <v/>
      </c>
      <c r="I158" s="2" t="str">
        <f t="shared" si="43"/>
        <v/>
      </c>
      <c r="J158" s="2" t="str">
        <f t="shared" si="44"/>
        <v/>
      </c>
      <c r="K158" s="2" t="str">
        <f>IF(A158="","",IF(AND(D158="Dependent",F158&lt;25),F158+(COUNTIFS($A$10:A158,A158)/500),0))</f>
        <v/>
      </c>
      <c r="L158" s="2" t="str" cm="1">
        <f t="array" ref="L158">IFERROR(IF(A158="","",IF(AND(D158="Dependent",OR(IFERROR(K158=LARGE(IF($B$10:$B$309=B158,$K$10:$K$309),1),FALSE),IFERROR(K158=LARGE(IF($B$10:$B$309=B158,$K$10:$K$309),2),FALSE),IFERROR(K158=LARGE(IF($B$10:$B$309=B158,$K$10:$K$309),3),FALSE)),F158&lt;26),1,0)),0)</f>
        <v/>
      </c>
      <c r="M158" s="2" t="str">
        <f t="shared" si="45"/>
        <v/>
      </c>
      <c r="O158" s="2" t="str" cm="1">
        <f t="array" ref="O158">IFERROR($M158*IF($E158="","",INDEX('Plan Details'!$F$4:$Q$2298,MATCH(1,(Calculations!O$9='Plan Details'!$B$4:$B$2298)*($G158='Plan Details'!$E$4:$E$2298)*(ISNUMBER(SEARCH($B$3,'Plan Details'!$D$4:$D$2298))),0),MATCH(Calculations!$B$4,'Plan Details'!$F$3:$Q$3,0))),"")</f>
        <v/>
      </c>
      <c r="P158" s="2" t="str" cm="1">
        <f t="array" ref="P158">IFERROR($M158*IF($E158="","",INDEX('Plan Details'!$F$4:$Q$2298,MATCH(1,(Calculations!P$9='Plan Details'!$B$4:$B$2298)*($G158='Plan Details'!$E$4:$E$2298)*(ISNUMBER(SEARCH($B$3,'Plan Details'!$D$4:$D$2298))),0),MATCH(Calculations!$B$4,'Plan Details'!$F$3:$Q$3,0))),"")</f>
        <v/>
      </c>
      <c r="Q158" s="2" t="str" cm="1">
        <f t="array" ref="Q158">IFERROR($M158*IF($E158="","",INDEX('Plan Details'!$F$4:$Q$2298,MATCH(1,(Calculations!Q$9='Plan Details'!$B$4:$B$2298)*($G158='Plan Details'!$E$4:$E$2298)*(ISNUMBER(SEARCH($B$3,'Plan Details'!$D$4:$D$2298))),0),MATCH(Calculations!$B$4,'Plan Details'!$F$3:$Q$3,0))),"")</f>
        <v/>
      </c>
      <c r="R158" s="2" t="str" cm="1">
        <f t="array" ref="R158">IFERROR($M158*IF($E158="","",INDEX('Plan Details'!$F$4:$Q$2298,MATCH(1,(Calculations!R$9='Plan Details'!$B$4:$B$2298)*($G158='Plan Details'!$E$4:$E$2298)*(ISNUMBER(SEARCH($B$3,'Plan Details'!$D$4:$D$2298))),0),MATCH(Calculations!$B$4,'Plan Details'!$F$3:$Q$3,0))),"")</f>
        <v/>
      </c>
      <c r="S158" s="2" t="str" cm="1">
        <f t="array" ref="S158">IFERROR($M158*IF($E158="","",INDEX('Plan Details'!$F$4:$Q$2298,MATCH(1,(Calculations!S$9='Plan Details'!$B$4:$B$2298)*($G158='Plan Details'!$E$4:$E$2298)*(ISNUMBER(SEARCH($B$3,'Plan Details'!$D$4:$D$2298))),0),MATCH(Calculations!$B$4,'Plan Details'!$F$3:$Q$3,0))),"")</f>
        <v/>
      </c>
      <c r="T158" s="2" t="str" cm="1">
        <f t="array" ref="T158">IFERROR($M158*IF($E158="","",INDEX('Plan Details'!$F$4:$Q$2298,MATCH(1,(Calculations!T$9='Plan Details'!$B$4:$B$2298)*($G158='Plan Details'!$E$4:$E$2298)*(ISNUMBER(SEARCH($B$3,'Plan Details'!$D$4:$D$2298))),0),MATCH(Calculations!$B$4,'Plan Details'!$F$3:$Q$3,0))),"")</f>
        <v/>
      </c>
      <c r="U158" s="2" t="str" cm="1">
        <f t="array" ref="U158">IFERROR($M158*IF($E158="","",INDEX('Plan Details'!$F$4:$Q$2298,MATCH(1,(Calculations!U$9='Plan Details'!$B$4:$B$2298)*($G158='Plan Details'!$E$4:$E$2298)*(ISNUMBER(SEARCH($B$3,'Plan Details'!$D$4:$D$2298))),0),MATCH(Calculations!$B$4,'Plan Details'!$F$3:$Q$3,0))),"")</f>
        <v/>
      </c>
      <c r="V158" s="2" t="str" cm="1">
        <f t="array" ref="V158">IFERROR($M158*IF($E158="","",INDEX('Plan Details'!$F$4:$Q$2298,MATCH(1,(Calculations!V$9='Plan Details'!$B$4:$B$2298)*($G158='Plan Details'!$E$4:$E$2298)*(ISNUMBER(SEARCH($B$3,'Plan Details'!$D$4:$D$2298))),0),MATCH(Calculations!$B$4,'Plan Details'!$F$3:$Q$3,0))),"")</f>
        <v/>
      </c>
      <c r="W158" s="2" t="str" cm="1">
        <f t="array" ref="W158">IFERROR($M158*IF($E158="","",INDEX('Plan Details'!$F$4:$Q$2298,MATCH(1,(Calculations!W$9='Plan Details'!$B$4:$B$2298)*($G158='Plan Details'!$E$4:$E$2298)*(ISNUMBER(SEARCH($B$3,'Plan Details'!$D$4:$D$2298))),0),MATCH(Calculations!$B$4,'Plan Details'!$F$3:$Q$3,0))),"")</f>
        <v/>
      </c>
      <c r="X158" s="2" t="str" cm="1">
        <f t="array" ref="X158">IFERROR($M158*IF($E158="","",INDEX('Plan Details'!$F$4:$Q$2298,MATCH(1,(Calculations!X$9='Plan Details'!$B$4:$B$2298)*($G158='Plan Details'!$E$4:$E$2298)*(ISNUMBER(SEARCH($B$3,'Plan Details'!$D$4:$D$2298))),0),MATCH(Calculations!$B$4,'Plan Details'!$F$3:$Q$3,0))),"")</f>
        <v/>
      </c>
      <c r="Y158" s="2" t="str" cm="1">
        <f t="array" ref="Y158">IFERROR($M158*IF($E158="","",INDEX('Plan Details'!$F$4:$Q$2298,MATCH(1,(Calculations!Y$9='Plan Details'!$B$4:$B$2298)*($G158='Plan Details'!$E$4:$E$2298)*(ISNUMBER(SEARCH($B$3,'Plan Details'!$D$4:$D$2298))),0),MATCH(Calculations!$B$4,'Plan Details'!$F$3:$Q$3,0))),"")</f>
        <v/>
      </c>
      <c r="Z158" s="2" t="str" cm="1">
        <f t="array" ref="Z158">IFERROR($M158*IF($E158="","",INDEX('Plan Details'!$F$4:$Q$2298,MATCH(1,(Calculations!Z$9='Plan Details'!$B$4:$B$2298)*($G158='Plan Details'!$E$4:$E$2298)*(ISNUMBER(SEARCH($B$3,'Plan Details'!$D$4:$D$2298))),0),MATCH(Calculations!$B$4,'Plan Details'!$F$3:$Q$3,0))),"")</f>
        <v/>
      </c>
      <c r="AA158" s="2" t="str" cm="1">
        <f t="array" ref="AA158">IFERROR($M158*IF($E158="","",INDEX('Plan Details'!$F$4:$Q$2298,MATCH(1,(Calculations!AA$9='Plan Details'!$B$4:$B$2298)*($G158='Plan Details'!$E$4:$E$2298)*(ISNUMBER(SEARCH($B$3,'Plan Details'!$D$4:$D$2298))),0),MATCH(Calculations!$B$4,'Plan Details'!$F$3:$Q$3,0))),"")</f>
        <v/>
      </c>
      <c r="AB158" s="2" t="str" cm="1">
        <f t="array" ref="AB158">IFERROR($M158*IF($E158="","",INDEX('Plan Details'!$F$4:$Q$2298,MATCH(1,(Calculations!AB$9='Plan Details'!$B$4:$B$2298)*($G158='Plan Details'!$E$4:$E$2298)*(ISNUMBER(SEARCH($B$3,'Plan Details'!$D$4:$D$2298))),0),MATCH(Calculations!$B$4,'Plan Details'!$F$3:$Q$3,0))),"")</f>
        <v/>
      </c>
      <c r="AD158" s="2" t="str">
        <f t="shared" si="46"/>
        <v/>
      </c>
      <c r="AE158" s="2" t="str">
        <f t="shared" si="47"/>
        <v/>
      </c>
      <c r="AF158" s="2" t="str">
        <f t="shared" si="48"/>
        <v/>
      </c>
      <c r="AG158" s="2" t="str">
        <f t="shared" si="49"/>
        <v/>
      </c>
      <c r="AH158" s="2" t="str">
        <f t="shared" si="50"/>
        <v/>
      </c>
      <c r="AI158" s="2" t="str">
        <f t="shared" si="51"/>
        <v/>
      </c>
      <c r="AJ158" s="2" t="str">
        <f t="shared" si="52"/>
        <v/>
      </c>
      <c r="AK158" s="2" t="str">
        <f t="shared" si="53"/>
        <v/>
      </c>
      <c r="AL158" s="2" t="str">
        <f t="shared" si="54"/>
        <v/>
      </c>
      <c r="AM158" s="2" t="str">
        <f t="shared" si="55"/>
        <v/>
      </c>
      <c r="AN158" s="2" t="str">
        <f t="shared" si="56"/>
        <v/>
      </c>
      <c r="AO158" s="2" t="str">
        <f t="shared" si="57"/>
        <v/>
      </c>
      <c r="AP158" s="2" t="str">
        <f t="shared" si="58"/>
        <v/>
      </c>
      <c r="AQ158" s="2" t="str">
        <f t="shared" si="59"/>
        <v/>
      </c>
    </row>
    <row r="159" spans="1:43" x14ac:dyDescent="0.2">
      <c r="A159" s="2" t="str">
        <f>IF('3 - SHOP Premium Calculator'!F175="","",'3 - SHOP Premium Calculator'!F175)</f>
        <v/>
      </c>
      <c r="B159" s="2" t="str">
        <f>IF(A159="","",A159&amp;COUNTIFS($D$10:D159,"Employee"))</f>
        <v/>
      </c>
      <c r="C159" s="2" t="str">
        <f>IF(A159="","",'3 - SHOP Premium Calculator'!F175&amp;" - "&amp;'3 - SHOP Premium Calculator'!H175)</f>
        <v/>
      </c>
      <c r="D159" s="2" t="str">
        <f>IF('3 - SHOP Premium Calculator'!H175="","",'3 - SHOP Premium Calculator'!H175)</f>
        <v/>
      </c>
      <c r="E159" s="37" t="str">
        <f>IF('3 - SHOP Premium Calculator'!I175="","",'3 - SHOP Premium Calculator'!I175)</f>
        <v/>
      </c>
      <c r="F159" s="2" t="str">
        <f t="shared" si="40"/>
        <v/>
      </c>
      <c r="G159" s="2" t="str">
        <f t="shared" si="41"/>
        <v/>
      </c>
      <c r="H159" s="2" t="str">
        <f t="shared" si="42"/>
        <v/>
      </c>
      <c r="I159" s="2" t="str">
        <f t="shared" si="43"/>
        <v/>
      </c>
      <c r="J159" s="2" t="str">
        <f t="shared" si="44"/>
        <v/>
      </c>
      <c r="K159" s="2" t="str">
        <f>IF(A159="","",IF(AND(D159="Dependent",F159&lt;25),F159+(COUNTIFS($A$10:A159,A159)/500),0))</f>
        <v/>
      </c>
      <c r="L159" s="2" t="str" cm="1">
        <f t="array" ref="L159">IFERROR(IF(A159="","",IF(AND(D159="Dependent",OR(IFERROR(K159=LARGE(IF($B$10:$B$309=B159,$K$10:$K$309),1),FALSE),IFERROR(K159=LARGE(IF($B$10:$B$309=B159,$K$10:$K$309),2),FALSE),IFERROR(K159=LARGE(IF($B$10:$B$309=B159,$K$10:$K$309),3),FALSE)),F159&lt;26),1,0)),0)</f>
        <v/>
      </c>
      <c r="M159" s="2" t="str">
        <f t="shared" si="45"/>
        <v/>
      </c>
      <c r="O159" s="2" t="str" cm="1">
        <f t="array" ref="O159">IFERROR($M159*IF($E159="","",INDEX('Plan Details'!$F$4:$Q$2298,MATCH(1,(Calculations!O$9='Plan Details'!$B$4:$B$2298)*($G159='Plan Details'!$E$4:$E$2298)*(ISNUMBER(SEARCH($B$3,'Plan Details'!$D$4:$D$2298))),0),MATCH(Calculations!$B$4,'Plan Details'!$F$3:$Q$3,0))),"")</f>
        <v/>
      </c>
      <c r="P159" s="2" t="str" cm="1">
        <f t="array" ref="P159">IFERROR($M159*IF($E159="","",INDEX('Plan Details'!$F$4:$Q$2298,MATCH(1,(Calculations!P$9='Plan Details'!$B$4:$B$2298)*($G159='Plan Details'!$E$4:$E$2298)*(ISNUMBER(SEARCH($B$3,'Plan Details'!$D$4:$D$2298))),0),MATCH(Calculations!$B$4,'Plan Details'!$F$3:$Q$3,0))),"")</f>
        <v/>
      </c>
      <c r="Q159" s="2" t="str" cm="1">
        <f t="array" ref="Q159">IFERROR($M159*IF($E159="","",INDEX('Plan Details'!$F$4:$Q$2298,MATCH(1,(Calculations!Q$9='Plan Details'!$B$4:$B$2298)*($G159='Plan Details'!$E$4:$E$2298)*(ISNUMBER(SEARCH($B$3,'Plan Details'!$D$4:$D$2298))),0),MATCH(Calculations!$B$4,'Plan Details'!$F$3:$Q$3,0))),"")</f>
        <v/>
      </c>
      <c r="R159" s="2" t="str" cm="1">
        <f t="array" ref="R159">IFERROR($M159*IF($E159="","",INDEX('Plan Details'!$F$4:$Q$2298,MATCH(1,(Calculations!R$9='Plan Details'!$B$4:$B$2298)*($G159='Plan Details'!$E$4:$E$2298)*(ISNUMBER(SEARCH($B$3,'Plan Details'!$D$4:$D$2298))),0),MATCH(Calculations!$B$4,'Plan Details'!$F$3:$Q$3,0))),"")</f>
        <v/>
      </c>
      <c r="S159" s="2" t="str" cm="1">
        <f t="array" ref="S159">IFERROR($M159*IF($E159="","",INDEX('Plan Details'!$F$4:$Q$2298,MATCH(1,(Calculations!S$9='Plan Details'!$B$4:$B$2298)*($G159='Plan Details'!$E$4:$E$2298)*(ISNUMBER(SEARCH($B$3,'Plan Details'!$D$4:$D$2298))),0),MATCH(Calculations!$B$4,'Plan Details'!$F$3:$Q$3,0))),"")</f>
        <v/>
      </c>
      <c r="T159" s="2" t="str" cm="1">
        <f t="array" ref="T159">IFERROR($M159*IF($E159="","",INDEX('Plan Details'!$F$4:$Q$2298,MATCH(1,(Calculations!T$9='Plan Details'!$B$4:$B$2298)*($G159='Plan Details'!$E$4:$E$2298)*(ISNUMBER(SEARCH($B$3,'Plan Details'!$D$4:$D$2298))),0),MATCH(Calculations!$B$4,'Plan Details'!$F$3:$Q$3,0))),"")</f>
        <v/>
      </c>
      <c r="U159" s="2" t="str" cm="1">
        <f t="array" ref="U159">IFERROR($M159*IF($E159="","",INDEX('Plan Details'!$F$4:$Q$2298,MATCH(1,(Calculations!U$9='Plan Details'!$B$4:$B$2298)*($G159='Plan Details'!$E$4:$E$2298)*(ISNUMBER(SEARCH($B$3,'Plan Details'!$D$4:$D$2298))),0),MATCH(Calculations!$B$4,'Plan Details'!$F$3:$Q$3,0))),"")</f>
        <v/>
      </c>
      <c r="V159" s="2" t="str" cm="1">
        <f t="array" ref="V159">IFERROR($M159*IF($E159="","",INDEX('Plan Details'!$F$4:$Q$2298,MATCH(1,(Calculations!V$9='Plan Details'!$B$4:$B$2298)*($G159='Plan Details'!$E$4:$E$2298)*(ISNUMBER(SEARCH($B$3,'Plan Details'!$D$4:$D$2298))),0),MATCH(Calculations!$B$4,'Plan Details'!$F$3:$Q$3,0))),"")</f>
        <v/>
      </c>
      <c r="W159" s="2" t="str" cm="1">
        <f t="array" ref="W159">IFERROR($M159*IF($E159="","",INDEX('Plan Details'!$F$4:$Q$2298,MATCH(1,(Calculations!W$9='Plan Details'!$B$4:$B$2298)*($G159='Plan Details'!$E$4:$E$2298)*(ISNUMBER(SEARCH($B$3,'Plan Details'!$D$4:$D$2298))),0),MATCH(Calculations!$B$4,'Plan Details'!$F$3:$Q$3,0))),"")</f>
        <v/>
      </c>
      <c r="X159" s="2" t="str" cm="1">
        <f t="array" ref="X159">IFERROR($M159*IF($E159="","",INDEX('Plan Details'!$F$4:$Q$2298,MATCH(1,(Calculations!X$9='Plan Details'!$B$4:$B$2298)*($G159='Plan Details'!$E$4:$E$2298)*(ISNUMBER(SEARCH($B$3,'Plan Details'!$D$4:$D$2298))),0),MATCH(Calculations!$B$4,'Plan Details'!$F$3:$Q$3,0))),"")</f>
        <v/>
      </c>
      <c r="Y159" s="2" t="str" cm="1">
        <f t="array" ref="Y159">IFERROR($M159*IF($E159="","",INDEX('Plan Details'!$F$4:$Q$2298,MATCH(1,(Calculations!Y$9='Plan Details'!$B$4:$B$2298)*($G159='Plan Details'!$E$4:$E$2298)*(ISNUMBER(SEARCH($B$3,'Plan Details'!$D$4:$D$2298))),0),MATCH(Calculations!$B$4,'Plan Details'!$F$3:$Q$3,0))),"")</f>
        <v/>
      </c>
      <c r="Z159" s="2" t="str" cm="1">
        <f t="array" ref="Z159">IFERROR($M159*IF($E159="","",INDEX('Plan Details'!$F$4:$Q$2298,MATCH(1,(Calculations!Z$9='Plan Details'!$B$4:$B$2298)*($G159='Plan Details'!$E$4:$E$2298)*(ISNUMBER(SEARCH($B$3,'Plan Details'!$D$4:$D$2298))),0),MATCH(Calculations!$B$4,'Plan Details'!$F$3:$Q$3,0))),"")</f>
        <v/>
      </c>
      <c r="AA159" s="2" t="str" cm="1">
        <f t="array" ref="AA159">IFERROR($M159*IF($E159="","",INDEX('Plan Details'!$F$4:$Q$2298,MATCH(1,(Calculations!AA$9='Plan Details'!$B$4:$B$2298)*($G159='Plan Details'!$E$4:$E$2298)*(ISNUMBER(SEARCH($B$3,'Plan Details'!$D$4:$D$2298))),0),MATCH(Calculations!$B$4,'Plan Details'!$F$3:$Q$3,0))),"")</f>
        <v/>
      </c>
      <c r="AB159" s="2" t="str" cm="1">
        <f t="array" ref="AB159">IFERROR($M159*IF($E159="","",INDEX('Plan Details'!$F$4:$Q$2298,MATCH(1,(Calculations!AB$9='Plan Details'!$B$4:$B$2298)*($G159='Plan Details'!$E$4:$E$2298)*(ISNUMBER(SEARCH($B$3,'Plan Details'!$D$4:$D$2298))),0),MATCH(Calculations!$B$4,'Plan Details'!$F$3:$Q$3,0))),"")</f>
        <v/>
      </c>
      <c r="AD159" s="2" t="str">
        <f t="shared" si="46"/>
        <v/>
      </c>
      <c r="AE159" s="2" t="str">
        <f t="shared" si="47"/>
        <v/>
      </c>
      <c r="AF159" s="2" t="str">
        <f t="shared" si="48"/>
        <v/>
      </c>
      <c r="AG159" s="2" t="str">
        <f t="shared" si="49"/>
        <v/>
      </c>
      <c r="AH159" s="2" t="str">
        <f t="shared" si="50"/>
        <v/>
      </c>
      <c r="AI159" s="2" t="str">
        <f t="shared" si="51"/>
        <v/>
      </c>
      <c r="AJ159" s="2" t="str">
        <f t="shared" si="52"/>
        <v/>
      </c>
      <c r="AK159" s="2" t="str">
        <f t="shared" si="53"/>
        <v/>
      </c>
      <c r="AL159" s="2" t="str">
        <f t="shared" si="54"/>
        <v/>
      </c>
      <c r="AM159" s="2" t="str">
        <f t="shared" si="55"/>
        <v/>
      </c>
      <c r="AN159" s="2" t="str">
        <f t="shared" si="56"/>
        <v/>
      </c>
      <c r="AO159" s="2" t="str">
        <f t="shared" si="57"/>
        <v/>
      </c>
      <c r="AP159" s="2" t="str">
        <f t="shared" si="58"/>
        <v/>
      </c>
      <c r="AQ159" s="2" t="str">
        <f t="shared" si="59"/>
        <v/>
      </c>
    </row>
    <row r="160" spans="1:43" x14ac:dyDescent="0.2">
      <c r="A160" s="2" t="str">
        <f>IF('3 - SHOP Premium Calculator'!F176="","",'3 - SHOP Premium Calculator'!F176)</f>
        <v/>
      </c>
      <c r="B160" s="2" t="str">
        <f>IF(A160="","",A160&amp;COUNTIFS($D$10:D160,"Employee"))</f>
        <v/>
      </c>
      <c r="C160" s="2" t="str">
        <f>IF(A160="","",'3 - SHOP Premium Calculator'!F176&amp;" - "&amp;'3 - SHOP Premium Calculator'!H176)</f>
        <v/>
      </c>
      <c r="D160" s="2" t="str">
        <f>IF('3 - SHOP Premium Calculator'!H176="","",'3 - SHOP Premium Calculator'!H176)</f>
        <v/>
      </c>
      <c r="E160" s="37" t="str">
        <f>IF('3 - SHOP Premium Calculator'!I176="","",'3 - SHOP Premium Calculator'!I176)</f>
        <v/>
      </c>
      <c r="F160" s="2" t="str">
        <f t="shared" si="40"/>
        <v/>
      </c>
      <c r="G160" s="2" t="str">
        <f t="shared" si="41"/>
        <v/>
      </c>
      <c r="H160" s="2" t="str">
        <f t="shared" si="42"/>
        <v/>
      </c>
      <c r="I160" s="2" t="str">
        <f t="shared" si="43"/>
        <v/>
      </c>
      <c r="J160" s="2" t="str">
        <f t="shared" si="44"/>
        <v/>
      </c>
      <c r="K160" s="2" t="str">
        <f>IF(A160="","",IF(AND(D160="Dependent",F160&lt;25),F160+(COUNTIFS($A$10:A160,A160)/500),0))</f>
        <v/>
      </c>
      <c r="L160" s="2" t="str" cm="1">
        <f t="array" ref="L160">IFERROR(IF(A160="","",IF(AND(D160="Dependent",OR(IFERROR(K160=LARGE(IF($B$10:$B$309=B160,$K$10:$K$309),1),FALSE),IFERROR(K160=LARGE(IF($B$10:$B$309=B160,$K$10:$K$309),2),FALSE),IFERROR(K160=LARGE(IF($B$10:$B$309=B160,$K$10:$K$309),3),FALSE)),F160&lt;26),1,0)),0)</f>
        <v/>
      </c>
      <c r="M160" s="2" t="str">
        <f t="shared" si="45"/>
        <v/>
      </c>
      <c r="O160" s="2" t="str" cm="1">
        <f t="array" ref="O160">IFERROR($M160*IF($E160="","",INDEX('Plan Details'!$F$4:$Q$2298,MATCH(1,(Calculations!O$9='Plan Details'!$B$4:$B$2298)*($G160='Plan Details'!$E$4:$E$2298)*(ISNUMBER(SEARCH($B$3,'Plan Details'!$D$4:$D$2298))),0),MATCH(Calculations!$B$4,'Plan Details'!$F$3:$Q$3,0))),"")</f>
        <v/>
      </c>
      <c r="P160" s="2" t="str" cm="1">
        <f t="array" ref="P160">IFERROR($M160*IF($E160="","",INDEX('Plan Details'!$F$4:$Q$2298,MATCH(1,(Calculations!P$9='Plan Details'!$B$4:$B$2298)*($G160='Plan Details'!$E$4:$E$2298)*(ISNUMBER(SEARCH($B$3,'Plan Details'!$D$4:$D$2298))),0),MATCH(Calculations!$B$4,'Plan Details'!$F$3:$Q$3,0))),"")</f>
        <v/>
      </c>
      <c r="Q160" s="2" t="str" cm="1">
        <f t="array" ref="Q160">IFERROR($M160*IF($E160="","",INDEX('Plan Details'!$F$4:$Q$2298,MATCH(1,(Calculations!Q$9='Plan Details'!$B$4:$B$2298)*($G160='Plan Details'!$E$4:$E$2298)*(ISNUMBER(SEARCH($B$3,'Plan Details'!$D$4:$D$2298))),0),MATCH(Calculations!$B$4,'Plan Details'!$F$3:$Q$3,0))),"")</f>
        <v/>
      </c>
      <c r="R160" s="2" t="str" cm="1">
        <f t="array" ref="R160">IFERROR($M160*IF($E160="","",INDEX('Plan Details'!$F$4:$Q$2298,MATCH(1,(Calculations!R$9='Plan Details'!$B$4:$B$2298)*($G160='Plan Details'!$E$4:$E$2298)*(ISNUMBER(SEARCH($B$3,'Plan Details'!$D$4:$D$2298))),0),MATCH(Calculations!$B$4,'Plan Details'!$F$3:$Q$3,0))),"")</f>
        <v/>
      </c>
      <c r="S160" s="2" t="str" cm="1">
        <f t="array" ref="S160">IFERROR($M160*IF($E160="","",INDEX('Plan Details'!$F$4:$Q$2298,MATCH(1,(Calculations!S$9='Plan Details'!$B$4:$B$2298)*($G160='Plan Details'!$E$4:$E$2298)*(ISNUMBER(SEARCH($B$3,'Plan Details'!$D$4:$D$2298))),0),MATCH(Calculations!$B$4,'Plan Details'!$F$3:$Q$3,0))),"")</f>
        <v/>
      </c>
      <c r="T160" s="2" t="str" cm="1">
        <f t="array" ref="T160">IFERROR($M160*IF($E160="","",INDEX('Plan Details'!$F$4:$Q$2298,MATCH(1,(Calculations!T$9='Plan Details'!$B$4:$B$2298)*($G160='Plan Details'!$E$4:$E$2298)*(ISNUMBER(SEARCH($B$3,'Plan Details'!$D$4:$D$2298))),0),MATCH(Calculations!$B$4,'Plan Details'!$F$3:$Q$3,0))),"")</f>
        <v/>
      </c>
      <c r="U160" s="2" t="str" cm="1">
        <f t="array" ref="U160">IFERROR($M160*IF($E160="","",INDEX('Plan Details'!$F$4:$Q$2298,MATCH(1,(Calculations!U$9='Plan Details'!$B$4:$B$2298)*($G160='Plan Details'!$E$4:$E$2298)*(ISNUMBER(SEARCH($B$3,'Plan Details'!$D$4:$D$2298))),0),MATCH(Calculations!$B$4,'Plan Details'!$F$3:$Q$3,0))),"")</f>
        <v/>
      </c>
      <c r="V160" s="2" t="str" cm="1">
        <f t="array" ref="V160">IFERROR($M160*IF($E160="","",INDEX('Plan Details'!$F$4:$Q$2298,MATCH(1,(Calculations!V$9='Plan Details'!$B$4:$B$2298)*($G160='Plan Details'!$E$4:$E$2298)*(ISNUMBER(SEARCH($B$3,'Plan Details'!$D$4:$D$2298))),0),MATCH(Calculations!$B$4,'Plan Details'!$F$3:$Q$3,0))),"")</f>
        <v/>
      </c>
      <c r="W160" s="2" t="str" cm="1">
        <f t="array" ref="W160">IFERROR($M160*IF($E160="","",INDEX('Plan Details'!$F$4:$Q$2298,MATCH(1,(Calculations!W$9='Plan Details'!$B$4:$B$2298)*($G160='Plan Details'!$E$4:$E$2298)*(ISNUMBER(SEARCH($B$3,'Plan Details'!$D$4:$D$2298))),0),MATCH(Calculations!$B$4,'Plan Details'!$F$3:$Q$3,0))),"")</f>
        <v/>
      </c>
      <c r="X160" s="2" t="str" cm="1">
        <f t="array" ref="X160">IFERROR($M160*IF($E160="","",INDEX('Plan Details'!$F$4:$Q$2298,MATCH(1,(Calculations!X$9='Plan Details'!$B$4:$B$2298)*($G160='Plan Details'!$E$4:$E$2298)*(ISNUMBER(SEARCH($B$3,'Plan Details'!$D$4:$D$2298))),0),MATCH(Calculations!$B$4,'Plan Details'!$F$3:$Q$3,0))),"")</f>
        <v/>
      </c>
      <c r="Y160" s="2" t="str" cm="1">
        <f t="array" ref="Y160">IFERROR($M160*IF($E160="","",INDEX('Plan Details'!$F$4:$Q$2298,MATCH(1,(Calculations!Y$9='Plan Details'!$B$4:$B$2298)*($G160='Plan Details'!$E$4:$E$2298)*(ISNUMBER(SEARCH($B$3,'Plan Details'!$D$4:$D$2298))),0),MATCH(Calculations!$B$4,'Plan Details'!$F$3:$Q$3,0))),"")</f>
        <v/>
      </c>
      <c r="Z160" s="2" t="str" cm="1">
        <f t="array" ref="Z160">IFERROR($M160*IF($E160="","",INDEX('Plan Details'!$F$4:$Q$2298,MATCH(1,(Calculations!Z$9='Plan Details'!$B$4:$B$2298)*($G160='Plan Details'!$E$4:$E$2298)*(ISNUMBER(SEARCH($B$3,'Plan Details'!$D$4:$D$2298))),0),MATCH(Calculations!$B$4,'Plan Details'!$F$3:$Q$3,0))),"")</f>
        <v/>
      </c>
      <c r="AA160" s="2" t="str" cm="1">
        <f t="array" ref="AA160">IFERROR($M160*IF($E160="","",INDEX('Plan Details'!$F$4:$Q$2298,MATCH(1,(Calculations!AA$9='Plan Details'!$B$4:$B$2298)*($G160='Plan Details'!$E$4:$E$2298)*(ISNUMBER(SEARCH($B$3,'Plan Details'!$D$4:$D$2298))),0),MATCH(Calculations!$B$4,'Plan Details'!$F$3:$Q$3,0))),"")</f>
        <v/>
      </c>
      <c r="AB160" s="2" t="str" cm="1">
        <f t="array" ref="AB160">IFERROR($M160*IF($E160="","",INDEX('Plan Details'!$F$4:$Q$2298,MATCH(1,(Calculations!AB$9='Plan Details'!$B$4:$B$2298)*($G160='Plan Details'!$E$4:$E$2298)*(ISNUMBER(SEARCH($B$3,'Plan Details'!$D$4:$D$2298))),0),MATCH(Calculations!$B$4,'Plan Details'!$F$3:$Q$3,0))),"")</f>
        <v/>
      </c>
      <c r="AD160" s="2" t="str">
        <f t="shared" si="46"/>
        <v/>
      </c>
      <c r="AE160" s="2" t="str">
        <f t="shared" si="47"/>
        <v/>
      </c>
      <c r="AF160" s="2" t="str">
        <f t="shared" si="48"/>
        <v/>
      </c>
      <c r="AG160" s="2" t="str">
        <f t="shared" si="49"/>
        <v/>
      </c>
      <c r="AH160" s="2" t="str">
        <f t="shared" si="50"/>
        <v/>
      </c>
      <c r="AI160" s="2" t="str">
        <f t="shared" si="51"/>
        <v/>
      </c>
      <c r="AJ160" s="2" t="str">
        <f t="shared" si="52"/>
        <v/>
      </c>
      <c r="AK160" s="2" t="str">
        <f t="shared" si="53"/>
        <v/>
      </c>
      <c r="AL160" s="2" t="str">
        <f t="shared" si="54"/>
        <v/>
      </c>
      <c r="AM160" s="2" t="str">
        <f t="shared" si="55"/>
        <v/>
      </c>
      <c r="AN160" s="2" t="str">
        <f t="shared" si="56"/>
        <v/>
      </c>
      <c r="AO160" s="2" t="str">
        <f t="shared" si="57"/>
        <v/>
      </c>
      <c r="AP160" s="2" t="str">
        <f t="shared" si="58"/>
        <v/>
      </c>
      <c r="AQ160" s="2" t="str">
        <f t="shared" si="59"/>
        <v/>
      </c>
    </row>
    <row r="161" spans="1:43" x14ac:dyDescent="0.2">
      <c r="A161" s="2" t="str">
        <f>IF('3 - SHOP Premium Calculator'!F177="","",'3 - SHOP Premium Calculator'!F177)</f>
        <v/>
      </c>
      <c r="B161" s="2" t="str">
        <f>IF(A161="","",A161&amp;COUNTIFS($D$10:D161,"Employee"))</f>
        <v/>
      </c>
      <c r="C161" s="2" t="str">
        <f>IF(A161="","",'3 - SHOP Premium Calculator'!F177&amp;" - "&amp;'3 - SHOP Premium Calculator'!H177)</f>
        <v/>
      </c>
      <c r="D161" s="2" t="str">
        <f>IF('3 - SHOP Premium Calculator'!H177="","",'3 - SHOP Premium Calculator'!H177)</f>
        <v/>
      </c>
      <c r="E161" s="37" t="str">
        <f>IF('3 - SHOP Premium Calculator'!I177="","",'3 - SHOP Premium Calculator'!I177)</f>
        <v/>
      </c>
      <c r="F161" s="2" t="str">
        <f t="shared" si="40"/>
        <v/>
      </c>
      <c r="G161" s="2" t="str">
        <f t="shared" si="41"/>
        <v/>
      </c>
      <c r="H161" s="2" t="str">
        <f t="shared" si="42"/>
        <v/>
      </c>
      <c r="I161" s="2" t="str">
        <f t="shared" si="43"/>
        <v/>
      </c>
      <c r="J161" s="2" t="str">
        <f t="shared" si="44"/>
        <v/>
      </c>
      <c r="K161" s="2" t="str">
        <f>IF(A161="","",IF(AND(D161="Dependent",F161&lt;25),F161+(COUNTIFS($A$10:A161,A161)/500),0))</f>
        <v/>
      </c>
      <c r="L161" s="2" t="str" cm="1">
        <f t="array" ref="L161">IFERROR(IF(A161="","",IF(AND(D161="Dependent",OR(IFERROR(K161=LARGE(IF($B$10:$B$309=B161,$K$10:$K$309),1),FALSE),IFERROR(K161=LARGE(IF($B$10:$B$309=B161,$K$10:$K$309),2),FALSE),IFERROR(K161=LARGE(IF($B$10:$B$309=B161,$K$10:$K$309),3),FALSE)),F161&lt;26),1,0)),0)</f>
        <v/>
      </c>
      <c r="M161" s="2" t="str">
        <f t="shared" si="45"/>
        <v/>
      </c>
      <c r="O161" s="2" t="str" cm="1">
        <f t="array" ref="O161">IFERROR($M161*IF($E161="","",INDEX('Plan Details'!$F$4:$Q$2298,MATCH(1,(Calculations!O$9='Plan Details'!$B$4:$B$2298)*($G161='Plan Details'!$E$4:$E$2298)*(ISNUMBER(SEARCH($B$3,'Plan Details'!$D$4:$D$2298))),0),MATCH(Calculations!$B$4,'Plan Details'!$F$3:$Q$3,0))),"")</f>
        <v/>
      </c>
      <c r="P161" s="2" t="str" cm="1">
        <f t="array" ref="P161">IFERROR($M161*IF($E161="","",INDEX('Plan Details'!$F$4:$Q$2298,MATCH(1,(Calculations!P$9='Plan Details'!$B$4:$B$2298)*($G161='Plan Details'!$E$4:$E$2298)*(ISNUMBER(SEARCH($B$3,'Plan Details'!$D$4:$D$2298))),0),MATCH(Calculations!$B$4,'Plan Details'!$F$3:$Q$3,0))),"")</f>
        <v/>
      </c>
      <c r="Q161" s="2" t="str" cm="1">
        <f t="array" ref="Q161">IFERROR($M161*IF($E161="","",INDEX('Plan Details'!$F$4:$Q$2298,MATCH(1,(Calculations!Q$9='Plan Details'!$B$4:$B$2298)*($G161='Plan Details'!$E$4:$E$2298)*(ISNUMBER(SEARCH($B$3,'Plan Details'!$D$4:$D$2298))),0),MATCH(Calculations!$B$4,'Plan Details'!$F$3:$Q$3,0))),"")</f>
        <v/>
      </c>
      <c r="R161" s="2" t="str" cm="1">
        <f t="array" ref="R161">IFERROR($M161*IF($E161="","",INDEX('Plan Details'!$F$4:$Q$2298,MATCH(1,(Calculations!R$9='Plan Details'!$B$4:$B$2298)*($G161='Plan Details'!$E$4:$E$2298)*(ISNUMBER(SEARCH($B$3,'Plan Details'!$D$4:$D$2298))),0),MATCH(Calculations!$B$4,'Plan Details'!$F$3:$Q$3,0))),"")</f>
        <v/>
      </c>
      <c r="S161" s="2" t="str" cm="1">
        <f t="array" ref="S161">IFERROR($M161*IF($E161="","",INDEX('Plan Details'!$F$4:$Q$2298,MATCH(1,(Calculations!S$9='Plan Details'!$B$4:$B$2298)*($G161='Plan Details'!$E$4:$E$2298)*(ISNUMBER(SEARCH($B$3,'Plan Details'!$D$4:$D$2298))),0),MATCH(Calculations!$B$4,'Plan Details'!$F$3:$Q$3,0))),"")</f>
        <v/>
      </c>
      <c r="T161" s="2" t="str" cm="1">
        <f t="array" ref="T161">IFERROR($M161*IF($E161="","",INDEX('Plan Details'!$F$4:$Q$2298,MATCH(1,(Calculations!T$9='Plan Details'!$B$4:$B$2298)*($G161='Plan Details'!$E$4:$E$2298)*(ISNUMBER(SEARCH($B$3,'Plan Details'!$D$4:$D$2298))),0),MATCH(Calculations!$B$4,'Plan Details'!$F$3:$Q$3,0))),"")</f>
        <v/>
      </c>
      <c r="U161" s="2" t="str" cm="1">
        <f t="array" ref="U161">IFERROR($M161*IF($E161="","",INDEX('Plan Details'!$F$4:$Q$2298,MATCH(1,(Calculations!U$9='Plan Details'!$B$4:$B$2298)*($G161='Plan Details'!$E$4:$E$2298)*(ISNUMBER(SEARCH($B$3,'Plan Details'!$D$4:$D$2298))),0),MATCH(Calculations!$B$4,'Plan Details'!$F$3:$Q$3,0))),"")</f>
        <v/>
      </c>
      <c r="V161" s="2" t="str" cm="1">
        <f t="array" ref="V161">IFERROR($M161*IF($E161="","",INDEX('Plan Details'!$F$4:$Q$2298,MATCH(1,(Calculations!V$9='Plan Details'!$B$4:$B$2298)*($G161='Plan Details'!$E$4:$E$2298)*(ISNUMBER(SEARCH($B$3,'Plan Details'!$D$4:$D$2298))),0),MATCH(Calculations!$B$4,'Plan Details'!$F$3:$Q$3,0))),"")</f>
        <v/>
      </c>
      <c r="W161" s="2" t="str" cm="1">
        <f t="array" ref="W161">IFERROR($M161*IF($E161="","",INDEX('Plan Details'!$F$4:$Q$2298,MATCH(1,(Calculations!W$9='Plan Details'!$B$4:$B$2298)*($G161='Plan Details'!$E$4:$E$2298)*(ISNUMBER(SEARCH($B$3,'Plan Details'!$D$4:$D$2298))),0),MATCH(Calculations!$B$4,'Plan Details'!$F$3:$Q$3,0))),"")</f>
        <v/>
      </c>
      <c r="X161" s="2" t="str" cm="1">
        <f t="array" ref="X161">IFERROR($M161*IF($E161="","",INDEX('Plan Details'!$F$4:$Q$2298,MATCH(1,(Calculations!X$9='Plan Details'!$B$4:$B$2298)*($G161='Plan Details'!$E$4:$E$2298)*(ISNUMBER(SEARCH($B$3,'Plan Details'!$D$4:$D$2298))),0),MATCH(Calculations!$B$4,'Plan Details'!$F$3:$Q$3,0))),"")</f>
        <v/>
      </c>
      <c r="Y161" s="2" t="str" cm="1">
        <f t="array" ref="Y161">IFERROR($M161*IF($E161="","",INDEX('Plan Details'!$F$4:$Q$2298,MATCH(1,(Calculations!Y$9='Plan Details'!$B$4:$B$2298)*($G161='Plan Details'!$E$4:$E$2298)*(ISNUMBER(SEARCH($B$3,'Plan Details'!$D$4:$D$2298))),0),MATCH(Calculations!$B$4,'Plan Details'!$F$3:$Q$3,0))),"")</f>
        <v/>
      </c>
      <c r="Z161" s="2" t="str" cm="1">
        <f t="array" ref="Z161">IFERROR($M161*IF($E161="","",INDEX('Plan Details'!$F$4:$Q$2298,MATCH(1,(Calculations!Z$9='Plan Details'!$B$4:$B$2298)*($G161='Plan Details'!$E$4:$E$2298)*(ISNUMBER(SEARCH($B$3,'Plan Details'!$D$4:$D$2298))),0),MATCH(Calculations!$B$4,'Plan Details'!$F$3:$Q$3,0))),"")</f>
        <v/>
      </c>
      <c r="AA161" s="2" t="str" cm="1">
        <f t="array" ref="AA161">IFERROR($M161*IF($E161="","",INDEX('Plan Details'!$F$4:$Q$2298,MATCH(1,(Calculations!AA$9='Plan Details'!$B$4:$B$2298)*($G161='Plan Details'!$E$4:$E$2298)*(ISNUMBER(SEARCH($B$3,'Plan Details'!$D$4:$D$2298))),0),MATCH(Calculations!$B$4,'Plan Details'!$F$3:$Q$3,0))),"")</f>
        <v/>
      </c>
      <c r="AB161" s="2" t="str" cm="1">
        <f t="array" ref="AB161">IFERROR($M161*IF($E161="","",INDEX('Plan Details'!$F$4:$Q$2298,MATCH(1,(Calculations!AB$9='Plan Details'!$B$4:$B$2298)*($G161='Plan Details'!$E$4:$E$2298)*(ISNUMBER(SEARCH($B$3,'Plan Details'!$D$4:$D$2298))),0),MATCH(Calculations!$B$4,'Plan Details'!$F$3:$Q$3,0))),"")</f>
        <v/>
      </c>
      <c r="AD161" s="2" t="str">
        <f t="shared" si="46"/>
        <v/>
      </c>
      <c r="AE161" s="2" t="str">
        <f t="shared" si="47"/>
        <v/>
      </c>
      <c r="AF161" s="2" t="str">
        <f t="shared" si="48"/>
        <v/>
      </c>
      <c r="AG161" s="2" t="str">
        <f t="shared" si="49"/>
        <v/>
      </c>
      <c r="AH161" s="2" t="str">
        <f t="shared" si="50"/>
        <v/>
      </c>
      <c r="AI161" s="2" t="str">
        <f t="shared" si="51"/>
        <v/>
      </c>
      <c r="AJ161" s="2" t="str">
        <f t="shared" si="52"/>
        <v/>
      </c>
      <c r="AK161" s="2" t="str">
        <f t="shared" si="53"/>
        <v/>
      </c>
      <c r="AL161" s="2" t="str">
        <f t="shared" si="54"/>
        <v/>
      </c>
      <c r="AM161" s="2" t="str">
        <f t="shared" si="55"/>
        <v/>
      </c>
      <c r="AN161" s="2" t="str">
        <f t="shared" si="56"/>
        <v/>
      </c>
      <c r="AO161" s="2" t="str">
        <f t="shared" si="57"/>
        <v/>
      </c>
      <c r="AP161" s="2" t="str">
        <f t="shared" si="58"/>
        <v/>
      </c>
      <c r="AQ161" s="2" t="str">
        <f t="shared" si="59"/>
        <v/>
      </c>
    </row>
    <row r="162" spans="1:43" x14ac:dyDescent="0.2">
      <c r="A162" s="2" t="str">
        <f>IF('3 - SHOP Premium Calculator'!F178="","",'3 - SHOP Premium Calculator'!F178)</f>
        <v/>
      </c>
      <c r="B162" s="2" t="str">
        <f>IF(A162="","",A162&amp;COUNTIFS($D$10:D162,"Employee"))</f>
        <v/>
      </c>
      <c r="C162" s="2" t="str">
        <f>IF(A162="","",'3 - SHOP Premium Calculator'!F178&amp;" - "&amp;'3 - SHOP Premium Calculator'!H178)</f>
        <v/>
      </c>
      <c r="D162" s="2" t="str">
        <f>IF('3 - SHOP Premium Calculator'!H178="","",'3 - SHOP Premium Calculator'!H178)</f>
        <v/>
      </c>
      <c r="E162" s="37" t="str">
        <f>IF('3 - SHOP Premium Calculator'!I178="","",'3 - SHOP Premium Calculator'!I178)</f>
        <v/>
      </c>
      <c r="F162" s="2" t="str">
        <f t="shared" si="40"/>
        <v/>
      </c>
      <c r="G162" s="2" t="str">
        <f t="shared" si="41"/>
        <v/>
      </c>
      <c r="H162" s="2" t="str">
        <f t="shared" si="42"/>
        <v/>
      </c>
      <c r="I162" s="2" t="str">
        <f t="shared" si="43"/>
        <v/>
      </c>
      <c r="J162" s="2" t="str">
        <f t="shared" si="44"/>
        <v/>
      </c>
      <c r="K162" s="2" t="str">
        <f>IF(A162="","",IF(AND(D162="Dependent",F162&lt;25),F162+(COUNTIFS($A$10:A162,A162)/500),0))</f>
        <v/>
      </c>
      <c r="L162" s="2" t="str" cm="1">
        <f t="array" ref="L162">IFERROR(IF(A162="","",IF(AND(D162="Dependent",OR(IFERROR(K162=LARGE(IF($B$10:$B$309=B162,$K$10:$K$309),1),FALSE),IFERROR(K162=LARGE(IF($B$10:$B$309=B162,$K$10:$K$309),2),FALSE),IFERROR(K162=LARGE(IF($B$10:$B$309=B162,$K$10:$K$309),3),FALSE)),F162&lt;26),1,0)),0)</f>
        <v/>
      </c>
      <c r="M162" s="2" t="str">
        <f t="shared" si="45"/>
        <v/>
      </c>
      <c r="O162" s="2" t="str" cm="1">
        <f t="array" ref="O162">IFERROR($M162*IF($E162="","",INDEX('Plan Details'!$F$4:$Q$2298,MATCH(1,(Calculations!O$9='Plan Details'!$B$4:$B$2298)*($G162='Plan Details'!$E$4:$E$2298)*(ISNUMBER(SEARCH($B$3,'Plan Details'!$D$4:$D$2298))),0),MATCH(Calculations!$B$4,'Plan Details'!$F$3:$Q$3,0))),"")</f>
        <v/>
      </c>
      <c r="P162" s="2" t="str" cm="1">
        <f t="array" ref="P162">IFERROR($M162*IF($E162="","",INDEX('Plan Details'!$F$4:$Q$2298,MATCH(1,(Calculations!P$9='Plan Details'!$B$4:$B$2298)*($G162='Plan Details'!$E$4:$E$2298)*(ISNUMBER(SEARCH($B$3,'Plan Details'!$D$4:$D$2298))),0),MATCH(Calculations!$B$4,'Plan Details'!$F$3:$Q$3,0))),"")</f>
        <v/>
      </c>
      <c r="Q162" s="2" t="str" cm="1">
        <f t="array" ref="Q162">IFERROR($M162*IF($E162="","",INDEX('Plan Details'!$F$4:$Q$2298,MATCH(1,(Calculations!Q$9='Plan Details'!$B$4:$B$2298)*($G162='Plan Details'!$E$4:$E$2298)*(ISNUMBER(SEARCH($B$3,'Plan Details'!$D$4:$D$2298))),0),MATCH(Calculations!$B$4,'Plan Details'!$F$3:$Q$3,0))),"")</f>
        <v/>
      </c>
      <c r="R162" s="2" t="str" cm="1">
        <f t="array" ref="R162">IFERROR($M162*IF($E162="","",INDEX('Plan Details'!$F$4:$Q$2298,MATCH(1,(Calculations!R$9='Plan Details'!$B$4:$B$2298)*($G162='Plan Details'!$E$4:$E$2298)*(ISNUMBER(SEARCH($B$3,'Plan Details'!$D$4:$D$2298))),0),MATCH(Calculations!$B$4,'Plan Details'!$F$3:$Q$3,0))),"")</f>
        <v/>
      </c>
      <c r="S162" s="2" t="str" cm="1">
        <f t="array" ref="S162">IFERROR($M162*IF($E162="","",INDEX('Plan Details'!$F$4:$Q$2298,MATCH(1,(Calculations!S$9='Plan Details'!$B$4:$B$2298)*($G162='Plan Details'!$E$4:$E$2298)*(ISNUMBER(SEARCH($B$3,'Plan Details'!$D$4:$D$2298))),0),MATCH(Calculations!$B$4,'Plan Details'!$F$3:$Q$3,0))),"")</f>
        <v/>
      </c>
      <c r="T162" s="2" t="str" cm="1">
        <f t="array" ref="T162">IFERROR($M162*IF($E162="","",INDEX('Plan Details'!$F$4:$Q$2298,MATCH(1,(Calculations!T$9='Plan Details'!$B$4:$B$2298)*($G162='Plan Details'!$E$4:$E$2298)*(ISNUMBER(SEARCH($B$3,'Plan Details'!$D$4:$D$2298))),0),MATCH(Calculations!$B$4,'Plan Details'!$F$3:$Q$3,0))),"")</f>
        <v/>
      </c>
      <c r="U162" s="2" t="str" cm="1">
        <f t="array" ref="U162">IFERROR($M162*IF($E162="","",INDEX('Plan Details'!$F$4:$Q$2298,MATCH(1,(Calculations!U$9='Plan Details'!$B$4:$B$2298)*($G162='Plan Details'!$E$4:$E$2298)*(ISNUMBER(SEARCH($B$3,'Plan Details'!$D$4:$D$2298))),0),MATCH(Calculations!$B$4,'Plan Details'!$F$3:$Q$3,0))),"")</f>
        <v/>
      </c>
      <c r="V162" s="2" t="str" cm="1">
        <f t="array" ref="V162">IFERROR($M162*IF($E162="","",INDEX('Plan Details'!$F$4:$Q$2298,MATCH(1,(Calculations!V$9='Plan Details'!$B$4:$B$2298)*($G162='Plan Details'!$E$4:$E$2298)*(ISNUMBER(SEARCH($B$3,'Plan Details'!$D$4:$D$2298))),0),MATCH(Calculations!$B$4,'Plan Details'!$F$3:$Q$3,0))),"")</f>
        <v/>
      </c>
      <c r="W162" s="2" t="str" cm="1">
        <f t="array" ref="W162">IFERROR($M162*IF($E162="","",INDEX('Plan Details'!$F$4:$Q$2298,MATCH(1,(Calculations!W$9='Plan Details'!$B$4:$B$2298)*($G162='Plan Details'!$E$4:$E$2298)*(ISNUMBER(SEARCH($B$3,'Plan Details'!$D$4:$D$2298))),0),MATCH(Calculations!$B$4,'Plan Details'!$F$3:$Q$3,0))),"")</f>
        <v/>
      </c>
      <c r="X162" s="2" t="str" cm="1">
        <f t="array" ref="X162">IFERROR($M162*IF($E162="","",INDEX('Plan Details'!$F$4:$Q$2298,MATCH(1,(Calculations!X$9='Plan Details'!$B$4:$B$2298)*($G162='Plan Details'!$E$4:$E$2298)*(ISNUMBER(SEARCH($B$3,'Plan Details'!$D$4:$D$2298))),0),MATCH(Calculations!$B$4,'Plan Details'!$F$3:$Q$3,0))),"")</f>
        <v/>
      </c>
      <c r="Y162" s="2" t="str" cm="1">
        <f t="array" ref="Y162">IFERROR($M162*IF($E162="","",INDEX('Plan Details'!$F$4:$Q$2298,MATCH(1,(Calculations!Y$9='Plan Details'!$B$4:$B$2298)*($G162='Plan Details'!$E$4:$E$2298)*(ISNUMBER(SEARCH($B$3,'Plan Details'!$D$4:$D$2298))),0),MATCH(Calculations!$B$4,'Plan Details'!$F$3:$Q$3,0))),"")</f>
        <v/>
      </c>
      <c r="Z162" s="2" t="str" cm="1">
        <f t="array" ref="Z162">IFERROR($M162*IF($E162="","",INDEX('Plan Details'!$F$4:$Q$2298,MATCH(1,(Calculations!Z$9='Plan Details'!$B$4:$B$2298)*($G162='Plan Details'!$E$4:$E$2298)*(ISNUMBER(SEARCH($B$3,'Plan Details'!$D$4:$D$2298))),0),MATCH(Calculations!$B$4,'Plan Details'!$F$3:$Q$3,0))),"")</f>
        <v/>
      </c>
      <c r="AA162" s="2" t="str" cm="1">
        <f t="array" ref="AA162">IFERROR($M162*IF($E162="","",INDEX('Plan Details'!$F$4:$Q$2298,MATCH(1,(Calculations!AA$9='Plan Details'!$B$4:$B$2298)*($G162='Plan Details'!$E$4:$E$2298)*(ISNUMBER(SEARCH($B$3,'Plan Details'!$D$4:$D$2298))),0),MATCH(Calculations!$B$4,'Plan Details'!$F$3:$Q$3,0))),"")</f>
        <v/>
      </c>
      <c r="AB162" s="2" t="str" cm="1">
        <f t="array" ref="AB162">IFERROR($M162*IF($E162="","",INDEX('Plan Details'!$F$4:$Q$2298,MATCH(1,(Calculations!AB$9='Plan Details'!$B$4:$B$2298)*($G162='Plan Details'!$E$4:$E$2298)*(ISNUMBER(SEARCH($B$3,'Plan Details'!$D$4:$D$2298))),0),MATCH(Calculations!$B$4,'Plan Details'!$F$3:$Q$3,0))),"")</f>
        <v/>
      </c>
      <c r="AD162" s="2" t="str">
        <f t="shared" si="46"/>
        <v/>
      </c>
      <c r="AE162" s="2" t="str">
        <f t="shared" si="47"/>
        <v/>
      </c>
      <c r="AF162" s="2" t="str">
        <f t="shared" si="48"/>
        <v/>
      </c>
      <c r="AG162" s="2" t="str">
        <f t="shared" si="49"/>
        <v/>
      </c>
      <c r="AH162" s="2" t="str">
        <f t="shared" si="50"/>
        <v/>
      </c>
      <c r="AI162" s="2" t="str">
        <f t="shared" si="51"/>
        <v/>
      </c>
      <c r="AJ162" s="2" t="str">
        <f t="shared" si="52"/>
        <v/>
      </c>
      <c r="AK162" s="2" t="str">
        <f t="shared" si="53"/>
        <v/>
      </c>
      <c r="AL162" s="2" t="str">
        <f t="shared" si="54"/>
        <v/>
      </c>
      <c r="AM162" s="2" t="str">
        <f t="shared" si="55"/>
        <v/>
      </c>
      <c r="AN162" s="2" t="str">
        <f t="shared" si="56"/>
        <v/>
      </c>
      <c r="AO162" s="2" t="str">
        <f t="shared" si="57"/>
        <v/>
      </c>
      <c r="AP162" s="2" t="str">
        <f t="shared" si="58"/>
        <v/>
      </c>
      <c r="AQ162" s="2" t="str">
        <f t="shared" si="59"/>
        <v/>
      </c>
    </row>
    <row r="163" spans="1:43" x14ac:dyDescent="0.2">
      <c r="A163" s="2" t="str">
        <f>IF('3 - SHOP Premium Calculator'!F179="","",'3 - SHOP Premium Calculator'!F179)</f>
        <v/>
      </c>
      <c r="B163" s="2" t="str">
        <f>IF(A163="","",A163&amp;COUNTIFS($D$10:D163,"Employee"))</f>
        <v/>
      </c>
      <c r="C163" s="2" t="str">
        <f>IF(A163="","",'3 - SHOP Premium Calculator'!F179&amp;" - "&amp;'3 - SHOP Premium Calculator'!H179)</f>
        <v/>
      </c>
      <c r="D163" s="2" t="str">
        <f>IF('3 - SHOP Premium Calculator'!H179="","",'3 - SHOP Premium Calculator'!H179)</f>
        <v/>
      </c>
      <c r="E163" s="37" t="str">
        <f>IF('3 - SHOP Premium Calculator'!I179="","",'3 - SHOP Premium Calculator'!I179)</f>
        <v/>
      </c>
      <c r="F163" s="2" t="str">
        <f t="shared" si="40"/>
        <v/>
      </c>
      <c r="G163" s="2" t="str">
        <f t="shared" si="41"/>
        <v/>
      </c>
      <c r="H163" s="2" t="str">
        <f t="shared" si="42"/>
        <v/>
      </c>
      <c r="I163" s="2" t="str">
        <f t="shared" si="43"/>
        <v/>
      </c>
      <c r="J163" s="2" t="str">
        <f t="shared" si="44"/>
        <v/>
      </c>
      <c r="K163" s="2" t="str">
        <f>IF(A163="","",IF(AND(D163="Dependent",F163&lt;25),F163+(COUNTIFS($A$10:A163,A163)/500),0))</f>
        <v/>
      </c>
      <c r="L163" s="2" t="str" cm="1">
        <f t="array" ref="L163">IFERROR(IF(A163="","",IF(AND(D163="Dependent",OR(IFERROR(K163=LARGE(IF($B$10:$B$309=B163,$K$10:$K$309),1),FALSE),IFERROR(K163=LARGE(IF($B$10:$B$309=B163,$K$10:$K$309),2),FALSE),IFERROR(K163=LARGE(IF($B$10:$B$309=B163,$K$10:$K$309),3),FALSE)),F163&lt;26),1,0)),0)</f>
        <v/>
      </c>
      <c r="M163" s="2" t="str">
        <f t="shared" si="45"/>
        <v/>
      </c>
      <c r="O163" s="2" t="str" cm="1">
        <f t="array" ref="O163">IFERROR($M163*IF($E163="","",INDEX('Plan Details'!$F$4:$Q$2298,MATCH(1,(Calculations!O$9='Plan Details'!$B$4:$B$2298)*($G163='Plan Details'!$E$4:$E$2298)*(ISNUMBER(SEARCH($B$3,'Plan Details'!$D$4:$D$2298))),0),MATCH(Calculations!$B$4,'Plan Details'!$F$3:$Q$3,0))),"")</f>
        <v/>
      </c>
      <c r="P163" s="2" t="str" cm="1">
        <f t="array" ref="P163">IFERROR($M163*IF($E163="","",INDEX('Plan Details'!$F$4:$Q$2298,MATCH(1,(Calculations!P$9='Plan Details'!$B$4:$B$2298)*($G163='Plan Details'!$E$4:$E$2298)*(ISNUMBER(SEARCH($B$3,'Plan Details'!$D$4:$D$2298))),0),MATCH(Calculations!$B$4,'Plan Details'!$F$3:$Q$3,0))),"")</f>
        <v/>
      </c>
      <c r="Q163" s="2" t="str" cm="1">
        <f t="array" ref="Q163">IFERROR($M163*IF($E163="","",INDEX('Plan Details'!$F$4:$Q$2298,MATCH(1,(Calculations!Q$9='Plan Details'!$B$4:$B$2298)*($G163='Plan Details'!$E$4:$E$2298)*(ISNUMBER(SEARCH($B$3,'Plan Details'!$D$4:$D$2298))),0),MATCH(Calculations!$B$4,'Plan Details'!$F$3:$Q$3,0))),"")</f>
        <v/>
      </c>
      <c r="R163" s="2" t="str" cm="1">
        <f t="array" ref="R163">IFERROR($M163*IF($E163="","",INDEX('Plan Details'!$F$4:$Q$2298,MATCH(1,(Calculations!R$9='Plan Details'!$B$4:$B$2298)*($G163='Plan Details'!$E$4:$E$2298)*(ISNUMBER(SEARCH($B$3,'Plan Details'!$D$4:$D$2298))),0),MATCH(Calculations!$B$4,'Plan Details'!$F$3:$Q$3,0))),"")</f>
        <v/>
      </c>
      <c r="S163" s="2" t="str" cm="1">
        <f t="array" ref="S163">IFERROR($M163*IF($E163="","",INDEX('Plan Details'!$F$4:$Q$2298,MATCH(1,(Calculations!S$9='Plan Details'!$B$4:$B$2298)*($G163='Plan Details'!$E$4:$E$2298)*(ISNUMBER(SEARCH($B$3,'Plan Details'!$D$4:$D$2298))),0),MATCH(Calculations!$B$4,'Plan Details'!$F$3:$Q$3,0))),"")</f>
        <v/>
      </c>
      <c r="T163" s="2" t="str" cm="1">
        <f t="array" ref="T163">IFERROR($M163*IF($E163="","",INDEX('Plan Details'!$F$4:$Q$2298,MATCH(1,(Calculations!T$9='Plan Details'!$B$4:$B$2298)*($G163='Plan Details'!$E$4:$E$2298)*(ISNUMBER(SEARCH($B$3,'Plan Details'!$D$4:$D$2298))),0),MATCH(Calculations!$B$4,'Plan Details'!$F$3:$Q$3,0))),"")</f>
        <v/>
      </c>
      <c r="U163" s="2" t="str" cm="1">
        <f t="array" ref="U163">IFERROR($M163*IF($E163="","",INDEX('Plan Details'!$F$4:$Q$2298,MATCH(1,(Calculations!U$9='Plan Details'!$B$4:$B$2298)*($G163='Plan Details'!$E$4:$E$2298)*(ISNUMBER(SEARCH($B$3,'Plan Details'!$D$4:$D$2298))),0),MATCH(Calculations!$B$4,'Plan Details'!$F$3:$Q$3,0))),"")</f>
        <v/>
      </c>
      <c r="V163" s="2" t="str" cm="1">
        <f t="array" ref="V163">IFERROR($M163*IF($E163="","",INDEX('Plan Details'!$F$4:$Q$2298,MATCH(1,(Calculations!V$9='Plan Details'!$B$4:$B$2298)*($G163='Plan Details'!$E$4:$E$2298)*(ISNUMBER(SEARCH($B$3,'Plan Details'!$D$4:$D$2298))),0),MATCH(Calculations!$B$4,'Plan Details'!$F$3:$Q$3,0))),"")</f>
        <v/>
      </c>
      <c r="W163" s="2" t="str" cm="1">
        <f t="array" ref="W163">IFERROR($M163*IF($E163="","",INDEX('Plan Details'!$F$4:$Q$2298,MATCH(1,(Calculations!W$9='Plan Details'!$B$4:$B$2298)*($G163='Plan Details'!$E$4:$E$2298)*(ISNUMBER(SEARCH($B$3,'Plan Details'!$D$4:$D$2298))),0),MATCH(Calculations!$B$4,'Plan Details'!$F$3:$Q$3,0))),"")</f>
        <v/>
      </c>
      <c r="X163" s="2" t="str" cm="1">
        <f t="array" ref="X163">IFERROR($M163*IF($E163="","",INDEX('Plan Details'!$F$4:$Q$2298,MATCH(1,(Calculations!X$9='Plan Details'!$B$4:$B$2298)*($G163='Plan Details'!$E$4:$E$2298)*(ISNUMBER(SEARCH($B$3,'Plan Details'!$D$4:$D$2298))),0),MATCH(Calculations!$B$4,'Plan Details'!$F$3:$Q$3,0))),"")</f>
        <v/>
      </c>
      <c r="Y163" s="2" t="str" cm="1">
        <f t="array" ref="Y163">IFERROR($M163*IF($E163="","",INDEX('Plan Details'!$F$4:$Q$2298,MATCH(1,(Calculations!Y$9='Plan Details'!$B$4:$B$2298)*($G163='Plan Details'!$E$4:$E$2298)*(ISNUMBER(SEARCH($B$3,'Plan Details'!$D$4:$D$2298))),0),MATCH(Calculations!$B$4,'Plan Details'!$F$3:$Q$3,0))),"")</f>
        <v/>
      </c>
      <c r="Z163" s="2" t="str" cm="1">
        <f t="array" ref="Z163">IFERROR($M163*IF($E163="","",INDEX('Plan Details'!$F$4:$Q$2298,MATCH(1,(Calculations!Z$9='Plan Details'!$B$4:$B$2298)*($G163='Plan Details'!$E$4:$E$2298)*(ISNUMBER(SEARCH($B$3,'Plan Details'!$D$4:$D$2298))),0),MATCH(Calculations!$B$4,'Plan Details'!$F$3:$Q$3,0))),"")</f>
        <v/>
      </c>
      <c r="AA163" s="2" t="str" cm="1">
        <f t="array" ref="AA163">IFERROR($M163*IF($E163="","",INDEX('Plan Details'!$F$4:$Q$2298,MATCH(1,(Calculations!AA$9='Plan Details'!$B$4:$B$2298)*($G163='Plan Details'!$E$4:$E$2298)*(ISNUMBER(SEARCH($B$3,'Plan Details'!$D$4:$D$2298))),0),MATCH(Calculations!$B$4,'Plan Details'!$F$3:$Q$3,0))),"")</f>
        <v/>
      </c>
      <c r="AB163" s="2" t="str" cm="1">
        <f t="array" ref="AB163">IFERROR($M163*IF($E163="","",INDEX('Plan Details'!$F$4:$Q$2298,MATCH(1,(Calculations!AB$9='Plan Details'!$B$4:$B$2298)*($G163='Plan Details'!$E$4:$E$2298)*(ISNUMBER(SEARCH($B$3,'Plan Details'!$D$4:$D$2298))),0),MATCH(Calculations!$B$4,'Plan Details'!$F$3:$Q$3,0))),"")</f>
        <v/>
      </c>
      <c r="AD163" s="2" t="str">
        <f t="shared" si="46"/>
        <v/>
      </c>
      <c r="AE163" s="2" t="str">
        <f t="shared" si="47"/>
        <v/>
      </c>
      <c r="AF163" s="2" t="str">
        <f t="shared" si="48"/>
        <v/>
      </c>
      <c r="AG163" s="2" t="str">
        <f t="shared" si="49"/>
        <v/>
      </c>
      <c r="AH163" s="2" t="str">
        <f t="shared" si="50"/>
        <v/>
      </c>
      <c r="AI163" s="2" t="str">
        <f t="shared" si="51"/>
        <v/>
      </c>
      <c r="AJ163" s="2" t="str">
        <f t="shared" si="52"/>
        <v/>
      </c>
      <c r="AK163" s="2" t="str">
        <f t="shared" si="53"/>
        <v/>
      </c>
      <c r="AL163" s="2" t="str">
        <f t="shared" si="54"/>
        <v/>
      </c>
      <c r="AM163" s="2" t="str">
        <f t="shared" si="55"/>
        <v/>
      </c>
      <c r="AN163" s="2" t="str">
        <f t="shared" si="56"/>
        <v/>
      </c>
      <c r="AO163" s="2" t="str">
        <f t="shared" si="57"/>
        <v/>
      </c>
      <c r="AP163" s="2" t="str">
        <f t="shared" si="58"/>
        <v/>
      </c>
      <c r="AQ163" s="2" t="str">
        <f t="shared" si="59"/>
        <v/>
      </c>
    </row>
    <row r="164" spans="1:43" x14ac:dyDescent="0.2">
      <c r="A164" s="2" t="str">
        <f>IF('3 - SHOP Premium Calculator'!F180="","",'3 - SHOP Premium Calculator'!F180)</f>
        <v/>
      </c>
      <c r="B164" s="2" t="str">
        <f>IF(A164="","",A164&amp;COUNTIFS($D$10:D164,"Employee"))</f>
        <v/>
      </c>
      <c r="C164" s="2" t="str">
        <f>IF(A164="","",'3 - SHOP Premium Calculator'!F180&amp;" - "&amp;'3 - SHOP Premium Calculator'!H180)</f>
        <v/>
      </c>
      <c r="D164" s="2" t="str">
        <f>IF('3 - SHOP Premium Calculator'!H180="","",'3 - SHOP Premium Calculator'!H180)</f>
        <v/>
      </c>
      <c r="E164" s="37" t="str">
        <f>IF('3 - SHOP Premium Calculator'!I180="","",'3 - SHOP Premium Calculator'!I180)</f>
        <v/>
      </c>
      <c r="F164" s="2" t="str">
        <f t="shared" si="40"/>
        <v/>
      </c>
      <c r="G164" s="2" t="str">
        <f t="shared" si="41"/>
        <v/>
      </c>
      <c r="H164" s="2" t="str">
        <f t="shared" si="42"/>
        <v/>
      </c>
      <c r="I164" s="2" t="str">
        <f t="shared" si="43"/>
        <v/>
      </c>
      <c r="J164" s="2" t="str">
        <f t="shared" si="44"/>
        <v/>
      </c>
      <c r="K164" s="2" t="str">
        <f>IF(A164="","",IF(AND(D164="Dependent",F164&lt;25),F164+(COUNTIFS($A$10:A164,A164)/500),0))</f>
        <v/>
      </c>
      <c r="L164" s="2" t="str" cm="1">
        <f t="array" ref="L164">IFERROR(IF(A164="","",IF(AND(D164="Dependent",OR(IFERROR(K164=LARGE(IF($B$10:$B$309=B164,$K$10:$K$309),1),FALSE),IFERROR(K164=LARGE(IF($B$10:$B$309=B164,$K$10:$K$309),2),FALSE),IFERROR(K164=LARGE(IF($B$10:$B$309=B164,$K$10:$K$309),3),FALSE)),F164&lt;26),1,0)),0)</f>
        <v/>
      </c>
      <c r="M164" s="2" t="str">
        <f t="shared" si="45"/>
        <v/>
      </c>
      <c r="O164" s="2" t="str" cm="1">
        <f t="array" ref="O164">IFERROR($M164*IF($E164="","",INDEX('Plan Details'!$F$4:$Q$2298,MATCH(1,(Calculations!O$9='Plan Details'!$B$4:$B$2298)*($G164='Plan Details'!$E$4:$E$2298)*(ISNUMBER(SEARCH($B$3,'Plan Details'!$D$4:$D$2298))),0),MATCH(Calculations!$B$4,'Plan Details'!$F$3:$Q$3,0))),"")</f>
        <v/>
      </c>
      <c r="P164" s="2" t="str" cm="1">
        <f t="array" ref="P164">IFERROR($M164*IF($E164="","",INDEX('Plan Details'!$F$4:$Q$2298,MATCH(1,(Calculations!P$9='Plan Details'!$B$4:$B$2298)*($G164='Plan Details'!$E$4:$E$2298)*(ISNUMBER(SEARCH($B$3,'Plan Details'!$D$4:$D$2298))),0),MATCH(Calculations!$B$4,'Plan Details'!$F$3:$Q$3,0))),"")</f>
        <v/>
      </c>
      <c r="Q164" s="2" t="str" cm="1">
        <f t="array" ref="Q164">IFERROR($M164*IF($E164="","",INDEX('Plan Details'!$F$4:$Q$2298,MATCH(1,(Calculations!Q$9='Plan Details'!$B$4:$B$2298)*($G164='Plan Details'!$E$4:$E$2298)*(ISNUMBER(SEARCH($B$3,'Plan Details'!$D$4:$D$2298))),0),MATCH(Calculations!$B$4,'Plan Details'!$F$3:$Q$3,0))),"")</f>
        <v/>
      </c>
      <c r="R164" s="2" t="str" cm="1">
        <f t="array" ref="R164">IFERROR($M164*IF($E164="","",INDEX('Plan Details'!$F$4:$Q$2298,MATCH(1,(Calculations!R$9='Plan Details'!$B$4:$B$2298)*($G164='Plan Details'!$E$4:$E$2298)*(ISNUMBER(SEARCH($B$3,'Plan Details'!$D$4:$D$2298))),0),MATCH(Calculations!$B$4,'Plan Details'!$F$3:$Q$3,0))),"")</f>
        <v/>
      </c>
      <c r="S164" s="2" t="str" cm="1">
        <f t="array" ref="S164">IFERROR($M164*IF($E164="","",INDEX('Plan Details'!$F$4:$Q$2298,MATCH(1,(Calculations!S$9='Plan Details'!$B$4:$B$2298)*($G164='Plan Details'!$E$4:$E$2298)*(ISNUMBER(SEARCH($B$3,'Plan Details'!$D$4:$D$2298))),0),MATCH(Calculations!$B$4,'Plan Details'!$F$3:$Q$3,0))),"")</f>
        <v/>
      </c>
      <c r="T164" s="2" t="str" cm="1">
        <f t="array" ref="T164">IFERROR($M164*IF($E164="","",INDEX('Plan Details'!$F$4:$Q$2298,MATCH(1,(Calculations!T$9='Plan Details'!$B$4:$B$2298)*($G164='Plan Details'!$E$4:$E$2298)*(ISNUMBER(SEARCH($B$3,'Plan Details'!$D$4:$D$2298))),0),MATCH(Calculations!$B$4,'Plan Details'!$F$3:$Q$3,0))),"")</f>
        <v/>
      </c>
      <c r="U164" s="2" t="str" cm="1">
        <f t="array" ref="U164">IFERROR($M164*IF($E164="","",INDEX('Plan Details'!$F$4:$Q$2298,MATCH(1,(Calculations!U$9='Plan Details'!$B$4:$B$2298)*($G164='Plan Details'!$E$4:$E$2298)*(ISNUMBER(SEARCH($B$3,'Plan Details'!$D$4:$D$2298))),0),MATCH(Calculations!$B$4,'Plan Details'!$F$3:$Q$3,0))),"")</f>
        <v/>
      </c>
      <c r="V164" s="2" t="str" cm="1">
        <f t="array" ref="V164">IFERROR($M164*IF($E164="","",INDEX('Plan Details'!$F$4:$Q$2298,MATCH(1,(Calculations!V$9='Plan Details'!$B$4:$B$2298)*($G164='Plan Details'!$E$4:$E$2298)*(ISNUMBER(SEARCH($B$3,'Plan Details'!$D$4:$D$2298))),0),MATCH(Calculations!$B$4,'Plan Details'!$F$3:$Q$3,0))),"")</f>
        <v/>
      </c>
      <c r="W164" s="2" t="str" cm="1">
        <f t="array" ref="W164">IFERROR($M164*IF($E164="","",INDEX('Plan Details'!$F$4:$Q$2298,MATCH(1,(Calculations!W$9='Plan Details'!$B$4:$B$2298)*($G164='Plan Details'!$E$4:$E$2298)*(ISNUMBER(SEARCH($B$3,'Plan Details'!$D$4:$D$2298))),0),MATCH(Calculations!$B$4,'Plan Details'!$F$3:$Q$3,0))),"")</f>
        <v/>
      </c>
      <c r="X164" s="2" t="str" cm="1">
        <f t="array" ref="X164">IFERROR($M164*IF($E164="","",INDEX('Plan Details'!$F$4:$Q$2298,MATCH(1,(Calculations!X$9='Plan Details'!$B$4:$B$2298)*($G164='Plan Details'!$E$4:$E$2298)*(ISNUMBER(SEARCH($B$3,'Plan Details'!$D$4:$D$2298))),0),MATCH(Calculations!$B$4,'Plan Details'!$F$3:$Q$3,0))),"")</f>
        <v/>
      </c>
      <c r="Y164" s="2" t="str" cm="1">
        <f t="array" ref="Y164">IFERROR($M164*IF($E164="","",INDEX('Plan Details'!$F$4:$Q$2298,MATCH(1,(Calculations!Y$9='Plan Details'!$B$4:$B$2298)*($G164='Plan Details'!$E$4:$E$2298)*(ISNUMBER(SEARCH($B$3,'Plan Details'!$D$4:$D$2298))),0),MATCH(Calculations!$B$4,'Plan Details'!$F$3:$Q$3,0))),"")</f>
        <v/>
      </c>
      <c r="Z164" s="2" t="str" cm="1">
        <f t="array" ref="Z164">IFERROR($M164*IF($E164="","",INDEX('Plan Details'!$F$4:$Q$2298,MATCH(1,(Calculations!Z$9='Plan Details'!$B$4:$B$2298)*($G164='Plan Details'!$E$4:$E$2298)*(ISNUMBER(SEARCH($B$3,'Plan Details'!$D$4:$D$2298))),0),MATCH(Calculations!$B$4,'Plan Details'!$F$3:$Q$3,0))),"")</f>
        <v/>
      </c>
      <c r="AA164" s="2" t="str" cm="1">
        <f t="array" ref="AA164">IFERROR($M164*IF($E164="","",INDEX('Plan Details'!$F$4:$Q$2298,MATCH(1,(Calculations!AA$9='Plan Details'!$B$4:$B$2298)*($G164='Plan Details'!$E$4:$E$2298)*(ISNUMBER(SEARCH($B$3,'Plan Details'!$D$4:$D$2298))),0),MATCH(Calculations!$B$4,'Plan Details'!$F$3:$Q$3,0))),"")</f>
        <v/>
      </c>
      <c r="AB164" s="2" t="str" cm="1">
        <f t="array" ref="AB164">IFERROR($M164*IF($E164="","",INDEX('Plan Details'!$F$4:$Q$2298,MATCH(1,(Calculations!AB$9='Plan Details'!$B$4:$B$2298)*($G164='Plan Details'!$E$4:$E$2298)*(ISNUMBER(SEARCH($B$3,'Plan Details'!$D$4:$D$2298))),0),MATCH(Calculations!$B$4,'Plan Details'!$F$3:$Q$3,0))),"")</f>
        <v/>
      </c>
      <c r="AD164" s="2" t="str">
        <f t="shared" si="46"/>
        <v/>
      </c>
      <c r="AE164" s="2" t="str">
        <f t="shared" si="47"/>
        <v/>
      </c>
      <c r="AF164" s="2" t="str">
        <f t="shared" si="48"/>
        <v/>
      </c>
      <c r="AG164" s="2" t="str">
        <f t="shared" si="49"/>
        <v/>
      </c>
      <c r="AH164" s="2" t="str">
        <f t="shared" si="50"/>
        <v/>
      </c>
      <c r="AI164" s="2" t="str">
        <f t="shared" si="51"/>
        <v/>
      </c>
      <c r="AJ164" s="2" t="str">
        <f t="shared" si="52"/>
        <v/>
      </c>
      <c r="AK164" s="2" t="str">
        <f t="shared" si="53"/>
        <v/>
      </c>
      <c r="AL164" s="2" t="str">
        <f t="shared" si="54"/>
        <v/>
      </c>
      <c r="AM164" s="2" t="str">
        <f t="shared" si="55"/>
        <v/>
      </c>
      <c r="AN164" s="2" t="str">
        <f t="shared" si="56"/>
        <v/>
      </c>
      <c r="AO164" s="2" t="str">
        <f t="shared" si="57"/>
        <v/>
      </c>
      <c r="AP164" s="2" t="str">
        <f t="shared" si="58"/>
        <v/>
      </c>
      <c r="AQ164" s="2" t="str">
        <f t="shared" si="59"/>
        <v/>
      </c>
    </row>
    <row r="165" spans="1:43" x14ac:dyDescent="0.2">
      <c r="A165" s="2" t="str">
        <f>IF('3 - SHOP Premium Calculator'!F181="","",'3 - SHOP Premium Calculator'!F181)</f>
        <v/>
      </c>
      <c r="B165" s="2" t="str">
        <f>IF(A165="","",A165&amp;COUNTIFS($D$10:D165,"Employee"))</f>
        <v/>
      </c>
      <c r="C165" s="2" t="str">
        <f>IF(A165="","",'3 - SHOP Premium Calculator'!F181&amp;" - "&amp;'3 - SHOP Premium Calculator'!H181)</f>
        <v/>
      </c>
      <c r="D165" s="2" t="str">
        <f>IF('3 - SHOP Premium Calculator'!H181="","",'3 - SHOP Premium Calculator'!H181)</f>
        <v/>
      </c>
      <c r="E165" s="37" t="str">
        <f>IF('3 - SHOP Premium Calculator'!I181="","",'3 - SHOP Premium Calculator'!I181)</f>
        <v/>
      </c>
      <c r="F165" s="2" t="str">
        <f t="shared" si="40"/>
        <v/>
      </c>
      <c r="G165" s="2" t="str">
        <f t="shared" si="41"/>
        <v/>
      </c>
      <c r="H165" s="2" t="str">
        <f t="shared" si="42"/>
        <v/>
      </c>
      <c r="I165" s="2" t="str">
        <f t="shared" si="43"/>
        <v/>
      </c>
      <c r="J165" s="2" t="str">
        <f t="shared" si="44"/>
        <v/>
      </c>
      <c r="K165" s="2" t="str">
        <f>IF(A165="","",IF(AND(D165="Dependent",F165&lt;25),F165+(COUNTIFS($A$10:A165,A165)/500),0))</f>
        <v/>
      </c>
      <c r="L165" s="2" t="str" cm="1">
        <f t="array" ref="L165">IFERROR(IF(A165="","",IF(AND(D165="Dependent",OR(IFERROR(K165=LARGE(IF($B$10:$B$309=B165,$K$10:$K$309),1),FALSE),IFERROR(K165=LARGE(IF($B$10:$B$309=B165,$K$10:$K$309),2),FALSE),IFERROR(K165=LARGE(IF($B$10:$B$309=B165,$K$10:$K$309),3),FALSE)),F165&lt;26),1,0)),0)</f>
        <v/>
      </c>
      <c r="M165" s="2" t="str">
        <f t="shared" si="45"/>
        <v/>
      </c>
      <c r="O165" s="2" t="str" cm="1">
        <f t="array" ref="O165">IFERROR($M165*IF($E165="","",INDEX('Plan Details'!$F$4:$Q$2298,MATCH(1,(Calculations!O$9='Plan Details'!$B$4:$B$2298)*($G165='Plan Details'!$E$4:$E$2298)*(ISNUMBER(SEARCH($B$3,'Plan Details'!$D$4:$D$2298))),0),MATCH(Calculations!$B$4,'Plan Details'!$F$3:$Q$3,0))),"")</f>
        <v/>
      </c>
      <c r="P165" s="2" t="str" cm="1">
        <f t="array" ref="P165">IFERROR($M165*IF($E165="","",INDEX('Plan Details'!$F$4:$Q$2298,MATCH(1,(Calculations!P$9='Plan Details'!$B$4:$B$2298)*($G165='Plan Details'!$E$4:$E$2298)*(ISNUMBER(SEARCH($B$3,'Plan Details'!$D$4:$D$2298))),0),MATCH(Calculations!$B$4,'Plan Details'!$F$3:$Q$3,0))),"")</f>
        <v/>
      </c>
      <c r="Q165" s="2" t="str" cm="1">
        <f t="array" ref="Q165">IFERROR($M165*IF($E165="","",INDEX('Plan Details'!$F$4:$Q$2298,MATCH(1,(Calculations!Q$9='Plan Details'!$B$4:$B$2298)*($G165='Plan Details'!$E$4:$E$2298)*(ISNUMBER(SEARCH($B$3,'Plan Details'!$D$4:$D$2298))),0),MATCH(Calculations!$B$4,'Plan Details'!$F$3:$Q$3,0))),"")</f>
        <v/>
      </c>
      <c r="R165" s="2" t="str" cm="1">
        <f t="array" ref="R165">IFERROR($M165*IF($E165="","",INDEX('Plan Details'!$F$4:$Q$2298,MATCH(1,(Calculations!R$9='Plan Details'!$B$4:$B$2298)*($G165='Plan Details'!$E$4:$E$2298)*(ISNUMBER(SEARCH($B$3,'Plan Details'!$D$4:$D$2298))),0),MATCH(Calculations!$B$4,'Plan Details'!$F$3:$Q$3,0))),"")</f>
        <v/>
      </c>
      <c r="S165" s="2" t="str" cm="1">
        <f t="array" ref="S165">IFERROR($M165*IF($E165="","",INDEX('Plan Details'!$F$4:$Q$2298,MATCH(1,(Calculations!S$9='Plan Details'!$B$4:$B$2298)*($G165='Plan Details'!$E$4:$E$2298)*(ISNUMBER(SEARCH($B$3,'Plan Details'!$D$4:$D$2298))),0),MATCH(Calculations!$B$4,'Plan Details'!$F$3:$Q$3,0))),"")</f>
        <v/>
      </c>
      <c r="T165" s="2" t="str" cm="1">
        <f t="array" ref="T165">IFERROR($M165*IF($E165="","",INDEX('Plan Details'!$F$4:$Q$2298,MATCH(1,(Calculations!T$9='Plan Details'!$B$4:$B$2298)*($G165='Plan Details'!$E$4:$E$2298)*(ISNUMBER(SEARCH($B$3,'Plan Details'!$D$4:$D$2298))),0),MATCH(Calculations!$B$4,'Plan Details'!$F$3:$Q$3,0))),"")</f>
        <v/>
      </c>
      <c r="U165" s="2" t="str" cm="1">
        <f t="array" ref="U165">IFERROR($M165*IF($E165="","",INDEX('Plan Details'!$F$4:$Q$2298,MATCH(1,(Calculations!U$9='Plan Details'!$B$4:$B$2298)*($G165='Plan Details'!$E$4:$E$2298)*(ISNUMBER(SEARCH($B$3,'Plan Details'!$D$4:$D$2298))),0),MATCH(Calculations!$B$4,'Plan Details'!$F$3:$Q$3,0))),"")</f>
        <v/>
      </c>
      <c r="V165" s="2" t="str" cm="1">
        <f t="array" ref="V165">IFERROR($M165*IF($E165="","",INDEX('Plan Details'!$F$4:$Q$2298,MATCH(1,(Calculations!V$9='Plan Details'!$B$4:$B$2298)*($G165='Plan Details'!$E$4:$E$2298)*(ISNUMBER(SEARCH($B$3,'Plan Details'!$D$4:$D$2298))),0),MATCH(Calculations!$B$4,'Plan Details'!$F$3:$Q$3,0))),"")</f>
        <v/>
      </c>
      <c r="W165" s="2" t="str" cm="1">
        <f t="array" ref="W165">IFERROR($M165*IF($E165="","",INDEX('Plan Details'!$F$4:$Q$2298,MATCH(1,(Calculations!W$9='Plan Details'!$B$4:$B$2298)*($G165='Plan Details'!$E$4:$E$2298)*(ISNUMBER(SEARCH($B$3,'Plan Details'!$D$4:$D$2298))),0),MATCH(Calculations!$B$4,'Plan Details'!$F$3:$Q$3,0))),"")</f>
        <v/>
      </c>
      <c r="X165" s="2" t="str" cm="1">
        <f t="array" ref="X165">IFERROR($M165*IF($E165="","",INDEX('Plan Details'!$F$4:$Q$2298,MATCH(1,(Calculations!X$9='Plan Details'!$B$4:$B$2298)*($G165='Plan Details'!$E$4:$E$2298)*(ISNUMBER(SEARCH($B$3,'Plan Details'!$D$4:$D$2298))),0),MATCH(Calculations!$B$4,'Plan Details'!$F$3:$Q$3,0))),"")</f>
        <v/>
      </c>
      <c r="Y165" s="2" t="str" cm="1">
        <f t="array" ref="Y165">IFERROR($M165*IF($E165="","",INDEX('Plan Details'!$F$4:$Q$2298,MATCH(1,(Calculations!Y$9='Plan Details'!$B$4:$B$2298)*($G165='Plan Details'!$E$4:$E$2298)*(ISNUMBER(SEARCH($B$3,'Plan Details'!$D$4:$D$2298))),0),MATCH(Calculations!$B$4,'Plan Details'!$F$3:$Q$3,0))),"")</f>
        <v/>
      </c>
      <c r="Z165" s="2" t="str" cm="1">
        <f t="array" ref="Z165">IFERROR($M165*IF($E165="","",INDEX('Plan Details'!$F$4:$Q$2298,MATCH(1,(Calculations!Z$9='Plan Details'!$B$4:$B$2298)*($G165='Plan Details'!$E$4:$E$2298)*(ISNUMBER(SEARCH($B$3,'Plan Details'!$D$4:$D$2298))),0),MATCH(Calculations!$B$4,'Plan Details'!$F$3:$Q$3,0))),"")</f>
        <v/>
      </c>
      <c r="AA165" s="2" t="str" cm="1">
        <f t="array" ref="AA165">IFERROR($M165*IF($E165="","",INDEX('Plan Details'!$F$4:$Q$2298,MATCH(1,(Calculations!AA$9='Plan Details'!$B$4:$B$2298)*($G165='Plan Details'!$E$4:$E$2298)*(ISNUMBER(SEARCH($B$3,'Plan Details'!$D$4:$D$2298))),0),MATCH(Calculations!$B$4,'Plan Details'!$F$3:$Q$3,0))),"")</f>
        <v/>
      </c>
      <c r="AB165" s="2" t="str" cm="1">
        <f t="array" ref="AB165">IFERROR($M165*IF($E165="","",INDEX('Plan Details'!$F$4:$Q$2298,MATCH(1,(Calculations!AB$9='Plan Details'!$B$4:$B$2298)*($G165='Plan Details'!$E$4:$E$2298)*(ISNUMBER(SEARCH($B$3,'Plan Details'!$D$4:$D$2298))),0),MATCH(Calculations!$B$4,'Plan Details'!$F$3:$Q$3,0))),"")</f>
        <v/>
      </c>
      <c r="AD165" s="2" t="str">
        <f t="shared" si="46"/>
        <v/>
      </c>
      <c r="AE165" s="2" t="str">
        <f t="shared" si="47"/>
        <v/>
      </c>
      <c r="AF165" s="2" t="str">
        <f t="shared" si="48"/>
        <v/>
      </c>
      <c r="AG165" s="2" t="str">
        <f t="shared" si="49"/>
        <v/>
      </c>
      <c r="AH165" s="2" t="str">
        <f t="shared" si="50"/>
        <v/>
      </c>
      <c r="AI165" s="2" t="str">
        <f t="shared" si="51"/>
        <v/>
      </c>
      <c r="AJ165" s="2" t="str">
        <f t="shared" si="52"/>
        <v/>
      </c>
      <c r="AK165" s="2" t="str">
        <f t="shared" si="53"/>
        <v/>
      </c>
      <c r="AL165" s="2" t="str">
        <f t="shared" si="54"/>
        <v/>
      </c>
      <c r="AM165" s="2" t="str">
        <f t="shared" si="55"/>
        <v/>
      </c>
      <c r="AN165" s="2" t="str">
        <f t="shared" si="56"/>
        <v/>
      </c>
      <c r="AO165" s="2" t="str">
        <f t="shared" si="57"/>
        <v/>
      </c>
      <c r="AP165" s="2" t="str">
        <f t="shared" si="58"/>
        <v/>
      </c>
      <c r="AQ165" s="2" t="str">
        <f t="shared" si="59"/>
        <v/>
      </c>
    </row>
    <row r="166" spans="1:43" x14ac:dyDescent="0.2">
      <c r="A166" s="2" t="str">
        <f>IF('3 - SHOP Premium Calculator'!F182="","",'3 - SHOP Premium Calculator'!F182)</f>
        <v/>
      </c>
      <c r="B166" s="2" t="str">
        <f>IF(A166="","",A166&amp;COUNTIFS($D$10:D166,"Employee"))</f>
        <v/>
      </c>
      <c r="C166" s="2" t="str">
        <f>IF(A166="","",'3 - SHOP Premium Calculator'!F182&amp;" - "&amp;'3 - SHOP Premium Calculator'!H182)</f>
        <v/>
      </c>
      <c r="D166" s="2" t="str">
        <f>IF('3 - SHOP Premium Calculator'!H182="","",'3 - SHOP Premium Calculator'!H182)</f>
        <v/>
      </c>
      <c r="E166" s="37" t="str">
        <f>IF('3 - SHOP Premium Calculator'!I182="","",'3 - SHOP Premium Calculator'!I182)</f>
        <v/>
      </c>
      <c r="F166" s="2" t="str">
        <f t="shared" si="40"/>
        <v/>
      </c>
      <c r="G166" s="2" t="str">
        <f t="shared" si="41"/>
        <v/>
      </c>
      <c r="H166" s="2" t="str">
        <f t="shared" si="42"/>
        <v/>
      </c>
      <c r="I166" s="2" t="str">
        <f t="shared" si="43"/>
        <v/>
      </c>
      <c r="J166" s="2" t="str">
        <f t="shared" si="44"/>
        <v/>
      </c>
      <c r="K166" s="2" t="str">
        <f>IF(A166="","",IF(AND(D166="Dependent",F166&lt;25),F166+(COUNTIFS($A$10:A166,A166)/500),0))</f>
        <v/>
      </c>
      <c r="L166" s="2" t="str" cm="1">
        <f t="array" ref="L166">IFERROR(IF(A166="","",IF(AND(D166="Dependent",OR(IFERROR(K166=LARGE(IF($B$10:$B$309=B166,$K$10:$K$309),1),FALSE),IFERROR(K166=LARGE(IF($B$10:$B$309=B166,$K$10:$K$309),2),FALSE),IFERROR(K166=LARGE(IF($B$10:$B$309=B166,$K$10:$K$309),3),FALSE)),F166&lt;26),1,0)),0)</f>
        <v/>
      </c>
      <c r="M166" s="2" t="str">
        <f t="shared" si="45"/>
        <v/>
      </c>
      <c r="O166" s="2" t="str" cm="1">
        <f t="array" ref="O166">IFERROR($M166*IF($E166="","",INDEX('Plan Details'!$F$4:$Q$2298,MATCH(1,(Calculations!O$9='Plan Details'!$B$4:$B$2298)*($G166='Plan Details'!$E$4:$E$2298)*(ISNUMBER(SEARCH($B$3,'Plan Details'!$D$4:$D$2298))),0),MATCH(Calculations!$B$4,'Plan Details'!$F$3:$Q$3,0))),"")</f>
        <v/>
      </c>
      <c r="P166" s="2" t="str" cm="1">
        <f t="array" ref="P166">IFERROR($M166*IF($E166="","",INDEX('Plan Details'!$F$4:$Q$2298,MATCH(1,(Calculations!P$9='Plan Details'!$B$4:$B$2298)*($G166='Plan Details'!$E$4:$E$2298)*(ISNUMBER(SEARCH($B$3,'Plan Details'!$D$4:$D$2298))),0),MATCH(Calculations!$B$4,'Plan Details'!$F$3:$Q$3,0))),"")</f>
        <v/>
      </c>
      <c r="Q166" s="2" t="str" cm="1">
        <f t="array" ref="Q166">IFERROR($M166*IF($E166="","",INDEX('Plan Details'!$F$4:$Q$2298,MATCH(1,(Calculations!Q$9='Plan Details'!$B$4:$B$2298)*($G166='Plan Details'!$E$4:$E$2298)*(ISNUMBER(SEARCH($B$3,'Plan Details'!$D$4:$D$2298))),0),MATCH(Calculations!$B$4,'Plan Details'!$F$3:$Q$3,0))),"")</f>
        <v/>
      </c>
      <c r="R166" s="2" t="str" cm="1">
        <f t="array" ref="R166">IFERROR($M166*IF($E166="","",INDEX('Plan Details'!$F$4:$Q$2298,MATCH(1,(Calculations!R$9='Plan Details'!$B$4:$B$2298)*($G166='Plan Details'!$E$4:$E$2298)*(ISNUMBER(SEARCH($B$3,'Plan Details'!$D$4:$D$2298))),0),MATCH(Calculations!$B$4,'Plan Details'!$F$3:$Q$3,0))),"")</f>
        <v/>
      </c>
      <c r="S166" s="2" t="str" cm="1">
        <f t="array" ref="S166">IFERROR($M166*IF($E166="","",INDEX('Plan Details'!$F$4:$Q$2298,MATCH(1,(Calculations!S$9='Plan Details'!$B$4:$B$2298)*($G166='Plan Details'!$E$4:$E$2298)*(ISNUMBER(SEARCH($B$3,'Plan Details'!$D$4:$D$2298))),0),MATCH(Calculations!$B$4,'Plan Details'!$F$3:$Q$3,0))),"")</f>
        <v/>
      </c>
      <c r="T166" s="2" t="str" cm="1">
        <f t="array" ref="T166">IFERROR($M166*IF($E166="","",INDEX('Plan Details'!$F$4:$Q$2298,MATCH(1,(Calculations!T$9='Plan Details'!$B$4:$B$2298)*($G166='Plan Details'!$E$4:$E$2298)*(ISNUMBER(SEARCH($B$3,'Plan Details'!$D$4:$D$2298))),0),MATCH(Calculations!$B$4,'Plan Details'!$F$3:$Q$3,0))),"")</f>
        <v/>
      </c>
      <c r="U166" s="2" t="str" cm="1">
        <f t="array" ref="U166">IFERROR($M166*IF($E166="","",INDEX('Plan Details'!$F$4:$Q$2298,MATCH(1,(Calculations!U$9='Plan Details'!$B$4:$B$2298)*($G166='Plan Details'!$E$4:$E$2298)*(ISNUMBER(SEARCH($B$3,'Plan Details'!$D$4:$D$2298))),0),MATCH(Calculations!$B$4,'Plan Details'!$F$3:$Q$3,0))),"")</f>
        <v/>
      </c>
      <c r="V166" s="2" t="str" cm="1">
        <f t="array" ref="V166">IFERROR($M166*IF($E166="","",INDEX('Plan Details'!$F$4:$Q$2298,MATCH(1,(Calculations!V$9='Plan Details'!$B$4:$B$2298)*($G166='Plan Details'!$E$4:$E$2298)*(ISNUMBER(SEARCH($B$3,'Plan Details'!$D$4:$D$2298))),0),MATCH(Calculations!$B$4,'Plan Details'!$F$3:$Q$3,0))),"")</f>
        <v/>
      </c>
      <c r="W166" s="2" t="str" cm="1">
        <f t="array" ref="W166">IFERROR($M166*IF($E166="","",INDEX('Plan Details'!$F$4:$Q$2298,MATCH(1,(Calculations!W$9='Plan Details'!$B$4:$B$2298)*($G166='Plan Details'!$E$4:$E$2298)*(ISNUMBER(SEARCH($B$3,'Plan Details'!$D$4:$D$2298))),0),MATCH(Calculations!$B$4,'Plan Details'!$F$3:$Q$3,0))),"")</f>
        <v/>
      </c>
      <c r="X166" s="2" t="str" cm="1">
        <f t="array" ref="X166">IFERROR($M166*IF($E166="","",INDEX('Plan Details'!$F$4:$Q$2298,MATCH(1,(Calculations!X$9='Plan Details'!$B$4:$B$2298)*($G166='Plan Details'!$E$4:$E$2298)*(ISNUMBER(SEARCH($B$3,'Plan Details'!$D$4:$D$2298))),0),MATCH(Calculations!$B$4,'Plan Details'!$F$3:$Q$3,0))),"")</f>
        <v/>
      </c>
      <c r="Y166" s="2" t="str" cm="1">
        <f t="array" ref="Y166">IFERROR($M166*IF($E166="","",INDEX('Plan Details'!$F$4:$Q$2298,MATCH(1,(Calculations!Y$9='Plan Details'!$B$4:$B$2298)*($G166='Plan Details'!$E$4:$E$2298)*(ISNUMBER(SEARCH($B$3,'Plan Details'!$D$4:$D$2298))),0),MATCH(Calculations!$B$4,'Plan Details'!$F$3:$Q$3,0))),"")</f>
        <v/>
      </c>
      <c r="Z166" s="2" t="str" cm="1">
        <f t="array" ref="Z166">IFERROR($M166*IF($E166="","",INDEX('Plan Details'!$F$4:$Q$2298,MATCH(1,(Calculations!Z$9='Plan Details'!$B$4:$B$2298)*($G166='Plan Details'!$E$4:$E$2298)*(ISNUMBER(SEARCH($B$3,'Plan Details'!$D$4:$D$2298))),0),MATCH(Calculations!$B$4,'Plan Details'!$F$3:$Q$3,0))),"")</f>
        <v/>
      </c>
      <c r="AA166" s="2" t="str" cm="1">
        <f t="array" ref="AA166">IFERROR($M166*IF($E166="","",INDEX('Plan Details'!$F$4:$Q$2298,MATCH(1,(Calculations!AA$9='Plan Details'!$B$4:$B$2298)*($G166='Plan Details'!$E$4:$E$2298)*(ISNUMBER(SEARCH($B$3,'Plan Details'!$D$4:$D$2298))),0),MATCH(Calculations!$B$4,'Plan Details'!$F$3:$Q$3,0))),"")</f>
        <v/>
      </c>
      <c r="AB166" s="2" t="str" cm="1">
        <f t="array" ref="AB166">IFERROR($M166*IF($E166="","",INDEX('Plan Details'!$F$4:$Q$2298,MATCH(1,(Calculations!AB$9='Plan Details'!$B$4:$B$2298)*($G166='Plan Details'!$E$4:$E$2298)*(ISNUMBER(SEARCH($B$3,'Plan Details'!$D$4:$D$2298))),0),MATCH(Calculations!$B$4,'Plan Details'!$F$3:$Q$3,0))),"")</f>
        <v/>
      </c>
      <c r="AD166" s="2" t="str">
        <f t="shared" si="46"/>
        <v/>
      </c>
      <c r="AE166" s="2" t="str">
        <f t="shared" si="47"/>
        <v/>
      </c>
      <c r="AF166" s="2" t="str">
        <f t="shared" si="48"/>
        <v/>
      </c>
      <c r="AG166" s="2" t="str">
        <f t="shared" si="49"/>
        <v/>
      </c>
      <c r="AH166" s="2" t="str">
        <f t="shared" si="50"/>
        <v/>
      </c>
      <c r="AI166" s="2" t="str">
        <f t="shared" si="51"/>
        <v/>
      </c>
      <c r="AJ166" s="2" t="str">
        <f t="shared" si="52"/>
        <v/>
      </c>
      <c r="AK166" s="2" t="str">
        <f t="shared" si="53"/>
        <v/>
      </c>
      <c r="AL166" s="2" t="str">
        <f t="shared" si="54"/>
        <v/>
      </c>
      <c r="AM166" s="2" t="str">
        <f t="shared" si="55"/>
        <v/>
      </c>
      <c r="AN166" s="2" t="str">
        <f t="shared" si="56"/>
        <v/>
      </c>
      <c r="AO166" s="2" t="str">
        <f t="shared" si="57"/>
        <v/>
      </c>
      <c r="AP166" s="2" t="str">
        <f t="shared" si="58"/>
        <v/>
      </c>
      <c r="AQ166" s="2" t="str">
        <f t="shared" si="59"/>
        <v/>
      </c>
    </row>
    <row r="167" spans="1:43" x14ac:dyDescent="0.2">
      <c r="A167" s="2" t="str">
        <f>IF('3 - SHOP Premium Calculator'!F183="","",'3 - SHOP Premium Calculator'!F183)</f>
        <v/>
      </c>
      <c r="B167" s="2" t="str">
        <f>IF(A167="","",A167&amp;COUNTIFS($D$10:D167,"Employee"))</f>
        <v/>
      </c>
      <c r="C167" s="2" t="str">
        <f>IF(A167="","",'3 - SHOP Premium Calculator'!F183&amp;" - "&amp;'3 - SHOP Premium Calculator'!H183)</f>
        <v/>
      </c>
      <c r="D167" s="2" t="str">
        <f>IF('3 - SHOP Premium Calculator'!H183="","",'3 - SHOP Premium Calculator'!H183)</f>
        <v/>
      </c>
      <c r="E167" s="37" t="str">
        <f>IF('3 - SHOP Premium Calculator'!I183="","",'3 - SHOP Premium Calculator'!I183)</f>
        <v/>
      </c>
      <c r="F167" s="2" t="str">
        <f t="shared" si="40"/>
        <v/>
      </c>
      <c r="G167" s="2" t="str">
        <f t="shared" si="41"/>
        <v/>
      </c>
      <c r="H167" s="2" t="str">
        <f t="shared" si="42"/>
        <v/>
      </c>
      <c r="I167" s="2" t="str">
        <f t="shared" si="43"/>
        <v/>
      </c>
      <c r="J167" s="2" t="str">
        <f t="shared" si="44"/>
        <v/>
      </c>
      <c r="K167" s="2" t="str">
        <f>IF(A167="","",IF(AND(D167="Dependent",F167&lt;25),F167+(COUNTIFS($A$10:A167,A167)/500),0))</f>
        <v/>
      </c>
      <c r="L167" s="2" t="str" cm="1">
        <f t="array" ref="L167">IFERROR(IF(A167="","",IF(AND(D167="Dependent",OR(IFERROR(K167=LARGE(IF($B$10:$B$309=B167,$K$10:$K$309),1),FALSE),IFERROR(K167=LARGE(IF($B$10:$B$309=B167,$K$10:$K$309),2),FALSE),IFERROR(K167=LARGE(IF($B$10:$B$309=B167,$K$10:$K$309),3),FALSE)),F167&lt;26),1,0)),0)</f>
        <v/>
      </c>
      <c r="M167" s="2" t="str">
        <f t="shared" si="45"/>
        <v/>
      </c>
      <c r="O167" s="2" t="str" cm="1">
        <f t="array" ref="O167">IFERROR($M167*IF($E167="","",INDEX('Plan Details'!$F$4:$Q$2298,MATCH(1,(Calculations!O$9='Plan Details'!$B$4:$B$2298)*($G167='Plan Details'!$E$4:$E$2298)*(ISNUMBER(SEARCH($B$3,'Plan Details'!$D$4:$D$2298))),0),MATCH(Calculations!$B$4,'Plan Details'!$F$3:$Q$3,0))),"")</f>
        <v/>
      </c>
      <c r="P167" s="2" t="str" cm="1">
        <f t="array" ref="P167">IFERROR($M167*IF($E167="","",INDEX('Plan Details'!$F$4:$Q$2298,MATCH(1,(Calculations!P$9='Plan Details'!$B$4:$B$2298)*($G167='Plan Details'!$E$4:$E$2298)*(ISNUMBER(SEARCH($B$3,'Plan Details'!$D$4:$D$2298))),0),MATCH(Calculations!$B$4,'Plan Details'!$F$3:$Q$3,0))),"")</f>
        <v/>
      </c>
      <c r="Q167" s="2" t="str" cm="1">
        <f t="array" ref="Q167">IFERROR($M167*IF($E167="","",INDEX('Plan Details'!$F$4:$Q$2298,MATCH(1,(Calculations!Q$9='Plan Details'!$B$4:$B$2298)*($G167='Plan Details'!$E$4:$E$2298)*(ISNUMBER(SEARCH($B$3,'Plan Details'!$D$4:$D$2298))),0),MATCH(Calculations!$B$4,'Plan Details'!$F$3:$Q$3,0))),"")</f>
        <v/>
      </c>
      <c r="R167" s="2" t="str" cm="1">
        <f t="array" ref="R167">IFERROR($M167*IF($E167="","",INDEX('Plan Details'!$F$4:$Q$2298,MATCH(1,(Calculations!R$9='Plan Details'!$B$4:$B$2298)*($G167='Plan Details'!$E$4:$E$2298)*(ISNUMBER(SEARCH($B$3,'Plan Details'!$D$4:$D$2298))),0),MATCH(Calculations!$B$4,'Plan Details'!$F$3:$Q$3,0))),"")</f>
        <v/>
      </c>
      <c r="S167" s="2" t="str" cm="1">
        <f t="array" ref="S167">IFERROR($M167*IF($E167="","",INDEX('Plan Details'!$F$4:$Q$2298,MATCH(1,(Calculations!S$9='Plan Details'!$B$4:$B$2298)*($G167='Plan Details'!$E$4:$E$2298)*(ISNUMBER(SEARCH($B$3,'Plan Details'!$D$4:$D$2298))),0),MATCH(Calculations!$B$4,'Plan Details'!$F$3:$Q$3,0))),"")</f>
        <v/>
      </c>
      <c r="T167" s="2" t="str" cm="1">
        <f t="array" ref="T167">IFERROR($M167*IF($E167="","",INDEX('Plan Details'!$F$4:$Q$2298,MATCH(1,(Calculations!T$9='Plan Details'!$B$4:$B$2298)*($G167='Plan Details'!$E$4:$E$2298)*(ISNUMBER(SEARCH($B$3,'Plan Details'!$D$4:$D$2298))),0),MATCH(Calculations!$B$4,'Plan Details'!$F$3:$Q$3,0))),"")</f>
        <v/>
      </c>
      <c r="U167" s="2" t="str" cm="1">
        <f t="array" ref="U167">IFERROR($M167*IF($E167="","",INDEX('Plan Details'!$F$4:$Q$2298,MATCH(1,(Calculations!U$9='Plan Details'!$B$4:$B$2298)*($G167='Plan Details'!$E$4:$E$2298)*(ISNUMBER(SEARCH($B$3,'Plan Details'!$D$4:$D$2298))),0),MATCH(Calculations!$B$4,'Plan Details'!$F$3:$Q$3,0))),"")</f>
        <v/>
      </c>
      <c r="V167" s="2" t="str" cm="1">
        <f t="array" ref="V167">IFERROR($M167*IF($E167="","",INDEX('Plan Details'!$F$4:$Q$2298,MATCH(1,(Calculations!V$9='Plan Details'!$B$4:$B$2298)*($G167='Plan Details'!$E$4:$E$2298)*(ISNUMBER(SEARCH($B$3,'Plan Details'!$D$4:$D$2298))),0),MATCH(Calculations!$B$4,'Plan Details'!$F$3:$Q$3,0))),"")</f>
        <v/>
      </c>
      <c r="W167" s="2" t="str" cm="1">
        <f t="array" ref="W167">IFERROR($M167*IF($E167="","",INDEX('Plan Details'!$F$4:$Q$2298,MATCH(1,(Calculations!W$9='Plan Details'!$B$4:$B$2298)*($G167='Plan Details'!$E$4:$E$2298)*(ISNUMBER(SEARCH($B$3,'Plan Details'!$D$4:$D$2298))),0),MATCH(Calculations!$B$4,'Plan Details'!$F$3:$Q$3,0))),"")</f>
        <v/>
      </c>
      <c r="X167" s="2" t="str" cm="1">
        <f t="array" ref="X167">IFERROR($M167*IF($E167="","",INDEX('Plan Details'!$F$4:$Q$2298,MATCH(1,(Calculations!X$9='Plan Details'!$B$4:$B$2298)*($G167='Plan Details'!$E$4:$E$2298)*(ISNUMBER(SEARCH($B$3,'Plan Details'!$D$4:$D$2298))),0),MATCH(Calculations!$B$4,'Plan Details'!$F$3:$Q$3,0))),"")</f>
        <v/>
      </c>
      <c r="Y167" s="2" t="str" cm="1">
        <f t="array" ref="Y167">IFERROR($M167*IF($E167="","",INDEX('Plan Details'!$F$4:$Q$2298,MATCH(1,(Calculations!Y$9='Plan Details'!$B$4:$B$2298)*($G167='Plan Details'!$E$4:$E$2298)*(ISNUMBER(SEARCH($B$3,'Plan Details'!$D$4:$D$2298))),0),MATCH(Calculations!$B$4,'Plan Details'!$F$3:$Q$3,0))),"")</f>
        <v/>
      </c>
      <c r="Z167" s="2" t="str" cm="1">
        <f t="array" ref="Z167">IFERROR($M167*IF($E167="","",INDEX('Plan Details'!$F$4:$Q$2298,MATCH(1,(Calculations!Z$9='Plan Details'!$B$4:$B$2298)*($G167='Plan Details'!$E$4:$E$2298)*(ISNUMBER(SEARCH($B$3,'Plan Details'!$D$4:$D$2298))),0),MATCH(Calculations!$B$4,'Plan Details'!$F$3:$Q$3,0))),"")</f>
        <v/>
      </c>
      <c r="AA167" s="2" t="str" cm="1">
        <f t="array" ref="AA167">IFERROR($M167*IF($E167="","",INDEX('Plan Details'!$F$4:$Q$2298,MATCH(1,(Calculations!AA$9='Plan Details'!$B$4:$B$2298)*($G167='Plan Details'!$E$4:$E$2298)*(ISNUMBER(SEARCH($B$3,'Plan Details'!$D$4:$D$2298))),0),MATCH(Calculations!$B$4,'Plan Details'!$F$3:$Q$3,0))),"")</f>
        <v/>
      </c>
      <c r="AB167" s="2" t="str" cm="1">
        <f t="array" ref="AB167">IFERROR($M167*IF($E167="","",INDEX('Plan Details'!$F$4:$Q$2298,MATCH(1,(Calculations!AB$9='Plan Details'!$B$4:$B$2298)*($G167='Plan Details'!$E$4:$E$2298)*(ISNUMBER(SEARCH($B$3,'Plan Details'!$D$4:$D$2298))),0),MATCH(Calculations!$B$4,'Plan Details'!$F$3:$Q$3,0))),"")</f>
        <v/>
      </c>
      <c r="AD167" s="2" t="str">
        <f t="shared" si="46"/>
        <v/>
      </c>
      <c r="AE167" s="2" t="str">
        <f t="shared" si="47"/>
        <v/>
      </c>
      <c r="AF167" s="2" t="str">
        <f t="shared" si="48"/>
        <v/>
      </c>
      <c r="AG167" s="2" t="str">
        <f t="shared" si="49"/>
        <v/>
      </c>
      <c r="AH167" s="2" t="str">
        <f t="shared" si="50"/>
        <v/>
      </c>
      <c r="AI167" s="2" t="str">
        <f t="shared" si="51"/>
        <v/>
      </c>
      <c r="AJ167" s="2" t="str">
        <f t="shared" si="52"/>
        <v/>
      </c>
      <c r="AK167" s="2" t="str">
        <f t="shared" si="53"/>
        <v/>
      </c>
      <c r="AL167" s="2" t="str">
        <f t="shared" si="54"/>
        <v/>
      </c>
      <c r="AM167" s="2" t="str">
        <f t="shared" si="55"/>
        <v/>
      </c>
      <c r="AN167" s="2" t="str">
        <f t="shared" si="56"/>
        <v/>
      </c>
      <c r="AO167" s="2" t="str">
        <f t="shared" si="57"/>
        <v/>
      </c>
      <c r="AP167" s="2" t="str">
        <f t="shared" si="58"/>
        <v/>
      </c>
      <c r="AQ167" s="2" t="str">
        <f t="shared" si="59"/>
        <v/>
      </c>
    </row>
    <row r="168" spans="1:43" x14ac:dyDescent="0.2">
      <c r="A168" s="2" t="str">
        <f>IF('3 - SHOP Premium Calculator'!F184="","",'3 - SHOP Premium Calculator'!F184)</f>
        <v/>
      </c>
      <c r="B168" s="2" t="str">
        <f>IF(A168="","",A168&amp;COUNTIFS($D$10:D168,"Employee"))</f>
        <v/>
      </c>
      <c r="C168" s="2" t="str">
        <f>IF(A168="","",'3 - SHOP Premium Calculator'!F184&amp;" - "&amp;'3 - SHOP Premium Calculator'!H184)</f>
        <v/>
      </c>
      <c r="D168" s="2" t="str">
        <f>IF('3 - SHOP Premium Calculator'!H184="","",'3 - SHOP Premium Calculator'!H184)</f>
        <v/>
      </c>
      <c r="E168" s="37" t="str">
        <f>IF('3 - SHOP Premium Calculator'!I184="","",'3 - SHOP Premium Calculator'!I184)</f>
        <v/>
      </c>
      <c r="F168" s="2" t="str">
        <f t="shared" si="40"/>
        <v/>
      </c>
      <c r="G168" s="2" t="str">
        <f t="shared" si="41"/>
        <v/>
      </c>
      <c r="H168" s="2" t="str">
        <f t="shared" si="42"/>
        <v/>
      </c>
      <c r="I168" s="2" t="str">
        <f t="shared" si="43"/>
        <v/>
      </c>
      <c r="J168" s="2" t="str">
        <f t="shared" si="44"/>
        <v/>
      </c>
      <c r="K168" s="2" t="str">
        <f>IF(A168="","",IF(AND(D168="Dependent",F168&lt;25),F168+(COUNTIFS($A$10:A168,A168)/500),0))</f>
        <v/>
      </c>
      <c r="L168" s="2" t="str" cm="1">
        <f t="array" ref="L168">IFERROR(IF(A168="","",IF(AND(D168="Dependent",OR(IFERROR(K168=LARGE(IF($B$10:$B$309=B168,$K$10:$K$309),1),FALSE),IFERROR(K168=LARGE(IF($B$10:$B$309=B168,$K$10:$K$309),2),FALSE),IFERROR(K168=LARGE(IF($B$10:$B$309=B168,$K$10:$K$309),3),FALSE)),F168&lt;26),1,0)),0)</f>
        <v/>
      </c>
      <c r="M168" s="2" t="str">
        <f t="shared" si="45"/>
        <v/>
      </c>
      <c r="O168" s="2" t="str" cm="1">
        <f t="array" ref="O168">IFERROR($M168*IF($E168="","",INDEX('Plan Details'!$F$4:$Q$2298,MATCH(1,(Calculations!O$9='Plan Details'!$B$4:$B$2298)*($G168='Plan Details'!$E$4:$E$2298)*(ISNUMBER(SEARCH($B$3,'Plan Details'!$D$4:$D$2298))),0),MATCH(Calculations!$B$4,'Plan Details'!$F$3:$Q$3,0))),"")</f>
        <v/>
      </c>
      <c r="P168" s="2" t="str" cm="1">
        <f t="array" ref="P168">IFERROR($M168*IF($E168="","",INDEX('Plan Details'!$F$4:$Q$2298,MATCH(1,(Calculations!P$9='Plan Details'!$B$4:$B$2298)*($G168='Plan Details'!$E$4:$E$2298)*(ISNUMBER(SEARCH($B$3,'Plan Details'!$D$4:$D$2298))),0),MATCH(Calculations!$B$4,'Plan Details'!$F$3:$Q$3,0))),"")</f>
        <v/>
      </c>
      <c r="Q168" s="2" t="str" cm="1">
        <f t="array" ref="Q168">IFERROR($M168*IF($E168="","",INDEX('Plan Details'!$F$4:$Q$2298,MATCH(1,(Calculations!Q$9='Plan Details'!$B$4:$B$2298)*($G168='Plan Details'!$E$4:$E$2298)*(ISNUMBER(SEARCH($B$3,'Plan Details'!$D$4:$D$2298))),0),MATCH(Calculations!$B$4,'Plan Details'!$F$3:$Q$3,0))),"")</f>
        <v/>
      </c>
      <c r="R168" s="2" t="str" cm="1">
        <f t="array" ref="R168">IFERROR($M168*IF($E168="","",INDEX('Plan Details'!$F$4:$Q$2298,MATCH(1,(Calculations!R$9='Plan Details'!$B$4:$B$2298)*($G168='Plan Details'!$E$4:$E$2298)*(ISNUMBER(SEARCH($B$3,'Plan Details'!$D$4:$D$2298))),0),MATCH(Calculations!$B$4,'Plan Details'!$F$3:$Q$3,0))),"")</f>
        <v/>
      </c>
      <c r="S168" s="2" t="str" cm="1">
        <f t="array" ref="S168">IFERROR($M168*IF($E168="","",INDEX('Plan Details'!$F$4:$Q$2298,MATCH(1,(Calculations!S$9='Plan Details'!$B$4:$B$2298)*($G168='Plan Details'!$E$4:$E$2298)*(ISNUMBER(SEARCH($B$3,'Plan Details'!$D$4:$D$2298))),0),MATCH(Calculations!$B$4,'Plan Details'!$F$3:$Q$3,0))),"")</f>
        <v/>
      </c>
      <c r="T168" s="2" t="str" cm="1">
        <f t="array" ref="T168">IFERROR($M168*IF($E168="","",INDEX('Plan Details'!$F$4:$Q$2298,MATCH(1,(Calculations!T$9='Plan Details'!$B$4:$B$2298)*($G168='Plan Details'!$E$4:$E$2298)*(ISNUMBER(SEARCH($B$3,'Plan Details'!$D$4:$D$2298))),0),MATCH(Calculations!$B$4,'Plan Details'!$F$3:$Q$3,0))),"")</f>
        <v/>
      </c>
      <c r="U168" s="2" t="str" cm="1">
        <f t="array" ref="U168">IFERROR($M168*IF($E168="","",INDEX('Plan Details'!$F$4:$Q$2298,MATCH(1,(Calculations!U$9='Plan Details'!$B$4:$B$2298)*($G168='Plan Details'!$E$4:$E$2298)*(ISNUMBER(SEARCH($B$3,'Plan Details'!$D$4:$D$2298))),0),MATCH(Calculations!$B$4,'Plan Details'!$F$3:$Q$3,0))),"")</f>
        <v/>
      </c>
      <c r="V168" s="2" t="str" cm="1">
        <f t="array" ref="V168">IFERROR($M168*IF($E168="","",INDEX('Plan Details'!$F$4:$Q$2298,MATCH(1,(Calculations!V$9='Plan Details'!$B$4:$B$2298)*($G168='Plan Details'!$E$4:$E$2298)*(ISNUMBER(SEARCH($B$3,'Plan Details'!$D$4:$D$2298))),0),MATCH(Calculations!$B$4,'Plan Details'!$F$3:$Q$3,0))),"")</f>
        <v/>
      </c>
      <c r="W168" s="2" t="str" cm="1">
        <f t="array" ref="W168">IFERROR($M168*IF($E168="","",INDEX('Plan Details'!$F$4:$Q$2298,MATCH(1,(Calculations!W$9='Plan Details'!$B$4:$B$2298)*($G168='Plan Details'!$E$4:$E$2298)*(ISNUMBER(SEARCH($B$3,'Plan Details'!$D$4:$D$2298))),0),MATCH(Calculations!$B$4,'Plan Details'!$F$3:$Q$3,0))),"")</f>
        <v/>
      </c>
      <c r="X168" s="2" t="str" cm="1">
        <f t="array" ref="X168">IFERROR($M168*IF($E168="","",INDEX('Plan Details'!$F$4:$Q$2298,MATCH(1,(Calculations!X$9='Plan Details'!$B$4:$B$2298)*($G168='Plan Details'!$E$4:$E$2298)*(ISNUMBER(SEARCH($B$3,'Plan Details'!$D$4:$D$2298))),0),MATCH(Calculations!$B$4,'Plan Details'!$F$3:$Q$3,0))),"")</f>
        <v/>
      </c>
      <c r="Y168" s="2" t="str" cm="1">
        <f t="array" ref="Y168">IFERROR($M168*IF($E168="","",INDEX('Plan Details'!$F$4:$Q$2298,MATCH(1,(Calculations!Y$9='Plan Details'!$B$4:$B$2298)*($G168='Plan Details'!$E$4:$E$2298)*(ISNUMBER(SEARCH($B$3,'Plan Details'!$D$4:$D$2298))),0),MATCH(Calculations!$B$4,'Plan Details'!$F$3:$Q$3,0))),"")</f>
        <v/>
      </c>
      <c r="Z168" s="2" t="str" cm="1">
        <f t="array" ref="Z168">IFERROR($M168*IF($E168="","",INDEX('Plan Details'!$F$4:$Q$2298,MATCH(1,(Calculations!Z$9='Plan Details'!$B$4:$B$2298)*($G168='Plan Details'!$E$4:$E$2298)*(ISNUMBER(SEARCH($B$3,'Plan Details'!$D$4:$D$2298))),0),MATCH(Calculations!$B$4,'Plan Details'!$F$3:$Q$3,0))),"")</f>
        <v/>
      </c>
      <c r="AA168" s="2" t="str" cm="1">
        <f t="array" ref="AA168">IFERROR($M168*IF($E168="","",INDEX('Plan Details'!$F$4:$Q$2298,MATCH(1,(Calculations!AA$9='Plan Details'!$B$4:$B$2298)*($G168='Plan Details'!$E$4:$E$2298)*(ISNUMBER(SEARCH($B$3,'Plan Details'!$D$4:$D$2298))),0),MATCH(Calculations!$B$4,'Plan Details'!$F$3:$Q$3,0))),"")</f>
        <v/>
      </c>
      <c r="AB168" s="2" t="str" cm="1">
        <f t="array" ref="AB168">IFERROR($M168*IF($E168="","",INDEX('Plan Details'!$F$4:$Q$2298,MATCH(1,(Calculations!AB$9='Plan Details'!$B$4:$B$2298)*($G168='Plan Details'!$E$4:$E$2298)*(ISNUMBER(SEARCH($B$3,'Plan Details'!$D$4:$D$2298))),0),MATCH(Calculations!$B$4,'Plan Details'!$F$3:$Q$3,0))),"")</f>
        <v/>
      </c>
      <c r="AD168" s="2" t="str">
        <f t="shared" si="46"/>
        <v/>
      </c>
      <c r="AE168" s="2" t="str">
        <f t="shared" si="47"/>
        <v/>
      </c>
      <c r="AF168" s="2" t="str">
        <f t="shared" si="48"/>
        <v/>
      </c>
      <c r="AG168" s="2" t="str">
        <f t="shared" si="49"/>
        <v/>
      </c>
      <c r="AH168" s="2" t="str">
        <f t="shared" si="50"/>
        <v/>
      </c>
      <c r="AI168" s="2" t="str">
        <f t="shared" si="51"/>
        <v/>
      </c>
      <c r="AJ168" s="2" t="str">
        <f t="shared" si="52"/>
        <v/>
      </c>
      <c r="AK168" s="2" t="str">
        <f t="shared" si="53"/>
        <v/>
      </c>
      <c r="AL168" s="2" t="str">
        <f t="shared" si="54"/>
        <v/>
      </c>
      <c r="AM168" s="2" t="str">
        <f t="shared" si="55"/>
        <v/>
      </c>
      <c r="AN168" s="2" t="str">
        <f t="shared" si="56"/>
        <v/>
      </c>
      <c r="AO168" s="2" t="str">
        <f t="shared" si="57"/>
        <v/>
      </c>
      <c r="AP168" s="2" t="str">
        <f t="shared" si="58"/>
        <v/>
      </c>
      <c r="AQ168" s="2" t="str">
        <f t="shared" si="59"/>
        <v/>
      </c>
    </row>
    <row r="169" spans="1:43" x14ac:dyDescent="0.2">
      <c r="A169" s="2" t="str">
        <f>IF('3 - SHOP Premium Calculator'!F185="","",'3 - SHOP Premium Calculator'!F185)</f>
        <v/>
      </c>
      <c r="B169" s="2" t="str">
        <f>IF(A169="","",A169&amp;COUNTIFS($D$10:D169,"Employee"))</f>
        <v/>
      </c>
      <c r="C169" s="2" t="str">
        <f>IF(A169="","",'3 - SHOP Premium Calculator'!F185&amp;" - "&amp;'3 - SHOP Premium Calculator'!H185)</f>
        <v/>
      </c>
      <c r="D169" s="2" t="str">
        <f>IF('3 - SHOP Premium Calculator'!H185="","",'3 - SHOP Premium Calculator'!H185)</f>
        <v/>
      </c>
      <c r="E169" s="37" t="str">
        <f>IF('3 - SHOP Premium Calculator'!I185="","",'3 - SHOP Premium Calculator'!I185)</f>
        <v/>
      </c>
      <c r="F169" s="2" t="str">
        <f t="shared" si="40"/>
        <v/>
      </c>
      <c r="G169" s="2" t="str">
        <f t="shared" si="41"/>
        <v/>
      </c>
      <c r="H169" s="2" t="str">
        <f t="shared" si="42"/>
        <v/>
      </c>
      <c r="I169" s="2" t="str">
        <f t="shared" si="43"/>
        <v/>
      </c>
      <c r="J169" s="2" t="str">
        <f t="shared" si="44"/>
        <v/>
      </c>
      <c r="K169" s="2" t="str">
        <f>IF(A169="","",IF(AND(D169="Dependent",F169&lt;25),F169+(COUNTIFS($A$10:A169,A169)/500),0))</f>
        <v/>
      </c>
      <c r="L169" s="2" t="str" cm="1">
        <f t="array" ref="L169">IFERROR(IF(A169="","",IF(AND(D169="Dependent",OR(IFERROR(K169=LARGE(IF($B$10:$B$309=B169,$K$10:$K$309),1),FALSE),IFERROR(K169=LARGE(IF($B$10:$B$309=B169,$K$10:$K$309),2),FALSE),IFERROR(K169=LARGE(IF($B$10:$B$309=B169,$K$10:$K$309),3),FALSE)),F169&lt;26),1,0)),0)</f>
        <v/>
      </c>
      <c r="M169" s="2" t="str">
        <f t="shared" si="45"/>
        <v/>
      </c>
      <c r="O169" s="2" t="str" cm="1">
        <f t="array" ref="O169">IFERROR($M169*IF($E169="","",INDEX('Plan Details'!$F$4:$Q$2298,MATCH(1,(Calculations!O$9='Plan Details'!$B$4:$B$2298)*($G169='Plan Details'!$E$4:$E$2298)*(ISNUMBER(SEARCH($B$3,'Plan Details'!$D$4:$D$2298))),0),MATCH(Calculations!$B$4,'Plan Details'!$F$3:$Q$3,0))),"")</f>
        <v/>
      </c>
      <c r="P169" s="2" t="str" cm="1">
        <f t="array" ref="P169">IFERROR($M169*IF($E169="","",INDEX('Plan Details'!$F$4:$Q$2298,MATCH(1,(Calculations!P$9='Plan Details'!$B$4:$B$2298)*($G169='Plan Details'!$E$4:$E$2298)*(ISNUMBER(SEARCH($B$3,'Plan Details'!$D$4:$D$2298))),0),MATCH(Calculations!$B$4,'Plan Details'!$F$3:$Q$3,0))),"")</f>
        <v/>
      </c>
      <c r="Q169" s="2" t="str" cm="1">
        <f t="array" ref="Q169">IFERROR($M169*IF($E169="","",INDEX('Plan Details'!$F$4:$Q$2298,MATCH(1,(Calculations!Q$9='Plan Details'!$B$4:$B$2298)*($G169='Plan Details'!$E$4:$E$2298)*(ISNUMBER(SEARCH($B$3,'Plan Details'!$D$4:$D$2298))),0),MATCH(Calculations!$B$4,'Plan Details'!$F$3:$Q$3,0))),"")</f>
        <v/>
      </c>
      <c r="R169" s="2" t="str" cm="1">
        <f t="array" ref="R169">IFERROR($M169*IF($E169="","",INDEX('Plan Details'!$F$4:$Q$2298,MATCH(1,(Calculations!R$9='Plan Details'!$B$4:$B$2298)*($G169='Plan Details'!$E$4:$E$2298)*(ISNUMBER(SEARCH($B$3,'Plan Details'!$D$4:$D$2298))),0),MATCH(Calculations!$B$4,'Plan Details'!$F$3:$Q$3,0))),"")</f>
        <v/>
      </c>
      <c r="S169" s="2" t="str" cm="1">
        <f t="array" ref="S169">IFERROR($M169*IF($E169="","",INDEX('Plan Details'!$F$4:$Q$2298,MATCH(1,(Calculations!S$9='Plan Details'!$B$4:$B$2298)*($G169='Plan Details'!$E$4:$E$2298)*(ISNUMBER(SEARCH($B$3,'Plan Details'!$D$4:$D$2298))),0),MATCH(Calculations!$B$4,'Plan Details'!$F$3:$Q$3,0))),"")</f>
        <v/>
      </c>
      <c r="T169" s="2" t="str" cm="1">
        <f t="array" ref="T169">IFERROR($M169*IF($E169="","",INDEX('Plan Details'!$F$4:$Q$2298,MATCH(1,(Calculations!T$9='Plan Details'!$B$4:$B$2298)*($G169='Plan Details'!$E$4:$E$2298)*(ISNUMBER(SEARCH($B$3,'Plan Details'!$D$4:$D$2298))),0),MATCH(Calculations!$B$4,'Plan Details'!$F$3:$Q$3,0))),"")</f>
        <v/>
      </c>
      <c r="U169" s="2" t="str" cm="1">
        <f t="array" ref="U169">IFERROR($M169*IF($E169="","",INDEX('Plan Details'!$F$4:$Q$2298,MATCH(1,(Calculations!U$9='Plan Details'!$B$4:$B$2298)*($G169='Plan Details'!$E$4:$E$2298)*(ISNUMBER(SEARCH($B$3,'Plan Details'!$D$4:$D$2298))),0),MATCH(Calculations!$B$4,'Plan Details'!$F$3:$Q$3,0))),"")</f>
        <v/>
      </c>
      <c r="V169" s="2" t="str" cm="1">
        <f t="array" ref="V169">IFERROR($M169*IF($E169="","",INDEX('Plan Details'!$F$4:$Q$2298,MATCH(1,(Calculations!V$9='Plan Details'!$B$4:$B$2298)*($G169='Plan Details'!$E$4:$E$2298)*(ISNUMBER(SEARCH($B$3,'Plan Details'!$D$4:$D$2298))),0),MATCH(Calculations!$B$4,'Plan Details'!$F$3:$Q$3,0))),"")</f>
        <v/>
      </c>
      <c r="W169" s="2" t="str" cm="1">
        <f t="array" ref="W169">IFERROR($M169*IF($E169="","",INDEX('Plan Details'!$F$4:$Q$2298,MATCH(1,(Calculations!W$9='Plan Details'!$B$4:$B$2298)*($G169='Plan Details'!$E$4:$E$2298)*(ISNUMBER(SEARCH($B$3,'Plan Details'!$D$4:$D$2298))),0),MATCH(Calculations!$B$4,'Plan Details'!$F$3:$Q$3,0))),"")</f>
        <v/>
      </c>
      <c r="X169" s="2" t="str" cm="1">
        <f t="array" ref="X169">IFERROR($M169*IF($E169="","",INDEX('Plan Details'!$F$4:$Q$2298,MATCH(1,(Calculations!X$9='Plan Details'!$B$4:$B$2298)*($G169='Plan Details'!$E$4:$E$2298)*(ISNUMBER(SEARCH($B$3,'Plan Details'!$D$4:$D$2298))),0),MATCH(Calculations!$B$4,'Plan Details'!$F$3:$Q$3,0))),"")</f>
        <v/>
      </c>
      <c r="Y169" s="2" t="str" cm="1">
        <f t="array" ref="Y169">IFERROR($M169*IF($E169="","",INDEX('Plan Details'!$F$4:$Q$2298,MATCH(1,(Calculations!Y$9='Plan Details'!$B$4:$B$2298)*($G169='Plan Details'!$E$4:$E$2298)*(ISNUMBER(SEARCH($B$3,'Plan Details'!$D$4:$D$2298))),0),MATCH(Calculations!$B$4,'Plan Details'!$F$3:$Q$3,0))),"")</f>
        <v/>
      </c>
      <c r="Z169" s="2" t="str" cm="1">
        <f t="array" ref="Z169">IFERROR($M169*IF($E169="","",INDEX('Plan Details'!$F$4:$Q$2298,MATCH(1,(Calculations!Z$9='Plan Details'!$B$4:$B$2298)*($G169='Plan Details'!$E$4:$E$2298)*(ISNUMBER(SEARCH($B$3,'Plan Details'!$D$4:$D$2298))),0),MATCH(Calculations!$B$4,'Plan Details'!$F$3:$Q$3,0))),"")</f>
        <v/>
      </c>
      <c r="AA169" s="2" t="str" cm="1">
        <f t="array" ref="AA169">IFERROR($M169*IF($E169="","",INDEX('Plan Details'!$F$4:$Q$2298,MATCH(1,(Calculations!AA$9='Plan Details'!$B$4:$B$2298)*($G169='Plan Details'!$E$4:$E$2298)*(ISNUMBER(SEARCH($B$3,'Plan Details'!$D$4:$D$2298))),0),MATCH(Calculations!$B$4,'Plan Details'!$F$3:$Q$3,0))),"")</f>
        <v/>
      </c>
      <c r="AB169" s="2" t="str" cm="1">
        <f t="array" ref="AB169">IFERROR($M169*IF($E169="","",INDEX('Plan Details'!$F$4:$Q$2298,MATCH(1,(Calculations!AB$9='Plan Details'!$B$4:$B$2298)*($G169='Plan Details'!$E$4:$E$2298)*(ISNUMBER(SEARCH($B$3,'Plan Details'!$D$4:$D$2298))),0),MATCH(Calculations!$B$4,'Plan Details'!$F$3:$Q$3,0))),"")</f>
        <v/>
      </c>
      <c r="AD169" s="2" t="str">
        <f t="shared" si="46"/>
        <v/>
      </c>
      <c r="AE169" s="2" t="str">
        <f t="shared" si="47"/>
        <v/>
      </c>
      <c r="AF169" s="2" t="str">
        <f t="shared" si="48"/>
        <v/>
      </c>
      <c r="AG169" s="2" t="str">
        <f t="shared" si="49"/>
        <v/>
      </c>
      <c r="AH169" s="2" t="str">
        <f t="shared" si="50"/>
        <v/>
      </c>
      <c r="AI169" s="2" t="str">
        <f t="shared" si="51"/>
        <v/>
      </c>
      <c r="AJ169" s="2" t="str">
        <f t="shared" si="52"/>
        <v/>
      </c>
      <c r="AK169" s="2" t="str">
        <f t="shared" si="53"/>
        <v/>
      </c>
      <c r="AL169" s="2" t="str">
        <f t="shared" si="54"/>
        <v/>
      </c>
      <c r="AM169" s="2" t="str">
        <f t="shared" si="55"/>
        <v/>
      </c>
      <c r="AN169" s="2" t="str">
        <f t="shared" si="56"/>
        <v/>
      </c>
      <c r="AO169" s="2" t="str">
        <f t="shared" si="57"/>
        <v/>
      </c>
      <c r="AP169" s="2" t="str">
        <f t="shared" si="58"/>
        <v/>
      </c>
      <c r="AQ169" s="2" t="str">
        <f t="shared" si="59"/>
        <v/>
      </c>
    </row>
    <row r="170" spans="1:43" x14ac:dyDescent="0.2">
      <c r="A170" s="2" t="str">
        <f>IF('3 - SHOP Premium Calculator'!F186="","",'3 - SHOP Premium Calculator'!F186)</f>
        <v/>
      </c>
      <c r="B170" s="2" t="str">
        <f>IF(A170="","",A170&amp;COUNTIFS($D$10:D170,"Employee"))</f>
        <v/>
      </c>
      <c r="C170" s="2" t="str">
        <f>IF(A170="","",'3 - SHOP Premium Calculator'!F186&amp;" - "&amp;'3 - SHOP Premium Calculator'!H186)</f>
        <v/>
      </c>
      <c r="D170" s="2" t="str">
        <f>IF('3 - SHOP Premium Calculator'!H186="","",'3 - SHOP Premium Calculator'!H186)</f>
        <v/>
      </c>
      <c r="E170" s="37" t="str">
        <f>IF('3 - SHOP Premium Calculator'!I186="","",'3 - SHOP Premium Calculator'!I186)</f>
        <v/>
      </c>
      <c r="F170" s="2" t="str">
        <f t="shared" si="40"/>
        <v/>
      </c>
      <c r="G170" s="2" t="str">
        <f t="shared" si="41"/>
        <v/>
      </c>
      <c r="H170" s="2" t="str">
        <f t="shared" si="42"/>
        <v/>
      </c>
      <c r="I170" s="2" t="str">
        <f t="shared" si="43"/>
        <v/>
      </c>
      <c r="J170" s="2" t="str">
        <f t="shared" si="44"/>
        <v/>
      </c>
      <c r="K170" s="2" t="str">
        <f>IF(A170="","",IF(AND(D170="Dependent",F170&lt;25),F170+(COUNTIFS($A$10:A170,A170)/500),0))</f>
        <v/>
      </c>
      <c r="L170" s="2" t="str" cm="1">
        <f t="array" ref="L170">IFERROR(IF(A170="","",IF(AND(D170="Dependent",OR(IFERROR(K170=LARGE(IF($B$10:$B$309=B170,$K$10:$K$309),1),FALSE),IFERROR(K170=LARGE(IF($B$10:$B$309=B170,$K$10:$K$309),2),FALSE),IFERROR(K170=LARGE(IF($B$10:$B$309=B170,$K$10:$K$309),3),FALSE)),F170&lt;26),1,0)),0)</f>
        <v/>
      </c>
      <c r="M170" s="2" t="str">
        <f t="shared" si="45"/>
        <v/>
      </c>
      <c r="O170" s="2" t="str" cm="1">
        <f t="array" ref="O170">IFERROR($M170*IF($E170="","",INDEX('Plan Details'!$F$4:$Q$2298,MATCH(1,(Calculations!O$9='Plan Details'!$B$4:$B$2298)*($G170='Plan Details'!$E$4:$E$2298)*(ISNUMBER(SEARCH($B$3,'Plan Details'!$D$4:$D$2298))),0),MATCH(Calculations!$B$4,'Plan Details'!$F$3:$Q$3,0))),"")</f>
        <v/>
      </c>
      <c r="P170" s="2" t="str" cm="1">
        <f t="array" ref="P170">IFERROR($M170*IF($E170="","",INDEX('Plan Details'!$F$4:$Q$2298,MATCH(1,(Calculations!P$9='Plan Details'!$B$4:$B$2298)*($G170='Plan Details'!$E$4:$E$2298)*(ISNUMBER(SEARCH($B$3,'Plan Details'!$D$4:$D$2298))),0),MATCH(Calculations!$B$4,'Plan Details'!$F$3:$Q$3,0))),"")</f>
        <v/>
      </c>
      <c r="Q170" s="2" t="str" cm="1">
        <f t="array" ref="Q170">IFERROR($M170*IF($E170="","",INDEX('Plan Details'!$F$4:$Q$2298,MATCH(1,(Calculations!Q$9='Plan Details'!$B$4:$B$2298)*($G170='Plan Details'!$E$4:$E$2298)*(ISNUMBER(SEARCH($B$3,'Plan Details'!$D$4:$D$2298))),0),MATCH(Calculations!$B$4,'Plan Details'!$F$3:$Q$3,0))),"")</f>
        <v/>
      </c>
      <c r="R170" s="2" t="str" cm="1">
        <f t="array" ref="R170">IFERROR($M170*IF($E170="","",INDEX('Plan Details'!$F$4:$Q$2298,MATCH(1,(Calculations!R$9='Plan Details'!$B$4:$B$2298)*($G170='Plan Details'!$E$4:$E$2298)*(ISNUMBER(SEARCH($B$3,'Plan Details'!$D$4:$D$2298))),0),MATCH(Calculations!$B$4,'Plan Details'!$F$3:$Q$3,0))),"")</f>
        <v/>
      </c>
      <c r="S170" s="2" t="str" cm="1">
        <f t="array" ref="S170">IFERROR($M170*IF($E170="","",INDEX('Plan Details'!$F$4:$Q$2298,MATCH(1,(Calculations!S$9='Plan Details'!$B$4:$B$2298)*($G170='Plan Details'!$E$4:$E$2298)*(ISNUMBER(SEARCH($B$3,'Plan Details'!$D$4:$D$2298))),0),MATCH(Calculations!$B$4,'Plan Details'!$F$3:$Q$3,0))),"")</f>
        <v/>
      </c>
      <c r="T170" s="2" t="str" cm="1">
        <f t="array" ref="T170">IFERROR($M170*IF($E170="","",INDEX('Plan Details'!$F$4:$Q$2298,MATCH(1,(Calculations!T$9='Plan Details'!$B$4:$B$2298)*($G170='Plan Details'!$E$4:$E$2298)*(ISNUMBER(SEARCH($B$3,'Plan Details'!$D$4:$D$2298))),0),MATCH(Calculations!$B$4,'Plan Details'!$F$3:$Q$3,0))),"")</f>
        <v/>
      </c>
      <c r="U170" s="2" t="str" cm="1">
        <f t="array" ref="U170">IFERROR($M170*IF($E170="","",INDEX('Plan Details'!$F$4:$Q$2298,MATCH(1,(Calculations!U$9='Plan Details'!$B$4:$B$2298)*($G170='Plan Details'!$E$4:$E$2298)*(ISNUMBER(SEARCH($B$3,'Plan Details'!$D$4:$D$2298))),0),MATCH(Calculations!$B$4,'Plan Details'!$F$3:$Q$3,0))),"")</f>
        <v/>
      </c>
      <c r="V170" s="2" t="str" cm="1">
        <f t="array" ref="V170">IFERROR($M170*IF($E170="","",INDEX('Plan Details'!$F$4:$Q$2298,MATCH(1,(Calculations!V$9='Plan Details'!$B$4:$B$2298)*($G170='Plan Details'!$E$4:$E$2298)*(ISNUMBER(SEARCH($B$3,'Plan Details'!$D$4:$D$2298))),0),MATCH(Calculations!$B$4,'Plan Details'!$F$3:$Q$3,0))),"")</f>
        <v/>
      </c>
      <c r="W170" s="2" t="str" cm="1">
        <f t="array" ref="W170">IFERROR($M170*IF($E170="","",INDEX('Plan Details'!$F$4:$Q$2298,MATCH(1,(Calculations!W$9='Plan Details'!$B$4:$B$2298)*($G170='Plan Details'!$E$4:$E$2298)*(ISNUMBER(SEARCH($B$3,'Plan Details'!$D$4:$D$2298))),0),MATCH(Calculations!$B$4,'Plan Details'!$F$3:$Q$3,0))),"")</f>
        <v/>
      </c>
      <c r="X170" s="2" t="str" cm="1">
        <f t="array" ref="X170">IFERROR($M170*IF($E170="","",INDEX('Plan Details'!$F$4:$Q$2298,MATCH(1,(Calculations!X$9='Plan Details'!$B$4:$B$2298)*($G170='Plan Details'!$E$4:$E$2298)*(ISNUMBER(SEARCH($B$3,'Plan Details'!$D$4:$D$2298))),0),MATCH(Calculations!$B$4,'Plan Details'!$F$3:$Q$3,0))),"")</f>
        <v/>
      </c>
      <c r="Y170" s="2" t="str" cm="1">
        <f t="array" ref="Y170">IFERROR($M170*IF($E170="","",INDEX('Plan Details'!$F$4:$Q$2298,MATCH(1,(Calculations!Y$9='Plan Details'!$B$4:$B$2298)*($G170='Plan Details'!$E$4:$E$2298)*(ISNUMBER(SEARCH($B$3,'Plan Details'!$D$4:$D$2298))),0),MATCH(Calculations!$B$4,'Plan Details'!$F$3:$Q$3,0))),"")</f>
        <v/>
      </c>
      <c r="Z170" s="2" t="str" cm="1">
        <f t="array" ref="Z170">IFERROR($M170*IF($E170="","",INDEX('Plan Details'!$F$4:$Q$2298,MATCH(1,(Calculations!Z$9='Plan Details'!$B$4:$B$2298)*($G170='Plan Details'!$E$4:$E$2298)*(ISNUMBER(SEARCH($B$3,'Plan Details'!$D$4:$D$2298))),0),MATCH(Calculations!$B$4,'Plan Details'!$F$3:$Q$3,0))),"")</f>
        <v/>
      </c>
      <c r="AA170" s="2" t="str" cm="1">
        <f t="array" ref="AA170">IFERROR($M170*IF($E170="","",INDEX('Plan Details'!$F$4:$Q$2298,MATCH(1,(Calculations!AA$9='Plan Details'!$B$4:$B$2298)*($G170='Plan Details'!$E$4:$E$2298)*(ISNUMBER(SEARCH($B$3,'Plan Details'!$D$4:$D$2298))),0),MATCH(Calculations!$B$4,'Plan Details'!$F$3:$Q$3,0))),"")</f>
        <v/>
      </c>
      <c r="AB170" s="2" t="str" cm="1">
        <f t="array" ref="AB170">IFERROR($M170*IF($E170="","",INDEX('Plan Details'!$F$4:$Q$2298,MATCH(1,(Calculations!AB$9='Plan Details'!$B$4:$B$2298)*($G170='Plan Details'!$E$4:$E$2298)*(ISNUMBER(SEARCH($B$3,'Plan Details'!$D$4:$D$2298))),0),MATCH(Calculations!$B$4,'Plan Details'!$F$3:$Q$3,0))),"")</f>
        <v/>
      </c>
      <c r="AD170" s="2" t="str">
        <f t="shared" si="46"/>
        <v/>
      </c>
      <c r="AE170" s="2" t="str">
        <f t="shared" si="47"/>
        <v/>
      </c>
      <c r="AF170" s="2" t="str">
        <f t="shared" si="48"/>
        <v/>
      </c>
      <c r="AG170" s="2" t="str">
        <f t="shared" si="49"/>
        <v/>
      </c>
      <c r="AH170" s="2" t="str">
        <f t="shared" si="50"/>
        <v/>
      </c>
      <c r="AI170" s="2" t="str">
        <f t="shared" si="51"/>
        <v/>
      </c>
      <c r="AJ170" s="2" t="str">
        <f t="shared" si="52"/>
        <v/>
      </c>
      <c r="AK170" s="2" t="str">
        <f t="shared" si="53"/>
        <v/>
      </c>
      <c r="AL170" s="2" t="str">
        <f t="shared" si="54"/>
        <v/>
      </c>
      <c r="AM170" s="2" t="str">
        <f t="shared" si="55"/>
        <v/>
      </c>
      <c r="AN170" s="2" t="str">
        <f t="shared" si="56"/>
        <v/>
      </c>
      <c r="AO170" s="2" t="str">
        <f t="shared" si="57"/>
        <v/>
      </c>
      <c r="AP170" s="2" t="str">
        <f t="shared" si="58"/>
        <v/>
      </c>
      <c r="AQ170" s="2" t="str">
        <f t="shared" si="59"/>
        <v/>
      </c>
    </row>
    <row r="171" spans="1:43" x14ac:dyDescent="0.2">
      <c r="A171" s="2" t="str">
        <f>IF('3 - SHOP Premium Calculator'!F187="","",'3 - SHOP Premium Calculator'!F187)</f>
        <v/>
      </c>
      <c r="B171" s="2" t="str">
        <f>IF(A171="","",A171&amp;COUNTIFS($D$10:D171,"Employee"))</f>
        <v/>
      </c>
      <c r="C171" s="2" t="str">
        <f>IF(A171="","",'3 - SHOP Premium Calculator'!F187&amp;" - "&amp;'3 - SHOP Premium Calculator'!H187)</f>
        <v/>
      </c>
      <c r="D171" s="2" t="str">
        <f>IF('3 - SHOP Premium Calculator'!H187="","",'3 - SHOP Premium Calculator'!H187)</f>
        <v/>
      </c>
      <c r="E171" s="37" t="str">
        <f>IF('3 - SHOP Premium Calculator'!I187="","",'3 - SHOP Premium Calculator'!I187)</f>
        <v/>
      </c>
      <c r="F171" s="2" t="str">
        <f t="shared" si="40"/>
        <v/>
      </c>
      <c r="G171" s="2" t="str">
        <f t="shared" si="41"/>
        <v/>
      </c>
      <c r="H171" s="2" t="str">
        <f t="shared" si="42"/>
        <v/>
      </c>
      <c r="I171" s="2" t="str">
        <f t="shared" si="43"/>
        <v/>
      </c>
      <c r="J171" s="2" t="str">
        <f t="shared" si="44"/>
        <v/>
      </c>
      <c r="K171" s="2" t="str">
        <f>IF(A171="","",IF(AND(D171="Dependent",F171&lt;25),F171+(COUNTIFS($A$10:A171,A171)/500),0))</f>
        <v/>
      </c>
      <c r="L171" s="2" t="str" cm="1">
        <f t="array" ref="L171">IFERROR(IF(A171="","",IF(AND(D171="Dependent",OR(IFERROR(K171=LARGE(IF($B$10:$B$309=B171,$K$10:$K$309),1),FALSE),IFERROR(K171=LARGE(IF($B$10:$B$309=B171,$K$10:$K$309),2),FALSE),IFERROR(K171=LARGE(IF($B$10:$B$309=B171,$K$10:$K$309),3),FALSE)),F171&lt;26),1,0)),0)</f>
        <v/>
      </c>
      <c r="M171" s="2" t="str">
        <f t="shared" si="45"/>
        <v/>
      </c>
      <c r="O171" s="2" t="str" cm="1">
        <f t="array" ref="O171">IFERROR($M171*IF($E171="","",INDEX('Plan Details'!$F$4:$Q$2298,MATCH(1,(Calculations!O$9='Plan Details'!$B$4:$B$2298)*($G171='Plan Details'!$E$4:$E$2298)*(ISNUMBER(SEARCH($B$3,'Plan Details'!$D$4:$D$2298))),0),MATCH(Calculations!$B$4,'Plan Details'!$F$3:$Q$3,0))),"")</f>
        <v/>
      </c>
      <c r="P171" s="2" t="str" cm="1">
        <f t="array" ref="P171">IFERROR($M171*IF($E171="","",INDEX('Plan Details'!$F$4:$Q$2298,MATCH(1,(Calculations!P$9='Plan Details'!$B$4:$B$2298)*($G171='Plan Details'!$E$4:$E$2298)*(ISNUMBER(SEARCH($B$3,'Plan Details'!$D$4:$D$2298))),0),MATCH(Calculations!$B$4,'Plan Details'!$F$3:$Q$3,0))),"")</f>
        <v/>
      </c>
      <c r="Q171" s="2" t="str" cm="1">
        <f t="array" ref="Q171">IFERROR($M171*IF($E171="","",INDEX('Plan Details'!$F$4:$Q$2298,MATCH(1,(Calculations!Q$9='Plan Details'!$B$4:$B$2298)*($G171='Plan Details'!$E$4:$E$2298)*(ISNUMBER(SEARCH($B$3,'Plan Details'!$D$4:$D$2298))),0),MATCH(Calculations!$B$4,'Plan Details'!$F$3:$Q$3,0))),"")</f>
        <v/>
      </c>
      <c r="R171" s="2" t="str" cm="1">
        <f t="array" ref="R171">IFERROR($M171*IF($E171="","",INDEX('Plan Details'!$F$4:$Q$2298,MATCH(1,(Calculations!R$9='Plan Details'!$B$4:$B$2298)*($G171='Plan Details'!$E$4:$E$2298)*(ISNUMBER(SEARCH($B$3,'Plan Details'!$D$4:$D$2298))),0),MATCH(Calculations!$B$4,'Plan Details'!$F$3:$Q$3,0))),"")</f>
        <v/>
      </c>
      <c r="S171" s="2" t="str" cm="1">
        <f t="array" ref="S171">IFERROR($M171*IF($E171="","",INDEX('Plan Details'!$F$4:$Q$2298,MATCH(1,(Calculations!S$9='Plan Details'!$B$4:$B$2298)*($G171='Plan Details'!$E$4:$E$2298)*(ISNUMBER(SEARCH($B$3,'Plan Details'!$D$4:$D$2298))),0),MATCH(Calculations!$B$4,'Plan Details'!$F$3:$Q$3,0))),"")</f>
        <v/>
      </c>
      <c r="T171" s="2" t="str" cm="1">
        <f t="array" ref="T171">IFERROR($M171*IF($E171="","",INDEX('Plan Details'!$F$4:$Q$2298,MATCH(1,(Calculations!T$9='Plan Details'!$B$4:$B$2298)*($G171='Plan Details'!$E$4:$E$2298)*(ISNUMBER(SEARCH($B$3,'Plan Details'!$D$4:$D$2298))),0),MATCH(Calculations!$B$4,'Plan Details'!$F$3:$Q$3,0))),"")</f>
        <v/>
      </c>
      <c r="U171" s="2" t="str" cm="1">
        <f t="array" ref="U171">IFERROR($M171*IF($E171="","",INDEX('Plan Details'!$F$4:$Q$2298,MATCH(1,(Calculations!U$9='Plan Details'!$B$4:$B$2298)*($G171='Plan Details'!$E$4:$E$2298)*(ISNUMBER(SEARCH($B$3,'Plan Details'!$D$4:$D$2298))),0),MATCH(Calculations!$B$4,'Plan Details'!$F$3:$Q$3,0))),"")</f>
        <v/>
      </c>
      <c r="V171" s="2" t="str" cm="1">
        <f t="array" ref="V171">IFERROR($M171*IF($E171="","",INDEX('Plan Details'!$F$4:$Q$2298,MATCH(1,(Calculations!V$9='Plan Details'!$B$4:$B$2298)*($G171='Plan Details'!$E$4:$E$2298)*(ISNUMBER(SEARCH($B$3,'Plan Details'!$D$4:$D$2298))),0),MATCH(Calculations!$B$4,'Plan Details'!$F$3:$Q$3,0))),"")</f>
        <v/>
      </c>
      <c r="W171" s="2" t="str" cm="1">
        <f t="array" ref="W171">IFERROR($M171*IF($E171="","",INDEX('Plan Details'!$F$4:$Q$2298,MATCH(1,(Calculations!W$9='Plan Details'!$B$4:$B$2298)*($G171='Plan Details'!$E$4:$E$2298)*(ISNUMBER(SEARCH($B$3,'Plan Details'!$D$4:$D$2298))),0),MATCH(Calculations!$B$4,'Plan Details'!$F$3:$Q$3,0))),"")</f>
        <v/>
      </c>
      <c r="X171" s="2" t="str" cm="1">
        <f t="array" ref="X171">IFERROR($M171*IF($E171="","",INDEX('Plan Details'!$F$4:$Q$2298,MATCH(1,(Calculations!X$9='Plan Details'!$B$4:$B$2298)*($G171='Plan Details'!$E$4:$E$2298)*(ISNUMBER(SEARCH($B$3,'Plan Details'!$D$4:$D$2298))),0),MATCH(Calculations!$B$4,'Plan Details'!$F$3:$Q$3,0))),"")</f>
        <v/>
      </c>
      <c r="Y171" s="2" t="str" cm="1">
        <f t="array" ref="Y171">IFERROR($M171*IF($E171="","",INDEX('Plan Details'!$F$4:$Q$2298,MATCH(1,(Calculations!Y$9='Plan Details'!$B$4:$B$2298)*($G171='Plan Details'!$E$4:$E$2298)*(ISNUMBER(SEARCH($B$3,'Plan Details'!$D$4:$D$2298))),0),MATCH(Calculations!$B$4,'Plan Details'!$F$3:$Q$3,0))),"")</f>
        <v/>
      </c>
      <c r="Z171" s="2" t="str" cm="1">
        <f t="array" ref="Z171">IFERROR($M171*IF($E171="","",INDEX('Plan Details'!$F$4:$Q$2298,MATCH(1,(Calculations!Z$9='Plan Details'!$B$4:$B$2298)*($G171='Plan Details'!$E$4:$E$2298)*(ISNUMBER(SEARCH($B$3,'Plan Details'!$D$4:$D$2298))),0),MATCH(Calculations!$B$4,'Plan Details'!$F$3:$Q$3,0))),"")</f>
        <v/>
      </c>
      <c r="AA171" s="2" t="str" cm="1">
        <f t="array" ref="AA171">IFERROR($M171*IF($E171="","",INDEX('Plan Details'!$F$4:$Q$2298,MATCH(1,(Calculations!AA$9='Plan Details'!$B$4:$B$2298)*($G171='Plan Details'!$E$4:$E$2298)*(ISNUMBER(SEARCH($B$3,'Plan Details'!$D$4:$D$2298))),0),MATCH(Calculations!$B$4,'Plan Details'!$F$3:$Q$3,0))),"")</f>
        <v/>
      </c>
      <c r="AB171" s="2" t="str" cm="1">
        <f t="array" ref="AB171">IFERROR($M171*IF($E171="","",INDEX('Plan Details'!$F$4:$Q$2298,MATCH(1,(Calculations!AB$9='Plan Details'!$B$4:$B$2298)*($G171='Plan Details'!$E$4:$E$2298)*(ISNUMBER(SEARCH($B$3,'Plan Details'!$D$4:$D$2298))),0),MATCH(Calculations!$B$4,'Plan Details'!$F$3:$Q$3,0))),"")</f>
        <v/>
      </c>
      <c r="AD171" s="2" t="str">
        <f t="shared" si="46"/>
        <v/>
      </c>
      <c r="AE171" s="2" t="str">
        <f t="shared" si="47"/>
        <v/>
      </c>
      <c r="AF171" s="2" t="str">
        <f t="shared" si="48"/>
        <v/>
      </c>
      <c r="AG171" s="2" t="str">
        <f t="shared" si="49"/>
        <v/>
      </c>
      <c r="AH171" s="2" t="str">
        <f t="shared" si="50"/>
        <v/>
      </c>
      <c r="AI171" s="2" t="str">
        <f t="shared" si="51"/>
        <v/>
      </c>
      <c r="AJ171" s="2" t="str">
        <f t="shared" si="52"/>
        <v/>
      </c>
      <c r="AK171" s="2" t="str">
        <f t="shared" si="53"/>
        <v/>
      </c>
      <c r="AL171" s="2" t="str">
        <f t="shared" si="54"/>
        <v/>
      </c>
      <c r="AM171" s="2" t="str">
        <f t="shared" si="55"/>
        <v/>
      </c>
      <c r="AN171" s="2" t="str">
        <f t="shared" si="56"/>
        <v/>
      </c>
      <c r="AO171" s="2" t="str">
        <f t="shared" si="57"/>
        <v/>
      </c>
      <c r="AP171" s="2" t="str">
        <f t="shared" si="58"/>
        <v/>
      </c>
      <c r="AQ171" s="2" t="str">
        <f t="shared" si="59"/>
        <v/>
      </c>
    </row>
    <row r="172" spans="1:43" x14ac:dyDescent="0.2">
      <c r="A172" s="2" t="str">
        <f>IF('3 - SHOP Premium Calculator'!F188="","",'3 - SHOP Premium Calculator'!F188)</f>
        <v/>
      </c>
      <c r="B172" s="2" t="str">
        <f>IF(A172="","",A172&amp;COUNTIFS($D$10:D172,"Employee"))</f>
        <v/>
      </c>
      <c r="C172" s="2" t="str">
        <f>IF(A172="","",'3 - SHOP Premium Calculator'!F188&amp;" - "&amp;'3 - SHOP Premium Calculator'!H188)</f>
        <v/>
      </c>
      <c r="D172" s="2" t="str">
        <f>IF('3 - SHOP Premium Calculator'!H188="","",'3 - SHOP Premium Calculator'!H188)</f>
        <v/>
      </c>
      <c r="E172" s="37" t="str">
        <f>IF('3 - SHOP Premium Calculator'!I188="","",'3 - SHOP Premium Calculator'!I188)</f>
        <v/>
      </c>
      <c r="F172" s="2" t="str">
        <f t="shared" si="40"/>
        <v/>
      </c>
      <c r="G172" s="2" t="str">
        <f t="shared" si="41"/>
        <v/>
      </c>
      <c r="H172" s="2" t="str">
        <f t="shared" si="42"/>
        <v/>
      </c>
      <c r="I172" s="2" t="str">
        <f t="shared" si="43"/>
        <v/>
      </c>
      <c r="J172" s="2" t="str">
        <f t="shared" si="44"/>
        <v/>
      </c>
      <c r="K172" s="2" t="str">
        <f>IF(A172="","",IF(AND(D172="Dependent",F172&lt;25),F172+(COUNTIFS($A$10:A172,A172)/500),0))</f>
        <v/>
      </c>
      <c r="L172" s="2" t="str" cm="1">
        <f t="array" ref="L172">IFERROR(IF(A172="","",IF(AND(D172="Dependent",OR(IFERROR(K172=LARGE(IF($B$10:$B$309=B172,$K$10:$K$309),1),FALSE),IFERROR(K172=LARGE(IF($B$10:$B$309=B172,$K$10:$K$309),2),FALSE),IFERROR(K172=LARGE(IF($B$10:$B$309=B172,$K$10:$K$309),3),FALSE)),F172&lt;26),1,0)),0)</f>
        <v/>
      </c>
      <c r="M172" s="2" t="str">
        <f t="shared" si="45"/>
        <v/>
      </c>
      <c r="O172" s="2" t="str" cm="1">
        <f t="array" ref="O172">IFERROR($M172*IF($E172="","",INDEX('Plan Details'!$F$4:$Q$2298,MATCH(1,(Calculations!O$9='Plan Details'!$B$4:$B$2298)*($G172='Plan Details'!$E$4:$E$2298)*(ISNUMBER(SEARCH($B$3,'Plan Details'!$D$4:$D$2298))),0),MATCH(Calculations!$B$4,'Plan Details'!$F$3:$Q$3,0))),"")</f>
        <v/>
      </c>
      <c r="P172" s="2" t="str" cm="1">
        <f t="array" ref="P172">IFERROR($M172*IF($E172="","",INDEX('Plan Details'!$F$4:$Q$2298,MATCH(1,(Calculations!P$9='Plan Details'!$B$4:$B$2298)*($G172='Plan Details'!$E$4:$E$2298)*(ISNUMBER(SEARCH($B$3,'Plan Details'!$D$4:$D$2298))),0),MATCH(Calculations!$B$4,'Plan Details'!$F$3:$Q$3,0))),"")</f>
        <v/>
      </c>
      <c r="Q172" s="2" t="str" cm="1">
        <f t="array" ref="Q172">IFERROR($M172*IF($E172="","",INDEX('Plan Details'!$F$4:$Q$2298,MATCH(1,(Calculations!Q$9='Plan Details'!$B$4:$B$2298)*($G172='Plan Details'!$E$4:$E$2298)*(ISNUMBER(SEARCH($B$3,'Plan Details'!$D$4:$D$2298))),0),MATCH(Calculations!$B$4,'Plan Details'!$F$3:$Q$3,0))),"")</f>
        <v/>
      </c>
      <c r="R172" s="2" t="str" cm="1">
        <f t="array" ref="R172">IFERROR($M172*IF($E172="","",INDEX('Plan Details'!$F$4:$Q$2298,MATCH(1,(Calculations!R$9='Plan Details'!$B$4:$B$2298)*($G172='Plan Details'!$E$4:$E$2298)*(ISNUMBER(SEARCH($B$3,'Plan Details'!$D$4:$D$2298))),0),MATCH(Calculations!$B$4,'Plan Details'!$F$3:$Q$3,0))),"")</f>
        <v/>
      </c>
      <c r="S172" s="2" t="str" cm="1">
        <f t="array" ref="S172">IFERROR($M172*IF($E172="","",INDEX('Plan Details'!$F$4:$Q$2298,MATCH(1,(Calculations!S$9='Plan Details'!$B$4:$B$2298)*($G172='Plan Details'!$E$4:$E$2298)*(ISNUMBER(SEARCH($B$3,'Plan Details'!$D$4:$D$2298))),0),MATCH(Calculations!$B$4,'Plan Details'!$F$3:$Q$3,0))),"")</f>
        <v/>
      </c>
      <c r="T172" s="2" t="str" cm="1">
        <f t="array" ref="T172">IFERROR($M172*IF($E172="","",INDEX('Plan Details'!$F$4:$Q$2298,MATCH(1,(Calculations!T$9='Plan Details'!$B$4:$B$2298)*($G172='Plan Details'!$E$4:$E$2298)*(ISNUMBER(SEARCH($B$3,'Plan Details'!$D$4:$D$2298))),0),MATCH(Calculations!$B$4,'Plan Details'!$F$3:$Q$3,0))),"")</f>
        <v/>
      </c>
      <c r="U172" s="2" t="str" cm="1">
        <f t="array" ref="U172">IFERROR($M172*IF($E172="","",INDEX('Plan Details'!$F$4:$Q$2298,MATCH(1,(Calculations!U$9='Plan Details'!$B$4:$B$2298)*($G172='Plan Details'!$E$4:$E$2298)*(ISNUMBER(SEARCH($B$3,'Plan Details'!$D$4:$D$2298))),0),MATCH(Calculations!$B$4,'Plan Details'!$F$3:$Q$3,0))),"")</f>
        <v/>
      </c>
      <c r="V172" s="2" t="str" cm="1">
        <f t="array" ref="V172">IFERROR($M172*IF($E172="","",INDEX('Plan Details'!$F$4:$Q$2298,MATCH(1,(Calculations!V$9='Plan Details'!$B$4:$B$2298)*($G172='Plan Details'!$E$4:$E$2298)*(ISNUMBER(SEARCH($B$3,'Plan Details'!$D$4:$D$2298))),0),MATCH(Calculations!$B$4,'Plan Details'!$F$3:$Q$3,0))),"")</f>
        <v/>
      </c>
      <c r="W172" s="2" t="str" cm="1">
        <f t="array" ref="W172">IFERROR($M172*IF($E172="","",INDEX('Plan Details'!$F$4:$Q$2298,MATCH(1,(Calculations!W$9='Plan Details'!$B$4:$B$2298)*($G172='Plan Details'!$E$4:$E$2298)*(ISNUMBER(SEARCH($B$3,'Plan Details'!$D$4:$D$2298))),0),MATCH(Calculations!$B$4,'Plan Details'!$F$3:$Q$3,0))),"")</f>
        <v/>
      </c>
      <c r="X172" s="2" t="str" cm="1">
        <f t="array" ref="X172">IFERROR($M172*IF($E172="","",INDEX('Plan Details'!$F$4:$Q$2298,MATCH(1,(Calculations!X$9='Plan Details'!$B$4:$B$2298)*($G172='Plan Details'!$E$4:$E$2298)*(ISNUMBER(SEARCH($B$3,'Plan Details'!$D$4:$D$2298))),0),MATCH(Calculations!$B$4,'Plan Details'!$F$3:$Q$3,0))),"")</f>
        <v/>
      </c>
      <c r="Y172" s="2" t="str" cm="1">
        <f t="array" ref="Y172">IFERROR($M172*IF($E172="","",INDEX('Plan Details'!$F$4:$Q$2298,MATCH(1,(Calculations!Y$9='Plan Details'!$B$4:$B$2298)*($G172='Plan Details'!$E$4:$E$2298)*(ISNUMBER(SEARCH($B$3,'Plan Details'!$D$4:$D$2298))),0),MATCH(Calculations!$B$4,'Plan Details'!$F$3:$Q$3,0))),"")</f>
        <v/>
      </c>
      <c r="Z172" s="2" t="str" cm="1">
        <f t="array" ref="Z172">IFERROR($M172*IF($E172="","",INDEX('Plan Details'!$F$4:$Q$2298,MATCH(1,(Calculations!Z$9='Plan Details'!$B$4:$B$2298)*($G172='Plan Details'!$E$4:$E$2298)*(ISNUMBER(SEARCH($B$3,'Plan Details'!$D$4:$D$2298))),0),MATCH(Calculations!$B$4,'Plan Details'!$F$3:$Q$3,0))),"")</f>
        <v/>
      </c>
      <c r="AA172" s="2" t="str" cm="1">
        <f t="array" ref="AA172">IFERROR($M172*IF($E172="","",INDEX('Plan Details'!$F$4:$Q$2298,MATCH(1,(Calculations!AA$9='Plan Details'!$B$4:$B$2298)*($G172='Plan Details'!$E$4:$E$2298)*(ISNUMBER(SEARCH($B$3,'Plan Details'!$D$4:$D$2298))),0),MATCH(Calculations!$B$4,'Plan Details'!$F$3:$Q$3,0))),"")</f>
        <v/>
      </c>
      <c r="AB172" s="2" t="str" cm="1">
        <f t="array" ref="AB172">IFERROR($M172*IF($E172="","",INDEX('Plan Details'!$F$4:$Q$2298,MATCH(1,(Calculations!AB$9='Plan Details'!$B$4:$B$2298)*($G172='Plan Details'!$E$4:$E$2298)*(ISNUMBER(SEARCH($B$3,'Plan Details'!$D$4:$D$2298))),0),MATCH(Calculations!$B$4,'Plan Details'!$F$3:$Q$3,0))),"")</f>
        <v/>
      </c>
      <c r="AD172" s="2" t="str">
        <f t="shared" si="46"/>
        <v/>
      </c>
      <c r="AE172" s="2" t="str">
        <f t="shared" si="47"/>
        <v/>
      </c>
      <c r="AF172" s="2" t="str">
        <f t="shared" si="48"/>
        <v/>
      </c>
      <c r="AG172" s="2" t="str">
        <f t="shared" si="49"/>
        <v/>
      </c>
      <c r="AH172" s="2" t="str">
        <f t="shared" si="50"/>
        <v/>
      </c>
      <c r="AI172" s="2" t="str">
        <f t="shared" si="51"/>
        <v/>
      </c>
      <c r="AJ172" s="2" t="str">
        <f t="shared" si="52"/>
        <v/>
      </c>
      <c r="AK172" s="2" t="str">
        <f t="shared" si="53"/>
        <v/>
      </c>
      <c r="AL172" s="2" t="str">
        <f t="shared" si="54"/>
        <v/>
      </c>
      <c r="AM172" s="2" t="str">
        <f t="shared" si="55"/>
        <v/>
      </c>
      <c r="AN172" s="2" t="str">
        <f t="shared" si="56"/>
        <v/>
      </c>
      <c r="AO172" s="2" t="str">
        <f t="shared" si="57"/>
        <v/>
      </c>
      <c r="AP172" s="2" t="str">
        <f t="shared" si="58"/>
        <v/>
      </c>
      <c r="AQ172" s="2" t="str">
        <f t="shared" si="59"/>
        <v/>
      </c>
    </row>
    <row r="173" spans="1:43" x14ac:dyDescent="0.2">
      <c r="A173" s="2" t="str">
        <f>IF('3 - SHOP Premium Calculator'!F189="","",'3 - SHOP Premium Calculator'!F189)</f>
        <v/>
      </c>
      <c r="B173" s="2" t="str">
        <f>IF(A173="","",A173&amp;COUNTIFS($D$10:D173,"Employee"))</f>
        <v/>
      </c>
      <c r="C173" s="2" t="str">
        <f>IF(A173="","",'3 - SHOP Premium Calculator'!F189&amp;" - "&amp;'3 - SHOP Premium Calculator'!H189)</f>
        <v/>
      </c>
      <c r="D173" s="2" t="str">
        <f>IF('3 - SHOP Premium Calculator'!H189="","",'3 - SHOP Premium Calculator'!H189)</f>
        <v/>
      </c>
      <c r="E173" s="37" t="str">
        <f>IF('3 - SHOP Premium Calculator'!I189="","",'3 - SHOP Premium Calculator'!I189)</f>
        <v/>
      </c>
      <c r="F173" s="2" t="str">
        <f t="shared" si="40"/>
        <v/>
      </c>
      <c r="G173" s="2" t="str">
        <f t="shared" si="41"/>
        <v/>
      </c>
      <c r="H173" s="2" t="str">
        <f t="shared" si="42"/>
        <v/>
      </c>
      <c r="I173" s="2" t="str">
        <f t="shared" si="43"/>
        <v/>
      </c>
      <c r="J173" s="2" t="str">
        <f t="shared" si="44"/>
        <v/>
      </c>
      <c r="K173" s="2" t="str">
        <f>IF(A173="","",IF(AND(D173="Dependent",F173&lt;25),F173+(COUNTIFS($A$10:A173,A173)/500),0))</f>
        <v/>
      </c>
      <c r="L173" s="2" t="str" cm="1">
        <f t="array" ref="L173">IFERROR(IF(A173="","",IF(AND(D173="Dependent",OR(IFERROR(K173=LARGE(IF($B$10:$B$309=B173,$K$10:$K$309),1),FALSE),IFERROR(K173=LARGE(IF($B$10:$B$309=B173,$K$10:$K$309),2),FALSE),IFERROR(K173=LARGE(IF($B$10:$B$309=B173,$K$10:$K$309),3),FALSE)),F173&lt;26),1,0)),0)</f>
        <v/>
      </c>
      <c r="M173" s="2" t="str">
        <f t="shared" si="45"/>
        <v/>
      </c>
      <c r="O173" s="2" t="str" cm="1">
        <f t="array" ref="O173">IFERROR($M173*IF($E173="","",INDEX('Plan Details'!$F$4:$Q$2298,MATCH(1,(Calculations!O$9='Plan Details'!$B$4:$B$2298)*($G173='Plan Details'!$E$4:$E$2298)*(ISNUMBER(SEARCH($B$3,'Plan Details'!$D$4:$D$2298))),0),MATCH(Calculations!$B$4,'Plan Details'!$F$3:$Q$3,0))),"")</f>
        <v/>
      </c>
      <c r="P173" s="2" t="str" cm="1">
        <f t="array" ref="P173">IFERROR($M173*IF($E173="","",INDEX('Plan Details'!$F$4:$Q$2298,MATCH(1,(Calculations!P$9='Plan Details'!$B$4:$B$2298)*($G173='Plan Details'!$E$4:$E$2298)*(ISNUMBER(SEARCH($B$3,'Plan Details'!$D$4:$D$2298))),0),MATCH(Calculations!$B$4,'Plan Details'!$F$3:$Q$3,0))),"")</f>
        <v/>
      </c>
      <c r="Q173" s="2" t="str" cm="1">
        <f t="array" ref="Q173">IFERROR($M173*IF($E173="","",INDEX('Plan Details'!$F$4:$Q$2298,MATCH(1,(Calculations!Q$9='Plan Details'!$B$4:$B$2298)*($G173='Plan Details'!$E$4:$E$2298)*(ISNUMBER(SEARCH($B$3,'Plan Details'!$D$4:$D$2298))),0),MATCH(Calculations!$B$4,'Plan Details'!$F$3:$Q$3,0))),"")</f>
        <v/>
      </c>
      <c r="R173" s="2" t="str" cm="1">
        <f t="array" ref="R173">IFERROR($M173*IF($E173="","",INDEX('Plan Details'!$F$4:$Q$2298,MATCH(1,(Calculations!R$9='Plan Details'!$B$4:$B$2298)*($G173='Plan Details'!$E$4:$E$2298)*(ISNUMBER(SEARCH($B$3,'Plan Details'!$D$4:$D$2298))),0),MATCH(Calculations!$B$4,'Plan Details'!$F$3:$Q$3,0))),"")</f>
        <v/>
      </c>
      <c r="S173" s="2" t="str" cm="1">
        <f t="array" ref="S173">IFERROR($M173*IF($E173="","",INDEX('Plan Details'!$F$4:$Q$2298,MATCH(1,(Calculations!S$9='Plan Details'!$B$4:$B$2298)*($G173='Plan Details'!$E$4:$E$2298)*(ISNUMBER(SEARCH($B$3,'Plan Details'!$D$4:$D$2298))),0),MATCH(Calculations!$B$4,'Plan Details'!$F$3:$Q$3,0))),"")</f>
        <v/>
      </c>
      <c r="T173" s="2" t="str" cm="1">
        <f t="array" ref="T173">IFERROR($M173*IF($E173="","",INDEX('Plan Details'!$F$4:$Q$2298,MATCH(1,(Calculations!T$9='Plan Details'!$B$4:$B$2298)*($G173='Plan Details'!$E$4:$E$2298)*(ISNUMBER(SEARCH($B$3,'Plan Details'!$D$4:$D$2298))),0),MATCH(Calculations!$B$4,'Plan Details'!$F$3:$Q$3,0))),"")</f>
        <v/>
      </c>
      <c r="U173" s="2" t="str" cm="1">
        <f t="array" ref="U173">IFERROR($M173*IF($E173="","",INDEX('Plan Details'!$F$4:$Q$2298,MATCH(1,(Calculations!U$9='Plan Details'!$B$4:$B$2298)*($G173='Plan Details'!$E$4:$E$2298)*(ISNUMBER(SEARCH($B$3,'Plan Details'!$D$4:$D$2298))),0),MATCH(Calculations!$B$4,'Plan Details'!$F$3:$Q$3,0))),"")</f>
        <v/>
      </c>
      <c r="V173" s="2" t="str" cm="1">
        <f t="array" ref="V173">IFERROR($M173*IF($E173="","",INDEX('Plan Details'!$F$4:$Q$2298,MATCH(1,(Calculations!V$9='Plan Details'!$B$4:$B$2298)*($G173='Plan Details'!$E$4:$E$2298)*(ISNUMBER(SEARCH($B$3,'Plan Details'!$D$4:$D$2298))),0),MATCH(Calculations!$B$4,'Plan Details'!$F$3:$Q$3,0))),"")</f>
        <v/>
      </c>
      <c r="W173" s="2" t="str" cm="1">
        <f t="array" ref="W173">IFERROR($M173*IF($E173="","",INDEX('Plan Details'!$F$4:$Q$2298,MATCH(1,(Calculations!W$9='Plan Details'!$B$4:$B$2298)*($G173='Plan Details'!$E$4:$E$2298)*(ISNUMBER(SEARCH($B$3,'Plan Details'!$D$4:$D$2298))),0),MATCH(Calculations!$B$4,'Plan Details'!$F$3:$Q$3,0))),"")</f>
        <v/>
      </c>
      <c r="X173" s="2" t="str" cm="1">
        <f t="array" ref="X173">IFERROR($M173*IF($E173="","",INDEX('Plan Details'!$F$4:$Q$2298,MATCH(1,(Calculations!X$9='Plan Details'!$B$4:$B$2298)*($G173='Plan Details'!$E$4:$E$2298)*(ISNUMBER(SEARCH($B$3,'Plan Details'!$D$4:$D$2298))),0),MATCH(Calculations!$B$4,'Plan Details'!$F$3:$Q$3,0))),"")</f>
        <v/>
      </c>
      <c r="Y173" s="2" t="str" cm="1">
        <f t="array" ref="Y173">IFERROR($M173*IF($E173="","",INDEX('Plan Details'!$F$4:$Q$2298,MATCH(1,(Calculations!Y$9='Plan Details'!$B$4:$B$2298)*($G173='Plan Details'!$E$4:$E$2298)*(ISNUMBER(SEARCH($B$3,'Plan Details'!$D$4:$D$2298))),0),MATCH(Calculations!$B$4,'Plan Details'!$F$3:$Q$3,0))),"")</f>
        <v/>
      </c>
      <c r="Z173" s="2" t="str" cm="1">
        <f t="array" ref="Z173">IFERROR($M173*IF($E173="","",INDEX('Plan Details'!$F$4:$Q$2298,MATCH(1,(Calculations!Z$9='Plan Details'!$B$4:$B$2298)*($G173='Plan Details'!$E$4:$E$2298)*(ISNUMBER(SEARCH($B$3,'Plan Details'!$D$4:$D$2298))),0),MATCH(Calculations!$B$4,'Plan Details'!$F$3:$Q$3,0))),"")</f>
        <v/>
      </c>
      <c r="AA173" s="2" t="str" cm="1">
        <f t="array" ref="AA173">IFERROR($M173*IF($E173="","",INDEX('Plan Details'!$F$4:$Q$2298,MATCH(1,(Calculations!AA$9='Plan Details'!$B$4:$B$2298)*($G173='Plan Details'!$E$4:$E$2298)*(ISNUMBER(SEARCH($B$3,'Plan Details'!$D$4:$D$2298))),0),MATCH(Calculations!$B$4,'Plan Details'!$F$3:$Q$3,0))),"")</f>
        <v/>
      </c>
      <c r="AB173" s="2" t="str" cm="1">
        <f t="array" ref="AB173">IFERROR($M173*IF($E173="","",INDEX('Plan Details'!$F$4:$Q$2298,MATCH(1,(Calculations!AB$9='Plan Details'!$B$4:$B$2298)*($G173='Plan Details'!$E$4:$E$2298)*(ISNUMBER(SEARCH($B$3,'Plan Details'!$D$4:$D$2298))),0),MATCH(Calculations!$B$4,'Plan Details'!$F$3:$Q$3,0))),"")</f>
        <v/>
      </c>
      <c r="AD173" s="2" t="str">
        <f t="shared" si="46"/>
        <v/>
      </c>
      <c r="AE173" s="2" t="str">
        <f t="shared" si="47"/>
        <v/>
      </c>
      <c r="AF173" s="2" t="str">
        <f t="shared" si="48"/>
        <v/>
      </c>
      <c r="AG173" s="2" t="str">
        <f t="shared" si="49"/>
        <v/>
      </c>
      <c r="AH173" s="2" t="str">
        <f t="shared" si="50"/>
        <v/>
      </c>
      <c r="AI173" s="2" t="str">
        <f t="shared" si="51"/>
        <v/>
      </c>
      <c r="AJ173" s="2" t="str">
        <f t="shared" si="52"/>
        <v/>
      </c>
      <c r="AK173" s="2" t="str">
        <f t="shared" si="53"/>
        <v/>
      </c>
      <c r="AL173" s="2" t="str">
        <f t="shared" si="54"/>
        <v/>
      </c>
      <c r="AM173" s="2" t="str">
        <f t="shared" si="55"/>
        <v/>
      </c>
      <c r="AN173" s="2" t="str">
        <f t="shared" si="56"/>
        <v/>
      </c>
      <c r="AO173" s="2" t="str">
        <f t="shared" si="57"/>
        <v/>
      </c>
      <c r="AP173" s="2" t="str">
        <f t="shared" si="58"/>
        <v/>
      </c>
      <c r="AQ173" s="2" t="str">
        <f t="shared" si="59"/>
        <v/>
      </c>
    </row>
    <row r="174" spans="1:43" x14ac:dyDescent="0.2">
      <c r="A174" s="2" t="str">
        <f>IF('3 - SHOP Premium Calculator'!F190="","",'3 - SHOP Premium Calculator'!F190)</f>
        <v/>
      </c>
      <c r="B174" s="2" t="str">
        <f>IF(A174="","",A174&amp;COUNTIFS($D$10:D174,"Employee"))</f>
        <v/>
      </c>
      <c r="C174" s="2" t="str">
        <f>IF(A174="","",'3 - SHOP Premium Calculator'!F190&amp;" - "&amp;'3 - SHOP Premium Calculator'!H190)</f>
        <v/>
      </c>
      <c r="D174" s="2" t="str">
        <f>IF('3 - SHOP Premium Calculator'!H190="","",'3 - SHOP Premium Calculator'!H190)</f>
        <v/>
      </c>
      <c r="E174" s="37" t="str">
        <f>IF('3 - SHOP Premium Calculator'!I190="","",'3 - SHOP Premium Calculator'!I190)</f>
        <v/>
      </c>
      <c r="F174" s="2" t="str">
        <f t="shared" si="40"/>
        <v/>
      </c>
      <c r="G174" s="2" t="str">
        <f t="shared" si="41"/>
        <v/>
      </c>
      <c r="H174" s="2" t="str">
        <f t="shared" si="42"/>
        <v/>
      </c>
      <c r="I174" s="2" t="str">
        <f t="shared" si="43"/>
        <v/>
      </c>
      <c r="J174" s="2" t="str">
        <f t="shared" si="44"/>
        <v/>
      </c>
      <c r="K174" s="2" t="str">
        <f>IF(A174="","",IF(AND(D174="Dependent",F174&lt;25),F174+(COUNTIFS($A$10:A174,A174)/500),0))</f>
        <v/>
      </c>
      <c r="L174" s="2" t="str" cm="1">
        <f t="array" ref="L174">IFERROR(IF(A174="","",IF(AND(D174="Dependent",OR(IFERROR(K174=LARGE(IF($B$10:$B$309=B174,$K$10:$K$309),1),FALSE),IFERROR(K174=LARGE(IF($B$10:$B$309=B174,$K$10:$K$309),2),FALSE),IFERROR(K174=LARGE(IF($B$10:$B$309=B174,$K$10:$K$309),3),FALSE)),F174&lt;26),1,0)),0)</f>
        <v/>
      </c>
      <c r="M174" s="2" t="str">
        <f t="shared" si="45"/>
        <v/>
      </c>
      <c r="O174" s="2" t="str" cm="1">
        <f t="array" ref="O174">IFERROR($M174*IF($E174="","",INDEX('Plan Details'!$F$4:$Q$2298,MATCH(1,(Calculations!O$9='Plan Details'!$B$4:$B$2298)*($G174='Plan Details'!$E$4:$E$2298)*(ISNUMBER(SEARCH($B$3,'Plan Details'!$D$4:$D$2298))),0),MATCH(Calculations!$B$4,'Plan Details'!$F$3:$Q$3,0))),"")</f>
        <v/>
      </c>
      <c r="P174" s="2" t="str" cm="1">
        <f t="array" ref="P174">IFERROR($M174*IF($E174="","",INDEX('Plan Details'!$F$4:$Q$2298,MATCH(1,(Calculations!P$9='Plan Details'!$B$4:$B$2298)*($G174='Plan Details'!$E$4:$E$2298)*(ISNUMBER(SEARCH($B$3,'Plan Details'!$D$4:$D$2298))),0),MATCH(Calculations!$B$4,'Plan Details'!$F$3:$Q$3,0))),"")</f>
        <v/>
      </c>
      <c r="Q174" s="2" t="str" cm="1">
        <f t="array" ref="Q174">IFERROR($M174*IF($E174="","",INDEX('Plan Details'!$F$4:$Q$2298,MATCH(1,(Calculations!Q$9='Plan Details'!$B$4:$B$2298)*($G174='Plan Details'!$E$4:$E$2298)*(ISNUMBER(SEARCH($B$3,'Plan Details'!$D$4:$D$2298))),0),MATCH(Calculations!$B$4,'Plan Details'!$F$3:$Q$3,0))),"")</f>
        <v/>
      </c>
      <c r="R174" s="2" t="str" cm="1">
        <f t="array" ref="R174">IFERROR($M174*IF($E174="","",INDEX('Plan Details'!$F$4:$Q$2298,MATCH(1,(Calculations!R$9='Plan Details'!$B$4:$B$2298)*($G174='Plan Details'!$E$4:$E$2298)*(ISNUMBER(SEARCH($B$3,'Plan Details'!$D$4:$D$2298))),0),MATCH(Calculations!$B$4,'Plan Details'!$F$3:$Q$3,0))),"")</f>
        <v/>
      </c>
      <c r="S174" s="2" t="str" cm="1">
        <f t="array" ref="S174">IFERROR($M174*IF($E174="","",INDEX('Plan Details'!$F$4:$Q$2298,MATCH(1,(Calculations!S$9='Plan Details'!$B$4:$B$2298)*($G174='Plan Details'!$E$4:$E$2298)*(ISNUMBER(SEARCH($B$3,'Plan Details'!$D$4:$D$2298))),0),MATCH(Calculations!$B$4,'Plan Details'!$F$3:$Q$3,0))),"")</f>
        <v/>
      </c>
      <c r="T174" s="2" t="str" cm="1">
        <f t="array" ref="T174">IFERROR($M174*IF($E174="","",INDEX('Plan Details'!$F$4:$Q$2298,MATCH(1,(Calculations!T$9='Plan Details'!$B$4:$B$2298)*($G174='Plan Details'!$E$4:$E$2298)*(ISNUMBER(SEARCH($B$3,'Plan Details'!$D$4:$D$2298))),0),MATCH(Calculations!$B$4,'Plan Details'!$F$3:$Q$3,0))),"")</f>
        <v/>
      </c>
      <c r="U174" s="2" t="str" cm="1">
        <f t="array" ref="U174">IFERROR($M174*IF($E174="","",INDEX('Plan Details'!$F$4:$Q$2298,MATCH(1,(Calculations!U$9='Plan Details'!$B$4:$B$2298)*($G174='Plan Details'!$E$4:$E$2298)*(ISNUMBER(SEARCH($B$3,'Plan Details'!$D$4:$D$2298))),0),MATCH(Calculations!$B$4,'Plan Details'!$F$3:$Q$3,0))),"")</f>
        <v/>
      </c>
      <c r="V174" s="2" t="str" cm="1">
        <f t="array" ref="V174">IFERROR($M174*IF($E174="","",INDEX('Plan Details'!$F$4:$Q$2298,MATCH(1,(Calculations!V$9='Plan Details'!$B$4:$B$2298)*($G174='Plan Details'!$E$4:$E$2298)*(ISNUMBER(SEARCH($B$3,'Plan Details'!$D$4:$D$2298))),0),MATCH(Calculations!$B$4,'Plan Details'!$F$3:$Q$3,0))),"")</f>
        <v/>
      </c>
      <c r="W174" s="2" t="str" cm="1">
        <f t="array" ref="W174">IFERROR($M174*IF($E174="","",INDEX('Plan Details'!$F$4:$Q$2298,MATCH(1,(Calculations!W$9='Plan Details'!$B$4:$B$2298)*($G174='Plan Details'!$E$4:$E$2298)*(ISNUMBER(SEARCH($B$3,'Plan Details'!$D$4:$D$2298))),0),MATCH(Calculations!$B$4,'Plan Details'!$F$3:$Q$3,0))),"")</f>
        <v/>
      </c>
      <c r="X174" s="2" t="str" cm="1">
        <f t="array" ref="X174">IFERROR($M174*IF($E174="","",INDEX('Plan Details'!$F$4:$Q$2298,MATCH(1,(Calculations!X$9='Plan Details'!$B$4:$B$2298)*($G174='Plan Details'!$E$4:$E$2298)*(ISNUMBER(SEARCH($B$3,'Plan Details'!$D$4:$D$2298))),0),MATCH(Calculations!$B$4,'Plan Details'!$F$3:$Q$3,0))),"")</f>
        <v/>
      </c>
      <c r="Y174" s="2" t="str" cm="1">
        <f t="array" ref="Y174">IFERROR($M174*IF($E174="","",INDEX('Plan Details'!$F$4:$Q$2298,MATCH(1,(Calculations!Y$9='Plan Details'!$B$4:$B$2298)*($G174='Plan Details'!$E$4:$E$2298)*(ISNUMBER(SEARCH($B$3,'Plan Details'!$D$4:$D$2298))),0),MATCH(Calculations!$B$4,'Plan Details'!$F$3:$Q$3,0))),"")</f>
        <v/>
      </c>
      <c r="Z174" s="2" t="str" cm="1">
        <f t="array" ref="Z174">IFERROR($M174*IF($E174="","",INDEX('Plan Details'!$F$4:$Q$2298,MATCH(1,(Calculations!Z$9='Plan Details'!$B$4:$B$2298)*($G174='Plan Details'!$E$4:$E$2298)*(ISNUMBER(SEARCH($B$3,'Plan Details'!$D$4:$D$2298))),0),MATCH(Calculations!$B$4,'Plan Details'!$F$3:$Q$3,0))),"")</f>
        <v/>
      </c>
      <c r="AA174" s="2" t="str" cm="1">
        <f t="array" ref="AA174">IFERROR($M174*IF($E174="","",INDEX('Plan Details'!$F$4:$Q$2298,MATCH(1,(Calculations!AA$9='Plan Details'!$B$4:$B$2298)*($G174='Plan Details'!$E$4:$E$2298)*(ISNUMBER(SEARCH($B$3,'Plan Details'!$D$4:$D$2298))),0),MATCH(Calculations!$B$4,'Plan Details'!$F$3:$Q$3,0))),"")</f>
        <v/>
      </c>
      <c r="AB174" s="2" t="str" cm="1">
        <f t="array" ref="AB174">IFERROR($M174*IF($E174="","",INDEX('Plan Details'!$F$4:$Q$2298,MATCH(1,(Calculations!AB$9='Plan Details'!$B$4:$B$2298)*($G174='Plan Details'!$E$4:$E$2298)*(ISNUMBER(SEARCH($B$3,'Plan Details'!$D$4:$D$2298))),0),MATCH(Calculations!$B$4,'Plan Details'!$F$3:$Q$3,0))),"")</f>
        <v/>
      </c>
      <c r="AD174" s="2" t="str">
        <f t="shared" si="46"/>
        <v/>
      </c>
      <c r="AE174" s="2" t="str">
        <f t="shared" si="47"/>
        <v/>
      </c>
      <c r="AF174" s="2" t="str">
        <f t="shared" si="48"/>
        <v/>
      </c>
      <c r="AG174" s="2" t="str">
        <f t="shared" si="49"/>
        <v/>
      </c>
      <c r="AH174" s="2" t="str">
        <f t="shared" si="50"/>
        <v/>
      </c>
      <c r="AI174" s="2" t="str">
        <f t="shared" si="51"/>
        <v/>
      </c>
      <c r="AJ174" s="2" t="str">
        <f t="shared" si="52"/>
        <v/>
      </c>
      <c r="AK174" s="2" t="str">
        <f t="shared" si="53"/>
        <v/>
      </c>
      <c r="AL174" s="2" t="str">
        <f t="shared" si="54"/>
        <v/>
      </c>
      <c r="AM174" s="2" t="str">
        <f t="shared" si="55"/>
        <v/>
      </c>
      <c r="AN174" s="2" t="str">
        <f t="shared" si="56"/>
        <v/>
      </c>
      <c r="AO174" s="2" t="str">
        <f t="shared" si="57"/>
        <v/>
      </c>
      <c r="AP174" s="2" t="str">
        <f t="shared" si="58"/>
        <v/>
      </c>
      <c r="AQ174" s="2" t="str">
        <f t="shared" si="59"/>
        <v/>
      </c>
    </row>
    <row r="175" spans="1:43" x14ac:dyDescent="0.2">
      <c r="A175" s="2" t="str">
        <f>IF('3 - SHOP Premium Calculator'!F191="","",'3 - SHOP Premium Calculator'!F191)</f>
        <v/>
      </c>
      <c r="B175" s="2" t="str">
        <f>IF(A175="","",A175&amp;COUNTIFS($D$10:D175,"Employee"))</f>
        <v/>
      </c>
      <c r="C175" s="2" t="str">
        <f>IF(A175="","",'3 - SHOP Premium Calculator'!F191&amp;" - "&amp;'3 - SHOP Premium Calculator'!H191)</f>
        <v/>
      </c>
      <c r="D175" s="2" t="str">
        <f>IF('3 - SHOP Premium Calculator'!H191="","",'3 - SHOP Premium Calculator'!H191)</f>
        <v/>
      </c>
      <c r="E175" s="37" t="str">
        <f>IF('3 - SHOP Premium Calculator'!I191="","",'3 - SHOP Premium Calculator'!I191)</f>
        <v/>
      </c>
      <c r="F175" s="2" t="str">
        <f t="shared" si="40"/>
        <v/>
      </c>
      <c r="G175" s="2" t="str">
        <f t="shared" si="41"/>
        <v/>
      </c>
      <c r="H175" s="2" t="str">
        <f t="shared" si="42"/>
        <v/>
      </c>
      <c r="I175" s="2" t="str">
        <f t="shared" si="43"/>
        <v/>
      </c>
      <c r="J175" s="2" t="str">
        <f t="shared" si="44"/>
        <v/>
      </c>
      <c r="K175" s="2" t="str">
        <f>IF(A175="","",IF(AND(D175="Dependent",F175&lt;25),F175+(COUNTIFS($A$10:A175,A175)/500),0))</f>
        <v/>
      </c>
      <c r="L175" s="2" t="str" cm="1">
        <f t="array" ref="L175">IFERROR(IF(A175="","",IF(AND(D175="Dependent",OR(IFERROR(K175=LARGE(IF($B$10:$B$309=B175,$K$10:$K$309),1),FALSE),IFERROR(K175=LARGE(IF($B$10:$B$309=B175,$K$10:$K$309),2),FALSE),IFERROR(K175=LARGE(IF($B$10:$B$309=B175,$K$10:$K$309),3),FALSE)),F175&lt;26),1,0)),0)</f>
        <v/>
      </c>
      <c r="M175" s="2" t="str">
        <f t="shared" si="45"/>
        <v/>
      </c>
      <c r="O175" s="2" t="str" cm="1">
        <f t="array" ref="O175">IFERROR($M175*IF($E175="","",INDEX('Plan Details'!$F$4:$Q$2298,MATCH(1,(Calculations!O$9='Plan Details'!$B$4:$B$2298)*($G175='Plan Details'!$E$4:$E$2298)*(ISNUMBER(SEARCH($B$3,'Plan Details'!$D$4:$D$2298))),0),MATCH(Calculations!$B$4,'Plan Details'!$F$3:$Q$3,0))),"")</f>
        <v/>
      </c>
      <c r="P175" s="2" t="str" cm="1">
        <f t="array" ref="P175">IFERROR($M175*IF($E175="","",INDEX('Plan Details'!$F$4:$Q$2298,MATCH(1,(Calculations!P$9='Plan Details'!$B$4:$B$2298)*($G175='Plan Details'!$E$4:$E$2298)*(ISNUMBER(SEARCH($B$3,'Plan Details'!$D$4:$D$2298))),0),MATCH(Calculations!$B$4,'Plan Details'!$F$3:$Q$3,0))),"")</f>
        <v/>
      </c>
      <c r="Q175" s="2" t="str" cm="1">
        <f t="array" ref="Q175">IFERROR($M175*IF($E175="","",INDEX('Plan Details'!$F$4:$Q$2298,MATCH(1,(Calculations!Q$9='Plan Details'!$B$4:$B$2298)*($G175='Plan Details'!$E$4:$E$2298)*(ISNUMBER(SEARCH($B$3,'Plan Details'!$D$4:$D$2298))),0),MATCH(Calculations!$B$4,'Plan Details'!$F$3:$Q$3,0))),"")</f>
        <v/>
      </c>
      <c r="R175" s="2" t="str" cm="1">
        <f t="array" ref="R175">IFERROR($M175*IF($E175="","",INDEX('Plan Details'!$F$4:$Q$2298,MATCH(1,(Calculations!R$9='Plan Details'!$B$4:$B$2298)*($G175='Plan Details'!$E$4:$E$2298)*(ISNUMBER(SEARCH($B$3,'Plan Details'!$D$4:$D$2298))),0),MATCH(Calculations!$B$4,'Plan Details'!$F$3:$Q$3,0))),"")</f>
        <v/>
      </c>
      <c r="S175" s="2" t="str" cm="1">
        <f t="array" ref="S175">IFERROR($M175*IF($E175="","",INDEX('Plan Details'!$F$4:$Q$2298,MATCH(1,(Calculations!S$9='Plan Details'!$B$4:$B$2298)*($G175='Plan Details'!$E$4:$E$2298)*(ISNUMBER(SEARCH($B$3,'Plan Details'!$D$4:$D$2298))),0),MATCH(Calculations!$B$4,'Plan Details'!$F$3:$Q$3,0))),"")</f>
        <v/>
      </c>
      <c r="T175" s="2" t="str" cm="1">
        <f t="array" ref="T175">IFERROR($M175*IF($E175="","",INDEX('Plan Details'!$F$4:$Q$2298,MATCH(1,(Calculations!T$9='Plan Details'!$B$4:$B$2298)*($G175='Plan Details'!$E$4:$E$2298)*(ISNUMBER(SEARCH($B$3,'Plan Details'!$D$4:$D$2298))),0),MATCH(Calculations!$B$4,'Plan Details'!$F$3:$Q$3,0))),"")</f>
        <v/>
      </c>
      <c r="U175" s="2" t="str" cm="1">
        <f t="array" ref="U175">IFERROR($M175*IF($E175="","",INDEX('Plan Details'!$F$4:$Q$2298,MATCH(1,(Calculations!U$9='Plan Details'!$B$4:$B$2298)*($G175='Plan Details'!$E$4:$E$2298)*(ISNUMBER(SEARCH($B$3,'Plan Details'!$D$4:$D$2298))),0),MATCH(Calculations!$B$4,'Plan Details'!$F$3:$Q$3,0))),"")</f>
        <v/>
      </c>
      <c r="V175" s="2" t="str" cm="1">
        <f t="array" ref="V175">IFERROR($M175*IF($E175="","",INDEX('Plan Details'!$F$4:$Q$2298,MATCH(1,(Calculations!V$9='Plan Details'!$B$4:$B$2298)*($G175='Plan Details'!$E$4:$E$2298)*(ISNUMBER(SEARCH($B$3,'Plan Details'!$D$4:$D$2298))),0),MATCH(Calculations!$B$4,'Plan Details'!$F$3:$Q$3,0))),"")</f>
        <v/>
      </c>
      <c r="W175" s="2" t="str" cm="1">
        <f t="array" ref="W175">IFERROR($M175*IF($E175="","",INDEX('Plan Details'!$F$4:$Q$2298,MATCH(1,(Calculations!W$9='Plan Details'!$B$4:$B$2298)*($G175='Plan Details'!$E$4:$E$2298)*(ISNUMBER(SEARCH($B$3,'Plan Details'!$D$4:$D$2298))),0),MATCH(Calculations!$B$4,'Plan Details'!$F$3:$Q$3,0))),"")</f>
        <v/>
      </c>
      <c r="X175" s="2" t="str" cm="1">
        <f t="array" ref="X175">IFERROR($M175*IF($E175="","",INDEX('Plan Details'!$F$4:$Q$2298,MATCH(1,(Calculations!X$9='Plan Details'!$B$4:$B$2298)*($G175='Plan Details'!$E$4:$E$2298)*(ISNUMBER(SEARCH($B$3,'Plan Details'!$D$4:$D$2298))),0),MATCH(Calculations!$B$4,'Plan Details'!$F$3:$Q$3,0))),"")</f>
        <v/>
      </c>
      <c r="Y175" s="2" t="str" cm="1">
        <f t="array" ref="Y175">IFERROR($M175*IF($E175="","",INDEX('Plan Details'!$F$4:$Q$2298,MATCH(1,(Calculations!Y$9='Plan Details'!$B$4:$B$2298)*($G175='Plan Details'!$E$4:$E$2298)*(ISNUMBER(SEARCH($B$3,'Plan Details'!$D$4:$D$2298))),0),MATCH(Calculations!$B$4,'Plan Details'!$F$3:$Q$3,0))),"")</f>
        <v/>
      </c>
      <c r="Z175" s="2" t="str" cm="1">
        <f t="array" ref="Z175">IFERROR($M175*IF($E175="","",INDEX('Plan Details'!$F$4:$Q$2298,MATCH(1,(Calculations!Z$9='Plan Details'!$B$4:$B$2298)*($G175='Plan Details'!$E$4:$E$2298)*(ISNUMBER(SEARCH($B$3,'Plan Details'!$D$4:$D$2298))),0),MATCH(Calculations!$B$4,'Plan Details'!$F$3:$Q$3,0))),"")</f>
        <v/>
      </c>
      <c r="AA175" s="2" t="str" cm="1">
        <f t="array" ref="AA175">IFERROR($M175*IF($E175="","",INDEX('Plan Details'!$F$4:$Q$2298,MATCH(1,(Calculations!AA$9='Plan Details'!$B$4:$B$2298)*($G175='Plan Details'!$E$4:$E$2298)*(ISNUMBER(SEARCH($B$3,'Plan Details'!$D$4:$D$2298))),0),MATCH(Calculations!$B$4,'Plan Details'!$F$3:$Q$3,0))),"")</f>
        <v/>
      </c>
      <c r="AB175" s="2" t="str" cm="1">
        <f t="array" ref="AB175">IFERROR($M175*IF($E175="","",INDEX('Plan Details'!$F$4:$Q$2298,MATCH(1,(Calculations!AB$9='Plan Details'!$B$4:$B$2298)*($G175='Plan Details'!$E$4:$E$2298)*(ISNUMBER(SEARCH($B$3,'Plan Details'!$D$4:$D$2298))),0),MATCH(Calculations!$B$4,'Plan Details'!$F$3:$Q$3,0))),"")</f>
        <v/>
      </c>
      <c r="AD175" s="2" t="str">
        <f t="shared" si="46"/>
        <v/>
      </c>
      <c r="AE175" s="2" t="str">
        <f t="shared" si="47"/>
        <v/>
      </c>
      <c r="AF175" s="2" t="str">
        <f t="shared" si="48"/>
        <v/>
      </c>
      <c r="AG175" s="2" t="str">
        <f t="shared" si="49"/>
        <v/>
      </c>
      <c r="AH175" s="2" t="str">
        <f t="shared" si="50"/>
        <v/>
      </c>
      <c r="AI175" s="2" t="str">
        <f t="shared" si="51"/>
        <v/>
      </c>
      <c r="AJ175" s="2" t="str">
        <f t="shared" si="52"/>
        <v/>
      </c>
      <c r="AK175" s="2" t="str">
        <f t="shared" si="53"/>
        <v/>
      </c>
      <c r="AL175" s="2" t="str">
        <f t="shared" si="54"/>
        <v/>
      </c>
      <c r="AM175" s="2" t="str">
        <f t="shared" si="55"/>
        <v/>
      </c>
      <c r="AN175" s="2" t="str">
        <f t="shared" si="56"/>
        <v/>
      </c>
      <c r="AO175" s="2" t="str">
        <f t="shared" si="57"/>
        <v/>
      </c>
      <c r="AP175" s="2" t="str">
        <f t="shared" si="58"/>
        <v/>
      </c>
      <c r="AQ175" s="2" t="str">
        <f t="shared" si="59"/>
        <v/>
      </c>
    </row>
    <row r="176" spans="1:43" x14ac:dyDescent="0.2">
      <c r="A176" s="2" t="str">
        <f>IF('3 - SHOP Premium Calculator'!F192="","",'3 - SHOP Premium Calculator'!F192)</f>
        <v/>
      </c>
      <c r="B176" s="2" t="str">
        <f>IF(A176="","",A176&amp;COUNTIFS($D$10:D176,"Employee"))</f>
        <v/>
      </c>
      <c r="C176" s="2" t="str">
        <f>IF(A176="","",'3 - SHOP Premium Calculator'!F192&amp;" - "&amp;'3 - SHOP Premium Calculator'!H192)</f>
        <v/>
      </c>
      <c r="D176" s="2" t="str">
        <f>IF('3 - SHOP Premium Calculator'!H192="","",'3 - SHOP Premium Calculator'!H192)</f>
        <v/>
      </c>
      <c r="E176" s="37" t="str">
        <f>IF('3 - SHOP Premium Calculator'!I192="","",'3 - SHOP Premium Calculator'!I192)</f>
        <v/>
      </c>
      <c r="F176" s="2" t="str">
        <f t="shared" si="40"/>
        <v/>
      </c>
      <c r="G176" s="2" t="str">
        <f t="shared" si="41"/>
        <v/>
      </c>
      <c r="H176" s="2" t="str">
        <f t="shared" si="42"/>
        <v/>
      </c>
      <c r="I176" s="2" t="str">
        <f t="shared" si="43"/>
        <v/>
      </c>
      <c r="J176" s="2" t="str">
        <f t="shared" si="44"/>
        <v/>
      </c>
      <c r="K176" s="2" t="str">
        <f>IF(A176="","",IF(AND(D176="Dependent",F176&lt;25),F176+(COUNTIFS($A$10:A176,A176)/500),0))</f>
        <v/>
      </c>
      <c r="L176" s="2" t="str" cm="1">
        <f t="array" ref="L176">IFERROR(IF(A176="","",IF(AND(D176="Dependent",OR(IFERROR(K176=LARGE(IF($B$10:$B$309=B176,$K$10:$K$309),1),FALSE),IFERROR(K176=LARGE(IF($B$10:$B$309=B176,$K$10:$K$309),2),FALSE),IFERROR(K176=LARGE(IF($B$10:$B$309=B176,$K$10:$K$309),3),FALSE)),F176&lt;26),1,0)),0)</f>
        <v/>
      </c>
      <c r="M176" s="2" t="str">
        <f t="shared" si="45"/>
        <v/>
      </c>
      <c r="O176" s="2" t="str" cm="1">
        <f t="array" ref="O176">IFERROR($M176*IF($E176="","",INDEX('Plan Details'!$F$4:$Q$2298,MATCH(1,(Calculations!O$9='Plan Details'!$B$4:$B$2298)*($G176='Plan Details'!$E$4:$E$2298)*(ISNUMBER(SEARCH($B$3,'Plan Details'!$D$4:$D$2298))),0),MATCH(Calculations!$B$4,'Plan Details'!$F$3:$Q$3,0))),"")</f>
        <v/>
      </c>
      <c r="P176" s="2" t="str" cm="1">
        <f t="array" ref="P176">IFERROR($M176*IF($E176="","",INDEX('Plan Details'!$F$4:$Q$2298,MATCH(1,(Calculations!P$9='Plan Details'!$B$4:$B$2298)*($G176='Plan Details'!$E$4:$E$2298)*(ISNUMBER(SEARCH($B$3,'Plan Details'!$D$4:$D$2298))),0),MATCH(Calculations!$B$4,'Plan Details'!$F$3:$Q$3,0))),"")</f>
        <v/>
      </c>
      <c r="Q176" s="2" t="str" cm="1">
        <f t="array" ref="Q176">IFERROR($M176*IF($E176="","",INDEX('Plan Details'!$F$4:$Q$2298,MATCH(1,(Calculations!Q$9='Plan Details'!$B$4:$B$2298)*($G176='Plan Details'!$E$4:$E$2298)*(ISNUMBER(SEARCH($B$3,'Plan Details'!$D$4:$D$2298))),0),MATCH(Calculations!$B$4,'Plan Details'!$F$3:$Q$3,0))),"")</f>
        <v/>
      </c>
      <c r="R176" s="2" t="str" cm="1">
        <f t="array" ref="R176">IFERROR($M176*IF($E176="","",INDEX('Plan Details'!$F$4:$Q$2298,MATCH(1,(Calculations!R$9='Plan Details'!$B$4:$B$2298)*($G176='Plan Details'!$E$4:$E$2298)*(ISNUMBER(SEARCH($B$3,'Plan Details'!$D$4:$D$2298))),0),MATCH(Calculations!$B$4,'Plan Details'!$F$3:$Q$3,0))),"")</f>
        <v/>
      </c>
      <c r="S176" s="2" t="str" cm="1">
        <f t="array" ref="S176">IFERROR($M176*IF($E176="","",INDEX('Plan Details'!$F$4:$Q$2298,MATCH(1,(Calculations!S$9='Plan Details'!$B$4:$B$2298)*($G176='Plan Details'!$E$4:$E$2298)*(ISNUMBER(SEARCH($B$3,'Plan Details'!$D$4:$D$2298))),0),MATCH(Calculations!$B$4,'Plan Details'!$F$3:$Q$3,0))),"")</f>
        <v/>
      </c>
      <c r="T176" s="2" t="str" cm="1">
        <f t="array" ref="T176">IFERROR($M176*IF($E176="","",INDEX('Plan Details'!$F$4:$Q$2298,MATCH(1,(Calculations!T$9='Plan Details'!$B$4:$B$2298)*($G176='Plan Details'!$E$4:$E$2298)*(ISNUMBER(SEARCH($B$3,'Plan Details'!$D$4:$D$2298))),0),MATCH(Calculations!$B$4,'Plan Details'!$F$3:$Q$3,0))),"")</f>
        <v/>
      </c>
      <c r="U176" s="2" t="str" cm="1">
        <f t="array" ref="U176">IFERROR($M176*IF($E176="","",INDEX('Plan Details'!$F$4:$Q$2298,MATCH(1,(Calculations!U$9='Plan Details'!$B$4:$B$2298)*($G176='Plan Details'!$E$4:$E$2298)*(ISNUMBER(SEARCH($B$3,'Plan Details'!$D$4:$D$2298))),0),MATCH(Calculations!$B$4,'Plan Details'!$F$3:$Q$3,0))),"")</f>
        <v/>
      </c>
      <c r="V176" s="2" t="str" cm="1">
        <f t="array" ref="V176">IFERROR($M176*IF($E176="","",INDEX('Plan Details'!$F$4:$Q$2298,MATCH(1,(Calculations!V$9='Plan Details'!$B$4:$B$2298)*($G176='Plan Details'!$E$4:$E$2298)*(ISNUMBER(SEARCH($B$3,'Plan Details'!$D$4:$D$2298))),0),MATCH(Calculations!$B$4,'Plan Details'!$F$3:$Q$3,0))),"")</f>
        <v/>
      </c>
      <c r="W176" s="2" t="str" cm="1">
        <f t="array" ref="W176">IFERROR($M176*IF($E176="","",INDEX('Plan Details'!$F$4:$Q$2298,MATCH(1,(Calculations!W$9='Plan Details'!$B$4:$B$2298)*($G176='Plan Details'!$E$4:$E$2298)*(ISNUMBER(SEARCH($B$3,'Plan Details'!$D$4:$D$2298))),0),MATCH(Calculations!$B$4,'Plan Details'!$F$3:$Q$3,0))),"")</f>
        <v/>
      </c>
      <c r="X176" s="2" t="str" cm="1">
        <f t="array" ref="X176">IFERROR($M176*IF($E176="","",INDEX('Plan Details'!$F$4:$Q$2298,MATCH(1,(Calculations!X$9='Plan Details'!$B$4:$B$2298)*($G176='Plan Details'!$E$4:$E$2298)*(ISNUMBER(SEARCH($B$3,'Plan Details'!$D$4:$D$2298))),0),MATCH(Calculations!$B$4,'Plan Details'!$F$3:$Q$3,0))),"")</f>
        <v/>
      </c>
      <c r="Y176" s="2" t="str" cm="1">
        <f t="array" ref="Y176">IFERROR($M176*IF($E176="","",INDEX('Plan Details'!$F$4:$Q$2298,MATCH(1,(Calculations!Y$9='Plan Details'!$B$4:$B$2298)*($G176='Plan Details'!$E$4:$E$2298)*(ISNUMBER(SEARCH($B$3,'Plan Details'!$D$4:$D$2298))),0),MATCH(Calculations!$B$4,'Plan Details'!$F$3:$Q$3,0))),"")</f>
        <v/>
      </c>
      <c r="Z176" s="2" t="str" cm="1">
        <f t="array" ref="Z176">IFERROR($M176*IF($E176="","",INDEX('Plan Details'!$F$4:$Q$2298,MATCH(1,(Calculations!Z$9='Plan Details'!$B$4:$B$2298)*($G176='Plan Details'!$E$4:$E$2298)*(ISNUMBER(SEARCH($B$3,'Plan Details'!$D$4:$D$2298))),0),MATCH(Calculations!$B$4,'Plan Details'!$F$3:$Q$3,0))),"")</f>
        <v/>
      </c>
      <c r="AA176" s="2" t="str" cm="1">
        <f t="array" ref="AA176">IFERROR($M176*IF($E176="","",INDEX('Plan Details'!$F$4:$Q$2298,MATCH(1,(Calculations!AA$9='Plan Details'!$B$4:$B$2298)*($G176='Plan Details'!$E$4:$E$2298)*(ISNUMBER(SEARCH($B$3,'Plan Details'!$D$4:$D$2298))),0),MATCH(Calculations!$B$4,'Plan Details'!$F$3:$Q$3,0))),"")</f>
        <v/>
      </c>
      <c r="AB176" s="2" t="str" cm="1">
        <f t="array" ref="AB176">IFERROR($M176*IF($E176="","",INDEX('Plan Details'!$F$4:$Q$2298,MATCH(1,(Calculations!AB$9='Plan Details'!$B$4:$B$2298)*($G176='Plan Details'!$E$4:$E$2298)*(ISNUMBER(SEARCH($B$3,'Plan Details'!$D$4:$D$2298))),0),MATCH(Calculations!$B$4,'Plan Details'!$F$3:$Q$3,0))),"")</f>
        <v/>
      </c>
      <c r="AD176" s="2" t="str">
        <f t="shared" si="46"/>
        <v/>
      </c>
      <c r="AE176" s="2" t="str">
        <f t="shared" si="47"/>
        <v/>
      </c>
      <c r="AF176" s="2" t="str">
        <f t="shared" si="48"/>
        <v/>
      </c>
      <c r="AG176" s="2" t="str">
        <f t="shared" si="49"/>
        <v/>
      </c>
      <c r="AH176" s="2" t="str">
        <f t="shared" si="50"/>
        <v/>
      </c>
      <c r="AI176" s="2" t="str">
        <f t="shared" si="51"/>
        <v/>
      </c>
      <c r="AJ176" s="2" t="str">
        <f t="shared" si="52"/>
        <v/>
      </c>
      <c r="AK176" s="2" t="str">
        <f t="shared" si="53"/>
        <v/>
      </c>
      <c r="AL176" s="2" t="str">
        <f t="shared" si="54"/>
        <v/>
      </c>
      <c r="AM176" s="2" t="str">
        <f t="shared" si="55"/>
        <v/>
      </c>
      <c r="AN176" s="2" t="str">
        <f t="shared" si="56"/>
        <v/>
      </c>
      <c r="AO176" s="2" t="str">
        <f t="shared" si="57"/>
        <v/>
      </c>
      <c r="AP176" s="2" t="str">
        <f t="shared" si="58"/>
        <v/>
      </c>
      <c r="AQ176" s="2" t="str">
        <f t="shared" si="59"/>
        <v/>
      </c>
    </row>
    <row r="177" spans="1:43" x14ac:dyDescent="0.2">
      <c r="A177" s="2" t="str">
        <f>IF('3 - SHOP Premium Calculator'!F193="","",'3 - SHOP Premium Calculator'!F193)</f>
        <v/>
      </c>
      <c r="B177" s="2" t="str">
        <f>IF(A177="","",A177&amp;COUNTIFS($D$10:D177,"Employee"))</f>
        <v/>
      </c>
      <c r="C177" s="2" t="str">
        <f>IF(A177="","",'3 - SHOP Premium Calculator'!F193&amp;" - "&amp;'3 - SHOP Premium Calculator'!H193)</f>
        <v/>
      </c>
      <c r="D177" s="2" t="str">
        <f>IF('3 - SHOP Premium Calculator'!H193="","",'3 - SHOP Premium Calculator'!H193)</f>
        <v/>
      </c>
      <c r="E177" s="37" t="str">
        <f>IF('3 - SHOP Premium Calculator'!I193="","",'3 - SHOP Premium Calculator'!I193)</f>
        <v/>
      </c>
      <c r="F177" s="2" t="str">
        <f t="shared" si="40"/>
        <v/>
      </c>
      <c r="G177" s="2" t="str">
        <f t="shared" si="41"/>
        <v/>
      </c>
      <c r="H177" s="2" t="str">
        <f t="shared" si="42"/>
        <v/>
      </c>
      <c r="I177" s="2" t="str">
        <f t="shared" si="43"/>
        <v/>
      </c>
      <c r="J177" s="2" t="str">
        <f t="shared" si="44"/>
        <v/>
      </c>
      <c r="K177" s="2" t="str">
        <f>IF(A177="","",IF(AND(D177="Dependent",F177&lt;25),F177+(COUNTIFS($A$10:A177,A177)/500),0))</f>
        <v/>
      </c>
      <c r="L177" s="2" t="str" cm="1">
        <f t="array" ref="L177">IFERROR(IF(A177="","",IF(AND(D177="Dependent",OR(IFERROR(K177=LARGE(IF($B$10:$B$309=B177,$K$10:$K$309),1),FALSE),IFERROR(K177=LARGE(IF($B$10:$B$309=B177,$K$10:$K$309),2),FALSE),IFERROR(K177=LARGE(IF($B$10:$B$309=B177,$K$10:$K$309),3),FALSE)),F177&lt;26),1,0)),0)</f>
        <v/>
      </c>
      <c r="M177" s="2" t="str">
        <f t="shared" si="45"/>
        <v/>
      </c>
      <c r="O177" s="2" t="str" cm="1">
        <f t="array" ref="O177">IFERROR($M177*IF($E177="","",INDEX('Plan Details'!$F$4:$Q$2298,MATCH(1,(Calculations!O$9='Plan Details'!$B$4:$B$2298)*($G177='Plan Details'!$E$4:$E$2298)*(ISNUMBER(SEARCH($B$3,'Plan Details'!$D$4:$D$2298))),0),MATCH(Calculations!$B$4,'Plan Details'!$F$3:$Q$3,0))),"")</f>
        <v/>
      </c>
      <c r="P177" s="2" t="str" cm="1">
        <f t="array" ref="P177">IFERROR($M177*IF($E177="","",INDEX('Plan Details'!$F$4:$Q$2298,MATCH(1,(Calculations!P$9='Plan Details'!$B$4:$B$2298)*($G177='Plan Details'!$E$4:$E$2298)*(ISNUMBER(SEARCH($B$3,'Plan Details'!$D$4:$D$2298))),0),MATCH(Calculations!$B$4,'Plan Details'!$F$3:$Q$3,0))),"")</f>
        <v/>
      </c>
      <c r="Q177" s="2" t="str" cm="1">
        <f t="array" ref="Q177">IFERROR($M177*IF($E177="","",INDEX('Plan Details'!$F$4:$Q$2298,MATCH(1,(Calculations!Q$9='Plan Details'!$B$4:$B$2298)*($G177='Plan Details'!$E$4:$E$2298)*(ISNUMBER(SEARCH($B$3,'Plan Details'!$D$4:$D$2298))),0),MATCH(Calculations!$B$4,'Plan Details'!$F$3:$Q$3,0))),"")</f>
        <v/>
      </c>
      <c r="R177" s="2" t="str" cm="1">
        <f t="array" ref="R177">IFERROR($M177*IF($E177="","",INDEX('Plan Details'!$F$4:$Q$2298,MATCH(1,(Calculations!R$9='Plan Details'!$B$4:$B$2298)*($G177='Plan Details'!$E$4:$E$2298)*(ISNUMBER(SEARCH($B$3,'Plan Details'!$D$4:$D$2298))),0),MATCH(Calculations!$B$4,'Plan Details'!$F$3:$Q$3,0))),"")</f>
        <v/>
      </c>
      <c r="S177" s="2" t="str" cm="1">
        <f t="array" ref="S177">IFERROR($M177*IF($E177="","",INDEX('Plan Details'!$F$4:$Q$2298,MATCH(1,(Calculations!S$9='Plan Details'!$B$4:$B$2298)*($G177='Plan Details'!$E$4:$E$2298)*(ISNUMBER(SEARCH($B$3,'Plan Details'!$D$4:$D$2298))),0),MATCH(Calculations!$B$4,'Plan Details'!$F$3:$Q$3,0))),"")</f>
        <v/>
      </c>
      <c r="T177" s="2" t="str" cm="1">
        <f t="array" ref="T177">IFERROR($M177*IF($E177="","",INDEX('Plan Details'!$F$4:$Q$2298,MATCH(1,(Calculations!T$9='Plan Details'!$B$4:$B$2298)*($G177='Plan Details'!$E$4:$E$2298)*(ISNUMBER(SEARCH($B$3,'Plan Details'!$D$4:$D$2298))),0),MATCH(Calculations!$B$4,'Plan Details'!$F$3:$Q$3,0))),"")</f>
        <v/>
      </c>
      <c r="U177" s="2" t="str" cm="1">
        <f t="array" ref="U177">IFERROR($M177*IF($E177="","",INDEX('Plan Details'!$F$4:$Q$2298,MATCH(1,(Calculations!U$9='Plan Details'!$B$4:$B$2298)*($G177='Plan Details'!$E$4:$E$2298)*(ISNUMBER(SEARCH($B$3,'Plan Details'!$D$4:$D$2298))),0),MATCH(Calculations!$B$4,'Plan Details'!$F$3:$Q$3,0))),"")</f>
        <v/>
      </c>
      <c r="V177" s="2" t="str" cm="1">
        <f t="array" ref="V177">IFERROR($M177*IF($E177="","",INDEX('Plan Details'!$F$4:$Q$2298,MATCH(1,(Calculations!V$9='Plan Details'!$B$4:$B$2298)*($G177='Plan Details'!$E$4:$E$2298)*(ISNUMBER(SEARCH($B$3,'Plan Details'!$D$4:$D$2298))),0),MATCH(Calculations!$B$4,'Plan Details'!$F$3:$Q$3,0))),"")</f>
        <v/>
      </c>
      <c r="W177" s="2" t="str" cm="1">
        <f t="array" ref="W177">IFERROR($M177*IF($E177="","",INDEX('Plan Details'!$F$4:$Q$2298,MATCH(1,(Calculations!W$9='Plan Details'!$B$4:$B$2298)*($G177='Plan Details'!$E$4:$E$2298)*(ISNUMBER(SEARCH($B$3,'Plan Details'!$D$4:$D$2298))),0),MATCH(Calculations!$B$4,'Plan Details'!$F$3:$Q$3,0))),"")</f>
        <v/>
      </c>
      <c r="X177" s="2" t="str" cm="1">
        <f t="array" ref="X177">IFERROR($M177*IF($E177="","",INDEX('Plan Details'!$F$4:$Q$2298,MATCH(1,(Calculations!X$9='Plan Details'!$B$4:$B$2298)*($G177='Plan Details'!$E$4:$E$2298)*(ISNUMBER(SEARCH($B$3,'Plan Details'!$D$4:$D$2298))),0),MATCH(Calculations!$B$4,'Plan Details'!$F$3:$Q$3,0))),"")</f>
        <v/>
      </c>
      <c r="Y177" s="2" t="str" cm="1">
        <f t="array" ref="Y177">IFERROR($M177*IF($E177="","",INDEX('Plan Details'!$F$4:$Q$2298,MATCH(1,(Calculations!Y$9='Plan Details'!$B$4:$B$2298)*($G177='Plan Details'!$E$4:$E$2298)*(ISNUMBER(SEARCH($B$3,'Plan Details'!$D$4:$D$2298))),0),MATCH(Calculations!$B$4,'Plan Details'!$F$3:$Q$3,0))),"")</f>
        <v/>
      </c>
      <c r="Z177" s="2" t="str" cm="1">
        <f t="array" ref="Z177">IFERROR($M177*IF($E177="","",INDEX('Plan Details'!$F$4:$Q$2298,MATCH(1,(Calculations!Z$9='Plan Details'!$B$4:$B$2298)*($G177='Plan Details'!$E$4:$E$2298)*(ISNUMBER(SEARCH($B$3,'Plan Details'!$D$4:$D$2298))),0),MATCH(Calculations!$B$4,'Plan Details'!$F$3:$Q$3,0))),"")</f>
        <v/>
      </c>
      <c r="AA177" s="2" t="str" cm="1">
        <f t="array" ref="AA177">IFERROR($M177*IF($E177="","",INDEX('Plan Details'!$F$4:$Q$2298,MATCH(1,(Calculations!AA$9='Plan Details'!$B$4:$B$2298)*($G177='Plan Details'!$E$4:$E$2298)*(ISNUMBER(SEARCH($B$3,'Plan Details'!$D$4:$D$2298))),0),MATCH(Calculations!$B$4,'Plan Details'!$F$3:$Q$3,0))),"")</f>
        <v/>
      </c>
      <c r="AB177" s="2" t="str" cm="1">
        <f t="array" ref="AB177">IFERROR($M177*IF($E177="","",INDEX('Plan Details'!$F$4:$Q$2298,MATCH(1,(Calculations!AB$9='Plan Details'!$B$4:$B$2298)*($G177='Plan Details'!$E$4:$E$2298)*(ISNUMBER(SEARCH($B$3,'Plan Details'!$D$4:$D$2298))),0),MATCH(Calculations!$B$4,'Plan Details'!$F$3:$Q$3,0))),"")</f>
        <v/>
      </c>
      <c r="AD177" s="2" t="str">
        <f t="shared" si="46"/>
        <v/>
      </c>
      <c r="AE177" s="2" t="str">
        <f t="shared" si="47"/>
        <v/>
      </c>
      <c r="AF177" s="2" t="str">
        <f t="shared" si="48"/>
        <v/>
      </c>
      <c r="AG177" s="2" t="str">
        <f t="shared" si="49"/>
        <v/>
      </c>
      <c r="AH177" s="2" t="str">
        <f t="shared" si="50"/>
        <v/>
      </c>
      <c r="AI177" s="2" t="str">
        <f t="shared" si="51"/>
        <v/>
      </c>
      <c r="AJ177" s="2" t="str">
        <f t="shared" si="52"/>
        <v/>
      </c>
      <c r="AK177" s="2" t="str">
        <f t="shared" si="53"/>
        <v/>
      </c>
      <c r="AL177" s="2" t="str">
        <f t="shared" si="54"/>
        <v/>
      </c>
      <c r="AM177" s="2" t="str">
        <f t="shared" si="55"/>
        <v/>
      </c>
      <c r="AN177" s="2" t="str">
        <f t="shared" si="56"/>
        <v/>
      </c>
      <c r="AO177" s="2" t="str">
        <f t="shared" si="57"/>
        <v/>
      </c>
      <c r="AP177" s="2" t="str">
        <f t="shared" si="58"/>
        <v/>
      </c>
      <c r="AQ177" s="2" t="str">
        <f t="shared" si="59"/>
        <v/>
      </c>
    </row>
    <row r="178" spans="1:43" x14ac:dyDescent="0.2">
      <c r="A178" s="2" t="str">
        <f>IF('3 - SHOP Premium Calculator'!F194="","",'3 - SHOP Premium Calculator'!F194)</f>
        <v/>
      </c>
      <c r="B178" s="2" t="str">
        <f>IF(A178="","",A178&amp;COUNTIFS($D$10:D178,"Employee"))</f>
        <v/>
      </c>
      <c r="C178" s="2" t="str">
        <f>IF(A178="","",'3 - SHOP Premium Calculator'!F194&amp;" - "&amp;'3 - SHOP Premium Calculator'!H194)</f>
        <v/>
      </c>
      <c r="D178" s="2" t="str">
        <f>IF('3 - SHOP Premium Calculator'!H194="","",'3 - SHOP Premium Calculator'!H194)</f>
        <v/>
      </c>
      <c r="E178" s="37" t="str">
        <f>IF('3 - SHOP Premium Calculator'!I194="","",'3 - SHOP Premium Calculator'!I194)</f>
        <v/>
      </c>
      <c r="F178" s="2" t="str">
        <f t="shared" si="40"/>
        <v/>
      </c>
      <c r="G178" s="2" t="str">
        <f t="shared" si="41"/>
        <v/>
      </c>
      <c r="H178" s="2" t="str">
        <f t="shared" si="42"/>
        <v/>
      </c>
      <c r="I178" s="2" t="str">
        <f t="shared" si="43"/>
        <v/>
      </c>
      <c r="J178" s="2" t="str">
        <f t="shared" si="44"/>
        <v/>
      </c>
      <c r="K178" s="2" t="str">
        <f>IF(A178="","",IF(AND(D178="Dependent",F178&lt;25),F178+(COUNTIFS($A$10:A178,A178)/500),0))</f>
        <v/>
      </c>
      <c r="L178" s="2" t="str" cm="1">
        <f t="array" ref="L178">IFERROR(IF(A178="","",IF(AND(D178="Dependent",OR(IFERROR(K178=LARGE(IF($B$10:$B$309=B178,$K$10:$K$309),1),FALSE),IFERROR(K178=LARGE(IF($B$10:$B$309=B178,$K$10:$K$309),2),FALSE),IFERROR(K178=LARGE(IF($B$10:$B$309=B178,$K$10:$K$309),3),FALSE)),F178&lt;26),1,0)),0)</f>
        <v/>
      </c>
      <c r="M178" s="2" t="str">
        <f t="shared" si="45"/>
        <v/>
      </c>
      <c r="O178" s="2" t="str" cm="1">
        <f t="array" ref="O178">IFERROR($M178*IF($E178="","",INDEX('Plan Details'!$F$4:$Q$2298,MATCH(1,(Calculations!O$9='Plan Details'!$B$4:$B$2298)*($G178='Plan Details'!$E$4:$E$2298)*(ISNUMBER(SEARCH($B$3,'Plan Details'!$D$4:$D$2298))),0),MATCH(Calculations!$B$4,'Plan Details'!$F$3:$Q$3,0))),"")</f>
        <v/>
      </c>
      <c r="P178" s="2" t="str" cm="1">
        <f t="array" ref="P178">IFERROR($M178*IF($E178="","",INDEX('Plan Details'!$F$4:$Q$2298,MATCH(1,(Calculations!P$9='Plan Details'!$B$4:$B$2298)*($G178='Plan Details'!$E$4:$E$2298)*(ISNUMBER(SEARCH($B$3,'Plan Details'!$D$4:$D$2298))),0),MATCH(Calculations!$B$4,'Plan Details'!$F$3:$Q$3,0))),"")</f>
        <v/>
      </c>
      <c r="Q178" s="2" t="str" cm="1">
        <f t="array" ref="Q178">IFERROR($M178*IF($E178="","",INDEX('Plan Details'!$F$4:$Q$2298,MATCH(1,(Calculations!Q$9='Plan Details'!$B$4:$B$2298)*($G178='Plan Details'!$E$4:$E$2298)*(ISNUMBER(SEARCH($B$3,'Plan Details'!$D$4:$D$2298))),0),MATCH(Calculations!$B$4,'Plan Details'!$F$3:$Q$3,0))),"")</f>
        <v/>
      </c>
      <c r="R178" s="2" t="str" cm="1">
        <f t="array" ref="R178">IFERROR($M178*IF($E178="","",INDEX('Plan Details'!$F$4:$Q$2298,MATCH(1,(Calculations!R$9='Plan Details'!$B$4:$B$2298)*($G178='Plan Details'!$E$4:$E$2298)*(ISNUMBER(SEARCH($B$3,'Plan Details'!$D$4:$D$2298))),0),MATCH(Calculations!$B$4,'Plan Details'!$F$3:$Q$3,0))),"")</f>
        <v/>
      </c>
      <c r="S178" s="2" t="str" cm="1">
        <f t="array" ref="S178">IFERROR($M178*IF($E178="","",INDEX('Plan Details'!$F$4:$Q$2298,MATCH(1,(Calculations!S$9='Plan Details'!$B$4:$B$2298)*($G178='Plan Details'!$E$4:$E$2298)*(ISNUMBER(SEARCH($B$3,'Plan Details'!$D$4:$D$2298))),0),MATCH(Calculations!$B$4,'Plan Details'!$F$3:$Q$3,0))),"")</f>
        <v/>
      </c>
      <c r="T178" s="2" t="str" cm="1">
        <f t="array" ref="T178">IFERROR($M178*IF($E178="","",INDEX('Plan Details'!$F$4:$Q$2298,MATCH(1,(Calculations!T$9='Plan Details'!$B$4:$B$2298)*($G178='Plan Details'!$E$4:$E$2298)*(ISNUMBER(SEARCH($B$3,'Plan Details'!$D$4:$D$2298))),0),MATCH(Calculations!$B$4,'Plan Details'!$F$3:$Q$3,0))),"")</f>
        <v/>
      </c>
      <c r="U178" s="2" t="str" cm="1">
        <f t="array" ref="U178">IFERROR($M178*IF($E178="","",INDEX('Plan Details'!$F$4:$Q$2298,MATCH(1,(Calculations!U$9='Plan Details'!$B$4:$B$2298)*($G178='Plan Details'!$E$4:$E$2298)*(ISNUMBER(SEARCH($B$3,'Plan Details'!$D$4:$D$2298))),0),MATCH(Calculations!$B$4,'Plan Details'!$F$3:$Q$3,0))),"")</f>
        <v/>
      </c>
      <c r="V178" s="2" t="str" cm="1">
        <f t="array" ref="V178">IFERROR($M178*IF($E178="","",INDEX('Plan Details'!$F$4:$Q$2298,MATCH(1,(Calculations!V$9='Plan Details'!$B$4:$B$2298)*($G178='Plan Details'!$E$4:$E$2298)*(ISNUMBER(SEARCH($B$3,'Plan Details'!$D$4:$D$2298))),0),MATCH(Calculations!$B$4,'Plan Details'!$F$3:$Q$3,0))),"")</f>
        <v/>
      </c>
      <c r="W178" s="2" t="str" cm="1">
        <f t="array" ref="W178">IFERROR($M178*IF($E178="","",INDEX('Plan Details'!$F$4:$Q$2298,MATCH(1,(Calculations!W$9='Plan Details'!$B$4:$B$2298)*($G178='Plan Details'!$E$4:$E$2298)*(ISNUMBER(SEARCH($B$3,'Plan Details'!$D$4:$D$2298))),0),MATCH(Calculations!$B$4,'Plan Details'!$F$3:$Q$3,0))),"")</f>
        <v/>
      </c>
      <c r="X178" s="2" t="str" cm="1">
        <f t="array" ref="X178">IFERROR($M178*IF($E178="","",INDEX('Plan Details'!$F$4:$Q$2298,MATCH(1,(Calculations!X$9='Plan Details'!$B$4:$B$2298)*($G178='Plan Details'!$E$4:$E$2298)*(ISNUMBER(SEARCH($B$3,'Plan Details'!$D$4:$D$2298))),0),MATCH(Calculations!$B$4,'Plan Details'!$F$3:$Q$3,0))),"")</f>
        <v/>
      </c>
      <c r="Y178" s="2" t="str" cm="1">
        <f t="array" ref="Y178">IFERROR($M178*IF($E178="","",INDEX('Plan Details'!$F$4:$Q$2298,MATCH(1,(Calculations!Y$9='Plan Details'!$B$4:$B$2298)*($G178='Plan Details'!$E$4:$E$2298)*(ISNUMBER(SEARCH($B$3,'Plan Details'!$D$4:$D$2298))),0),MATCH(Calculations!$B$4,'Plan Details'!$F$3:$Q$3,0))),"")</f>
        <v/>
      </c>
      <c r="Z178" s="2" t="str" cm="1">
        <f t="array" ref="Z178">IFERROR($M178*IF($E178="","",INDEX('Plan Details'!$F$4:$Q$2298,MATCH(1,(Calculations!Z$9='Plan Details'!$B$4:$B$2298)*($G178='Plan Details'!$E$4:$E$2298)*(ISNUMBER(SEARCH($B$3,'Plan Details'!$D$4:$D$2298))),0),MATCH(Calculations!$B$4,'Plan Details'!$F$3:$Q$3,0))),"")</f>
        <v/>
      </c>
      <c r="AA178" s="2" t="str" cm="1">
        <f t="array" ref="AA178">IFERROR($M178*IF($E178="","",INDEX('Plan Details'!$F$4:$Q$2298,MATCH(1,(Calculations!AA$9='Plan Details'!$B$4:$B$2298)*($G178='Plan Details'!$E$4:$E$2298)*(ISNUMBER(SEARCH($B$3,'Plan Details'!$D$4:$D$2298))),0),MATCH(Calculations!$B$4,'Plan Details'!$F$3:$Q$3,0))),"")</f>
        <v/>
      </c>
      <c r="AB178" s="2" t="str" cm="1">
        <f t="array" ref="AB178">IFERROR($M178*IF($E178="","",INDEX('Plan Details'!$F$4:$Q$2298,MATCH(1,(Calculations!AB$9='Plan Details'!$B$4:$B$2298)*($G178='Plan Details'!$E$4:$E$2298)*(ISNUMBER(SEARCH($B$3,'Plan Details'!$D$4:$D$2298))),0),MATCH(Calculations!$B$4,'Plan Details'!$F$3:$Q$3,0))),"")</f>
        <v/>
      </c>
      <c r="AD178" s="2" t="str">
        <f t="shared" si="46"/>
        <v/>
      </c>
      <c r="AE178" s="2" t="str">
        <f t="shared" si="47"/>
        <v/>
      </c>
      <c r="AF178" s="2" t="str">
        <f t="shared" si="48"/>
        <v/>
      </c>
      <c r="AG178" s="2" t="str">
        <f t="shared" si="49"/>
        <v/>
      </c>
      <c r="AH178" s="2" t="str">
        <f t="shared" si="50"/>
        <v/>
      </c>
      <c r="AI178" s="2" t="str">
        <f t="shared" si="51"/>
        <v/>
      </c>
      <c r="AJ178" s="2" t="str">
        <f t="shared" si="52"/>
        <v/>
      </c>
      <c r="AK178" s="2" t="str">
        <f t="shared" si="53"/>
        <v/>
      </c>
      <c r="AL178" s="2" t="str">
        <f t="shared" si="54"/>
        <v/>
      </c>
      <c r="AM178" s="2" t="str">
        <f t="shared" si="55"/>
        <v/>
      </c>
      <c r="AN178" s="2" t="str">
        <f t="shared" si="56"/>
        <v/>
      </c>
      <c r="AO178" s="2" t="str">
        <f t="shared" si="57"/>
        <v/>
      </c>
      <c r="AP178" s="2" t="str">
        <f t="shared" si="58"/>
        <v/>
      </c>
      <c r="AQ178" s="2" t="str">
        <f t="shared" si="59"/>
        <v/>
      </c>
    </row>
    <row r="179" spans="1:43" x14ac:dyDescent="0.2">
      <c r="A179" s="2" t="str">
        <f>IF('3 - SHOP Premium Calculator'!F195="","",'3 - SHOP Premium Calculator'!F195)</f>
        <v/>
      </c>
      <c r="B179" s="2" t="str">
        <f>IF(A179="","",A179&amp;COUNTIFS($D$10:D179,"Employee"))</f>
        <v/>
      </c>
      <c r="C179" s="2" t="str">
        <f>IF(A179="","",'3 - SHOP Premium Calculator'!F195&amp;" - "&amp;'3 - SHOP Premium Calculator'!H195)</f>
        <v/>
      </c>
      <c r="D179" s="2" t="str">
        <f>IF('3 - SHOP Premium Calculator'!H195="","",'3 - SHOP Premium Calculator'!H195)</f>
        <v/>
      </c>
      <c r="E179" s="37" t="str">
        <f>IF('3 - SHOP Premium Calculator'!I195="","",'3 - SHOP Premium Calculator'!I195)</f>
        <v/>
      </c>
      <c r="F179" s="2" t="str">
        <f t="shared" si="40"/>
        <v/>
      </c>
      <c r="G179" s="2" t="str">
        <f t="shared" si="41"/>
        <v/>
      </c>
      <c r="H179" s="2" t="str">
        <f t="shared" si="42"/>
        <v/>
      </c>
      <c r="I179" s="2" t="str">
        <f t="shared" si="43"/>
        <v/>
      </c>
      <c r="J179" s="2" t="str">
        <f t="shared" si="44"/>
        <v/>
      </c>
      <c r="K179" s="2" t="str">
        <f>IF(A179="","",IF(AND(D179="Dependent",F179&lt;25),F179+(COUNTIFS($A$10:A179,A179)/500),0))</f>
        <v/>
      </c>
      <c r="L179" s="2" t="str" cm="1">
        <f t="array" ref="L179">IFERROR(IF(A179="","",IF(AND(D179="Dependent",OR(IFERROR(K179=LARGE(IF($B$10:$B$309=B179,$K$10:$K$309),1),FALSE),IFERROR(K179=LARGE(IF($B$10:$B$309=B179,$K$10:$K$309),2),FALSE),IFERROR(K179=LARGE(IF($B$10:$B$309=B179,$K$10:$K$309),3),FALSE)),F179&lt;26),1,0)),0)</f>
        <v/>
      </c>
      <c r="M179" s="2" t="str">
        <f t="shared" si="45"/>
        <v/>
      </c>
      <c r="O179" s="2" t="str" cm="1">
        <f t="array" ref="O179">IFERROR($M179*IF($E179="","",INDEX('Plan Details'!$F$4:$Q$2298,MATCH(1,(Calculations!O$9='Plan Details'!$B$4:$B$2298)*($G179='Plan Details'!$E$4:$E$2298)*(ISNUMBER(SEARCH($B$3,'Plan Details'!$D$4:$D$2298))),0),MATCH(Calculations!$B$4,'Plan Details'!$F$3:$Q$3,0))),"")</f>
        <v/>
      </c>
      <c r="P179" s="2" t="str" cm="1">
        <f t="array" ref="P179">IFERROR($M179*IF($E179="","",INDEX('Plan Details'!$F$4:$Q$2298,MATCH(1,(Calculations!P$9='Plan Details'!$B$4:$B$2298)*($G179='Plan Details'!$E$4:$E$2298)*(ISNUMBER(SEARCH($B$3,'Plan Details'!$D$4:$D$2298))),0),MATCH(Calculations!$B$4,'Plan Details'!$F$3:$Q$3,0))),"")</f>
        <v/>
      </c>
      <c r="Q179" s="2" t="str" cm="1">
        <f t="array" ref="Q179">IFERROR($M179*IF($E179="","",INDEX('Plan Details'!$F$4:$Q$2298,MATCH(1,(Calculations!Q$9='Plan Details'!$B$4:$B$2298)*($G179='Plan Details'!$E$4:$E$2298)*(ISNUMBER(SEARCH($B$3,'Plan Details'!$D$4:$D$2298))),0),MATCH(Calculations!$B$4,'Plan Details'!$F$3:$Q$3,0))),"")</f>
        <v/>
      </c>
      <c r="R179" s="2" t="str" cm="1">
        <f t="array" ref="R179">IFERROR($M179*IF($E179="","",INDEX('Plan Details'!$F$4:$Q$2298,MATCH(1,(Calculations!R$9='Plan Details'!$B$4:$B$2298)*($G179='Plan Details'!$E$4:$E$2298)*(ISNUMBER(SEARCH($B$3,'Plan Details'!$D$4:$D$2298))),0),MATCH(Calculations!$B$4,'Plan Details'!$F$3:$Q$3,0))),"")</f>
        <v/>
      </c>
      <c r="S179" s="2" t="str" cm="1">
        <f t="array" ref="S179">IFERROR($M179*IF($E179="","",INDEX('Plan Details'!$F$4:$Q$2298,MATCH(1,(Calculations!S$9='Plan Details'!$B$4:$B$2298)*($G179='Plan Details'!$E$4:$E$2298)*(ISNUMBER(SEARCH($B$3,'Plan Details'!$D$4:$D$2298))),0),MATCH(Calculations!$B$4,'Plan Details'!$F$3:$Q$3,0))),"")</f>
        <v/>
      </c>
      <c r="T179" s="2" t="str" cm="1">
        <f t="array" ref="T179">IFERROR($M179*IF($E179="","",INDEX('Plan Details'!$F$4:$Q$2298,MATCH(1,(Calculations!T$9='Plan Details'!$B$4:$B$2298)*($G179='Plan Details'!$E$4:$E$2298)*(ISNUMBER(SEARCH($B$3,'Plan Details'!$D$4:$D$2298))),0),MATCH(Calculations!$B$4,'Plan Details'!$F$3:$Q$3,0))),"")</f>
        <v/>
      </c>
      <c r="U179" s="2" t="str" cm="1">
        <f t="array" ref="U179">IFERROR($M179*IF($E179="","",INDEX('Plan Details'!$F$4:$Q$2298,MATCH(1,(Calculations!U$9='Plan Details'!$B$4:$B$2298)*($G179='Plan Details'!$E$4:$E$2298)*(ISNUMBER(SEARCH($B$3,'Plan Details'!$D$4:$D$2298))),0),MATCH(Calculations!$B$4,'Plan Details'!$F$3:$Q$3,0))),"")</f>
        <v/>
      </c>
      <c r="V179" s="2" t="str" cm="1">
        <f t="array" ref="V179">IFERROR($M179*IF($E179="","",INDEX('Plan Details'!$F$4:$Q$2298,MATCH(1,(Calculations!V$9='Plan Details'!$B$4:$B$2298)*($G179='Plan Details'!$E$4:$E$2298)*(ISNUMBER(SEARCH($B$3,'Plan Details'!$D$4:$D$2298))),0),MATCH(Calculations!$B$4,'Plan Details'!$F$3:$Q$3,0))),"")</f>
        <v/>
      </c>
      <c r="W179" s="2" t="str" cm="1">
        <f t="array" ref="W179">IFERROR($M179*IF($E179="","",INDEX('Plan Details'!$F$4:$Q$2298,MATCH(1,(Calculations!W$9='Plan Details'!$B$4:$B$2298)*($G179='Plan Details'!$E$4:$E$2298)*(ISNUMBER(SEARCH($B$3,'Plan Details'!$D$4:$D$2298))),0),MATCH(Calculations!$B$4,'Plan Details'!$F$3:$Q$3,0))),"")</f>
        <v/>
      </c>
      <c r="X179" s="2" t="str" cm="1">
        <f t="array" ref="X179">IFERROR($M179*IF($E179="","",INDEX('Plan Details'!$F$4:$Q$2298,MATCH(1,(Calculations!X$9='Plan Details'!$B$4:$B$2298)*($G179='Plan Details'!$E$4:$E$2298)*(ISNUMBER(SEARCH($B$3,'Plan Details'!$D$4:$D$2298))),0),MATCH(Calculations!$B$4,'Plan Details'!$F$3:$Q$3,0))),"")</f>
        <v/>
      </c>
      <c r="Y179" s="2" t="str" cm="1">
        <f t="array" ref="Y179">IFERROR($M179*IF($E179="","",INDEX('Plan Details'!$F$4:$Q$2298,MATCH(1,(Calculations!Y$9='Plan Details'!$B$4:$B$2298)*($G179='Plan Details'!$E$4:$E$2298)*(ISNUMBER(SEARCH($B$3,'Plan Details'!$D$4:$D$2298))),0),MATCH(Calculations!$B$4,'Plan Details'!$F$3:$Q$3,0))),"")</f>
        <v/>
      </c>
      <c r="Z179" s="2" t="str" cm="1">
        <f t="array" ref="Z179">IFERROR($M179*IF($E179="","",INDEX('Plan Details'!$F$4:$Q$2298,MATCH(1,(Calculations!Z$9='Plan Details'!$B$4:$B$2298)*($G179='Plan Details'!$E$4:$E$2298)*(ISNUMBER(SEARCH($B$3,'Plan Details'!$D$4:$D$2298))),0),MATCH(Calculations!$B$4,'Plan Details'!$F$3:$Q$3,0))),"")</f>
        <v/>
      </c>
      <c r="AA179" s="2" t="str" cm="1">
        <f t="array" ref="AA179">IFERROR($M179*IF($E179="","",INDEX('Plan Details'!$F$4:$Q$2298,MATCH(1,(Calculations!AA$9='Plan Details'!$B$4:$B$2298)*($G179='Plan Details'!$E$4:$E$2298)*(ISNUMBER(SEARCH($B$3,'Plan Details'!$D$4:$D$2298))),0),MATCH(Calculations!$B$4,'Plan Details'!$F$3:$Q$3,0))),"")</f>
        <v/>
      </c>
      <c r="AB179" s="2" t="str" cm="1">
        <f t="array" ref="AB179">IFERROR($M179*IF($E179="","",INDEX('Plan Details'!$F$4:$Q$2298,MATCH(1,(Calculations!AB$9='Plan Details'!$B$4:$B$2298)*($G179='Plan Details'!$E$4:$E$2298)*(ISNUMBER(SEARCH($B$3,'Plan Details'!$D$4:$D$2298))),0),MATCH(Calculations!$B$4,'Plan Details'!$F$3:$Q$3,0))),"")</f>
        <v/>
      </c>
      <c r="AD179" s="2" t="str">
        <f t="shared" si="46"/>
        <v/>
      </c>
      <c r="AE179" s="2" t="str">
        <f t="shared" si="47"/>
        <v/>
      </c>
      <c r="AF179" s="2" t="str">
        <f t="shared" si="48"/>
        <v/>
      </c>
      <c r="AG179" s="2" t="str">
        <f t="shared" si="49"/>
        <v/>
      </c>
      <c r="AH179" s="2" t="str">
        <f t="shared" si="50"/>
        <v/>
      </c>
      <c r="AI179" s="2" t="str">
        <f t="shared" si="51"/>
        <v/>
      </c>
      <c r="AJ179" s="2" t="str">
        <f t="shared" si="52"/>
        <v/>
      </c>
      <c r="AK179" s="2" t="str">
        <f t="shared" si="53"/>
        <v/>
      </c>
      <c r="AL179" s="2" t="str">
        <f t="shared" si="54"/>
        <v/>
      </c>
      <c r="AM179" s="2" t="str">
        <f t="shared" si="55"/>
        <v/>
      </c>
      <c r="AN179" s="2" t="str">
        <f t="shared" si="56"/>
        <v/>
      </c>
      <c r="AO179" s="2" t="str">
        <f t="shared" si="57"/>
        <v/>
      </c>
      <c r="AP179" s="2" t="str">
        <f t="shared" si="58"/>
        <v/>
      </c>
      <c r="AQ179" s="2" t="str">
        <f t="shared" si="59"/>
        <v/>
      </c>
    </row>
    <row r="180" spans="1:43" x14ac:dyDescent="0.2">
      <c r="A180" s="2" t="str">
        <f>IF('3 - SHOP Premium Calculator'!F196="","",'3 - SHOP Premium Calculator'!F196)</f>
        <v/>
      </c>
      <c r="B180" s="2" t="str">
        <f>IF(A180="","",A180&amp;COUNTIFS($D$10:D180,"Employee"))</f>
        <v/>
      </c>
      <c r="C180" s="2" t="str">
        <f>IF(A180="","",'3 - SHOP Premium Calculator'!F196&amp;" - "&amp;'3 - SHOP Premium Calculator'!H196)</f>
        <v/>
      </c>
      <c r="D180" s="2" t="str">
        <f>IF('3 - SHOP Premium Calculator'!H196="","",'3 - SHOP Premium Calculator'!H196)</f>
        <v/>
      </c>
      <c r="E180" s="37" t="str">
        <f>IF('3 - SHOP Premium Calculator'!I196="","",'3 - SHOP Premium Calculator'!I196)</f>
        <v/>
      </c>
      <c r="F180" s="2" t="str">
        <f t="shared" si="40"/>
        <v/>
      </c>
      <c r="G180" s="2" t="str">
        <f t="shared" si="41"/>
        <v/>
      </c>
      <c r="H180" s="2" t="str">
        <f t="shared" si="42"/>
        <v/>
      </c>
      <c r="I180" s="2" t="str">
        <f t="shared" si="43"/>
        <v/>
      </c>
      <c r="J180" s="2" t="str">
        <f t="shared" si="44"/>
        <v/>
      </c>
      <c r="K180" s="2" t="str">
        <f>IF(A180="","",IF(AND(D180="Dependent",F180&lt;25),F180+(COUNTIFS($A$10:A180,A180)/500),0))</f>
        <v/>
      </c>
      <c r="L180" s="2" t="str" cm="1">
        <f t="array" ref="L180">IFERROR(IF(A180="","",IF(AND(D180="Dependent",OR(IFERROR(K180=LARGE(IF($B$10:$B$309=B180,$K$10:$K$309),1),FALSE),IFERROR(K180=LARGE(IF($B$10:$B$309=B180,$K$10:$K$309),2),FALSE),IFERROR(K180=LARGE(IF($B$10:$B$309=B180,$K$10:$K$309),3),FALSE)),F180&lt;26),1,0)),0)</f>
        <v/>
      </c>
      <c r="M180" s="2" t="str">
        <f t="shared" si="45"/>
        <v/>
      </c>
      <c r="O180" s="2" t="str" cm="1">
        <f t="array" ref="O180">IFERROR($M180*IF($E180="","",INDEX('Plan Details'!$F$4:$Q$2298,MATCH(1,(Calculations!O$9='Plan Details'!$B$4:$B$2298)*($G180='Plan Details'!$E$4:$E$2298)*(ISNUMBER(SEARCH($B$3,'Plan Details'!$D$4:$D$2298))),0),MATCH(Calculations!$B$4,'Plan Details'!$F$3:$Q$3,0))),"")</f>
        <v/>
      </c>
      <c r="P180" s="2" t="str" cm="1">
        <f t="array" ref="P180">IFERROR($M180*IF($E180="","",INDEX('Plan Details'!$F$4:$Q$2298,MATCH(1,(Calculations!P$9='Plan Details'!$B$4:$B$2298)*($G180='Plan Details'!$E$4:$E$2298)*(ISNUMBER(SEARCH($B$3,'Plan Details'!$D$4:$D$2298))),0),MATCH(Calculations!$B$4,'Plan Details'!$F$3:$Q$3,0))),"")</f>
        <v/>
      </c>
      <c r="Q180" s="2" t="str" cm="1">
        <f t="array" ref="Q180">IFERROR($M180*IF($E180="","",INDEX('Plan Details'!$F$4:$Q$2298,MATCH(1,(Calculations!Q$9='Plan Details'!$B$4:$B$2298)*($G180='Plan Details'!$E$4:$E$2298)*(ISNUMBER(SEARCH($B$3,'Plan Details'!$D$4:$D$2298))),0),MATCH(Calculations!$B$4,'Plan Details'!$F$3:$Q$3,0))),"")</f>
        <v/>
      </c>
      <c r="R180" s="2" t="str" cm="1">
        <f t="array" ref="R180">IFERROR($M180*IF($E180="","",INDEX('Plan Details'!$F$4:$Q$2298,MATCH(1,(Calculations!R$9='Plan Details'!$B$4:$B$2298)*($G180='Plan Details'!$E$4:$E$2298)*(ISNUMBER(SEARCH($B$3,'Plan Details'!$D$4:$D$2298))),0),MATCH(Calculations!$B$4,'Plan Details'!$F$3:$Q$3,0))),"")</f>
        <v/>
      </c>
      <c r="S180" s="2" t="str" cm="1">
        <f t="array" ref="S180">IFERROR($M180*IF($E180="","",INDEX('Plan Details'!$F$4:$Q$2298,MATCH(1,(Calculations!S$9='Plan Details'!$B$4:$B$2298)*($G180='Plan Details'!$E$4:$E$2298)*(ISNUMBER(SEARCH($B$3,'Plan Details'!$D$4:$D$2298))),0),MATCH(Calculations!$B$4,'Plan Details'!$F$3:$Q$3,0))),"")</f>
        <v/>
      </c>
      <c r="T180" s="2" t="str" cm="1">
        <f t="array" ref="T180">IFERROR($M180*IF($E180="","",INDEX('Plan Details'!$F$4:$Q$2298,MATCH(1,(Calculations!T$9='Plan Details'!$B$4:$B$2298)*($G180='Plan Details'!$E$4:$E$2298)*(ISNUMBER(SEARCH($B$3,'Plan Details'!$D$4:$D$2298))),0),MATCH(Calculations!$B$4,'Plan Details'!$F$3:$Q$3,0))),"")</f>
        <v/>
      </c>
      <c r="U180" s="2" t="str" cm="1">
        <f t="array" ref="U180">IFERROR($M180*IF($E180="","",INDEX('Plan Details'!$F$4:$Q$2298,MATCH(1,(Calculations!U$9='Plan Details'!$B$4:$B$2298)*($G180='Plan Details'!$E$4:$E$2298)*(ISNUMBER(SEARCH($B$3,'Plan Details'!$D$4:$D$2298))),0),MATCH(Calculations!$B$4,'Plan Details'!$F$3:$Q$3,0))),"")</f>
        <v/>
      </c>
      <c r="V180" s="2" t="str" cm="1">
        <f t="array" ref="V180">IFERROR($M180*IF($E180="","",INDEX('Plan Details'!$F$4:$Q$2298,MATCH(1,(Calculations!V$9='Plan Details'!$B$4:$B$2298)*($G180='Plan Details'!$E$4:$E$2298)*(ISNUMBER(SEARCH($B$3,'Plan Details'!$D$4:$D$2298))),0),MATCH(Calculations!$B$4,'Plan Details'!$F$3:$Q$3,0))),"")</f>
        <v/>
      </c>
      <c r="W180" s="2" t="str" cm="1">
        <f t="array" ref="W180">IFERROR($M180*IF($E180="","",INDEX('Plan Details'!$F$4:$Q$2298,MATCH(1,(Calculations!W$9='Plan Details'!$B$4:$B$2298)*($G180='Plan Details'!$E$4:$E$2298)*(ISNUMBER(SEARCH($B$3,'Plan Details'!$D$4:$D$2298))),0),MATCH(Calculations!$B$4,'Plan Details'!$F$3:$Q$3,0))),"")</f>
        <v/>
      </c>
      <c r="X180" s="2" t="str" cm="1">
        <f t="array" ref="X180">IFERROR($M180*IF($E180="","",INDEX('Plan Details'!$F$4:$Q$2298,MATCH(1,(Calculations!X$9='Plan Details'!$B$4:$B$2298)*($G180='Plan Details'!$E$4:$E$2298)*(ISNUMBER(SEARCH($B$3,'Plan Details'!$D$4:$D$2298))),0),MATCH(Calculations!$B$4,'Plan Details'!$F$3:$Q$3,0))),"")</f>
        <v/>
      </c>
      <c r="Y180" s="2" t="str" cm="1">
        <f t="array" ref="Y180">IFERROR($M180*IF($E180="","",INDEX('Plan Details'!$F$4:$Q$2298,MATCH(1,(Calculations!Y$9='Plan Details'!$B$4:$B$2298)*($G180='Plan Details'!$E$4:$E$2298)*(ISNUMBER(SEARCH($B$3,'Plan Details'!$D$4:$D$2298))),0),MATCH(Calculations!$B$4,'Plan Details'!$F$3:$Q$3,0))),"")</f>
        <v/>
      </c>
      <c r="Z180" s="2" t="str" cm="1">
        <f t="array" ref="Z180">IFERROR($M180*IF($E180="","",INDEX('Plan Details'!$F$4:$Q$2298,MATCH(1,(Calculations!Z$9='Plan Details'!$B$4:$B$2298)*($G180='Plan Details'!$E$4:$E$2298)*(ISNUMBER(SEARCH($B$3,'Plan Details'!$D$4:$D$2298))),0),MATCH(Calculations!$B$4,'Plan Details'!$F$3:$Q$3,0))),"")</f>
        <v/>
      </c>
      <c r="AA180" s="2" t="str" cm="1">
        <f t="array" ref="AA180">IFERROR($M180*IF($E180="","",INDEX('Plan Details'!$F$4:$Q$2298,MATCH(1,(Calculations!AA$9='Plan Details'!$B$4:$B$2298)*($G180='Plan Details'!$E$4:$E$2298)*(ISNUMBER(SEARCH($B$3,'Plan Details'!$D$4:$D$2298))),0),MATCH(Calculations!$B$4,'Plan Details'!$F$3:$Q$3,0))),"")</f>
        <v/>
      </c>
      <c r="AB180" s="2" t="str" cm="1">
        <f t="array" ref="AB180">IFERROR($M180*IF($E180="","",INDEX('Plan Details'!$F$4:$Q$2298,MATCH(1,(Calculations!AB$9='Plan Details'!$B$4:$B$2298)*($G180='Plan Details'!$E$4:$E$2298)*(ISNUMBER(SEARCH($B$3,'Plan Details'!$D$4:$D$2298))),0),MATCH(Calculations!$B$4,'Plan Details'!$F$3:$Q$3,0))),"")</f>
        <v/>
      </c>
      <c r="AD180" s="2" t="str">
        <f t="shared" si="46"/>
        <v/>
      </c>
      <c r="AE180" s="2" t="str">
        <f t="shared" si="47"/>
        <v/>
      </c>
      <c r="AF180" s="2" t="str">
        <f t="shared" si="48"/>
        <v/>
      </c>
      <c r="AG180" s="2" t="str">
        <f t="shared" si="49"/>
        <v/>
      </c>
      <c r="AH180" s="2" t="str">
        <f t="shared" si="50"/>
        <v/>
      </c>
      <c r="AI180" s="2" t="str">
        <f t="shared" si="51"/>
        <v/>
      </c>
      <c r="AJ180" s="2" t="str">
        <f t="shared" si="52"/>
        <v/>
      </c>
      <c r="AK180" s="2" t="str">
        <f t="shared" si="53"/>
        <v/>
      </c>
      <c r="AL180" s="2" t="str">
        <f t="shared" si="54"/>
        <v/>
      </c>
      <c r="AM180" s="2" t="str">
        <f t="shared" si="55"/>
        <v/>
      </c>
      <c r="AN180" s="2" t="str">
        <f t="shared" si="56"/>
        <v/>
      </c>
      <c r="AO180" s="2" t="str">
        <f t="shared" si="57"/>
        <v/>
      </c>
      <c r="AP180" s="2" t="str">
        <f t="shared" si="58"/>
        <v/>
      </c>
      <c r="AQ180" s="2" t="str">
        <f t="shared" si="59"/>
        <v/>
      </c>
    </row>
    <row r="181" spans="1:43" x14ac:dyDescent="0.2">
      <c r="A181" s="2" t="str">
        <f>IF('3 - SHOP Premium Calculator'!F197="","",'3 - SHOP Premium Calculator'!F197)</f>
        <v/>
      </c>
      <c r="B181" s="2" t="str">
        <f>IF(A181="","",A181&amp;COUNTIFS($D$10:D181,"Employee"))</f>
        <v/>
      </c>
      <c r="C181" s="2" t="str">
        <f>IF(A181="","",'3 - SHOP Premium Calculator'!F197&amp;" - "&amp;'3 - SHOP Premium Calculator'!H197)</f>
        <v/>
      </c>
      <c r="D181" s="2" t="str">
        <f>IF('3 - SHOP Premium Calculator'!H197="","",'3 - SHOP Premium Calculator'!H197)</f>
        <v/>
      </c>
      <c r="E181" s="37" t="str">
        <f>IF('3 - SHOP Premium Calculator'!I197="","",'3 - SHOP Premium Calculator'!I197)</f>
        <v/>
      </c>
      <c r="F181" s="2" t="str">
        <f t="shared" si="40"/>
        <v/>
      </c>
      <c r="G181" s="2" t="str">
        <f t="shared" si="41"/>
        <v/>
      </c>
      <c r="H181" s="2" t="str">
        <f t="shared" si="42"/>
        <v/>
      </c>
      <c r="I181" s="2" t="str">
        <f t="shared" si="43"/>
        <v/>
      </c>
      <c r="J181" s="2" t="str">
        <f t="shared" si="44"/>
        <v/>
      </c>
      <c r="K181" s="2" t="str">
        <f>IF(A181="","",IF(AND(D181="Dependent",F181&lt;25),F181+(COUNTIFS($A$10:A181,A181)/500),0))</f>
        <v/>
      </c>
      <c r="L181" s="2" t="str" cm="1">
        <f t="array" ref="L181">IFERROR(IF(A181="","",IF(AND(D181="Dependent",OR(IFERROR(K181=LARGE(IF($B$10:$B$309=B181,$K$10:$K$309),1),FALSE),IFERROR(K181=LARGE(IF($B$10:$B$309=B181,$K$10:$K$309),2),FALSE),IFERROR(K181=LARGE(IF($B$10:$B$309=B181,$K$10:$K$309),3),FALSE)),F181&lt;26),1,0)),0)</f>
        <v/>
      </c>
      <c r="M181" s="2" t="str">
        <f t="shared" si="45"/>
        <v/>
      </c>
      <c r="O181" s="2" t="str" cm="1">
        <f t="array" ref="O181">IFERROR($M181*IF($E181="","",INDEX('Plan Details'!$F$4:$Q$2298,MATCH(1,(Calculations!O$9='Plan Details'!$B$4:$B$2298)*($G181='Plan Details'!$E$4:$E$2298)*(ISNUMBER(SEARCH($B$3,'Plan Details'!$D$4:$D$2298))),0),MATCH(Calculations!$B$4,'Plan Details'!$F$3:$Q$3,0))),"")</f>
        <v/>
      </c>
      <c r="P181" s="2" t="str" cm="1">
        <f t="array" ref="P181">IFERROR($M181*IF($E181="","",INDEX('Plan Details'!$F$4:$Q$2298,MATCH(1,(Calculations!P$9='Plan Details'!$B$4:$B$2298)*($G181='Plan Details'!$E$4:$E$2298)*(ISNUMBER(SEARCH($B$3,'Plan Details'!$D$4:$D$2298))),0),MATCH(Calculations!$B$4,'Plan Details'!$F$3:$Q$3,0))),"")</f>
        <v/>
      </c>
      <c r="Q181" s="2" t="str" cm="1">
        <f t="array" ref="Q181">IFERROR($M181*IF($E181="","",INDEX('Plan Details'!$F$4:$Q$2298,MATCH(1,(Calculations!Q$9='Plan Details'!$B$4:$B$2298)*($G181='Plan Details'!$E$4:$E$2298)*(ISNUMBER(SEARCH($B$3,'Plan Details'!$D$4:$D$2298))),0),MATCH(Calculations!$B$4,'Plan Details'!$F$3:$Q$3,0))),"")</f>
        <v/>
      </c>
      <c r="R181" s="2" t="str" cm="1">
        <f t="array" ref="R181">IFERROR($M181*IF($E181="","",INDEX('Plan Details'!$F$4:$Q$2298,MATCH(1,(Calculations!R$9='Plan Details'!$B$4:$B$2298)*($G181='Plan Details'!$E$4:$E$2298)*(ISNUMBER(SEARCH($B$3,'Plan Details'!$D$4:$D$2298))),0),MATCH(Calculations!$B$4,'Plan Details'!$F$3:$Q$3,0))),"")</f>
        <v/>
      </c>
      <c r="S181" s="2" t="str" cm="1">
        <f t="array" ref="S181">IFERROR($M181*IF($E181="","",INDEX('Plan Details'!$F$4:$Q$2298,MATCH(1,(Calculations!S$9='Plan Details'!$B$4:$B$2298)*($G181='Plan Details'!$E$4:$E$2298)*(ISNUMBER(SEARCH($B$3,'Plan Details'!$D$4:$D$2298))),0),MATCH(Calculations!$B$4,'Plan Details'!$F$3:$Q$3,0))),"")</f>
        <v/>
      </c>
      <c r="T181" s="2" t="str" cm="1">
        <f t="array" ref="T181">IFERROR($M181*IF($E181="","",INDEX('Plan Details'!$F$4:$Q$2298,MATCH(1,(Calculations!T$9='Plan Details'!$B$4:$B$2298)*($G181='Plan Details'!$E$4:$E$2298)*(ISNUMBER(SEARCH($B$3,'Plan Details'!$D$4:$D$2298))),0),MATCH(Calculations!$B$4,'Plan Details'!$F$3:$Q$3,0))),"")</f>
        <v/>
      </c>
      <c r="U181" s="2" t="str" cm="1">
        <f t="array" ref="U181">IFERROR($M181*IF($E181="","",INDEX('Plan Details'!$F$4:$Q$2298,MATCH(1,(Calculations!U$9='Plan Details'!$B$4:$B$2298)*($G181='Plan Details'!$E$4:$E$2298)*(ISNUMBER(SEARCH($B$3,'Plan Details'!$D$4:$D$2298))),0),MATCH(Calculations!$B$4,'Plan Details'!$F$3:$Q$3,0))),"")</f>
        <v/>
      </c>
      <c r="V181" s="2" t="str" cm="1">
        <f t="array" ref="V181">IFERROR($M181*IF($E181="","",INDEX('Plan Details'!$F$4:$Q$2298,MATCH(1,(Calculations!V$9='Plan Details'!$B$4:$B$2298)*($G181='Plan Details'!$E$4:$E$2298)*(ISNUMBER(SEARCH($B$3,'Plan Details'!$D$4:$D$2298))),0),MATCH(Calculations!$B$4,'Plan Details'!$F$3:$Q$3,0))),"")</f>
        <v/>
      </c>
      <c r="W181" s="2" t="str" cm="1">
        <f t="array" ref="W181">IFERROR($M181*IF($E181="","",INDEX('Plan Details'!$F$4:$Q$2298,MATCH(1,(Calculations!W$9='Plan Details'!$B$4:$B$2298)*($G181='Plan Details'!$E$4:$E$2298)*(ISNUMBER(SEARCH($B$3,'Plan Details'!$D$4:$D$2298))),0),MATCH(Calculations!$B$4,'Plan Details'!$F$3:$Q$3,0))),"")</f>
        <v/>
      </c>
      <c r="X181" s="2" t="str" cm="1">
        <f t="array" ref="X181">IFERROR($M181*IF($E181="","",INDEX('Plan Details'!$F$4:$Q$2298,MATCH(1,(Calculations!X$9='Plan Details'!$B$4:$B$2298)*($G181='Plan Details'!$E$4:$E$2298)*(ISNUMBER(SEARCH($B$3,'Plan Details'!$D$4:$D$2298))),0),MATCH(Calculations!$B$4,'Plan Details'!$F$3:$Q$3,0))),"")</f>
        <v/>
      </c>
      <c r="Y181" s="2" t="str" cm="1">
        <f t="array" ref="Y181">IFERROR($M181*IF($E181="","",INDEX('Plan Details'!$F$4:$Q$2298,MATCH(1,(Calculations!Y$9='Plan Details'!$B$4:$B$2298)*($G181='Plan Details'!$E$4:$E$2298)*(ISNUMBER(SEARCH($B$3,'Plan Details'!$D$4:$D$2298))),0),MATCH(Calculations!$B$4,'Plan Details'!$F$3:$Q$3,0))),"")</f>
        <v/>
      </c>
      <c r="Z181" s="2" t="str" cm="1">
        <f t="array" ref="Z181">IFERROR($M181*IF($E181="","",INDEX('Plan Details'!$F$4:$Q$2298,MATCH(1,(Calculations!Z$9='Plan Details'!$B$4:$B$2298)*($G181='Plan Details'!$E$4:$E$2298)*(ISNUMBER(SEARCH($B$3,'Plan Details'!$D$4:$D$2298))),0),MATCH(Calculations!$B$4,'Plan Details'!$F$3:$Q$3,0))),"")</f>
        <v/>
      </c>
      <c r="AA181" s="2" t="str" cm="1">
        <f t="array" ref="AA181">IFERROR($M181*IF($E181="","",INDEX('Plan Details'!$F$4:$Q$2298,MATCH(1,(Calculations!AA$9='Plan Details'!$B$4:$B$2298)*($G181='Plan Details'!$E$4:$E$2298)*(ISNUMBER(SEARCH($B$3,'Plan Details'!$D$4:$D$2298))),0),MATCH(Calculations!$B$4,'Plan Details'!$F$3:$Q$3,0))),"")</f>
        <v/>
      </c>
      <c r="AB181" s="2" t="str" cm="1">
        <f t="array" ref="AB181">IFERROR($M181*IF($E181="","",INDEX('Plan Details'!$F$4:$Q$2298,MATCH(1,(Calculations!AB$9='Plan Details'!$B$4:$B$2298)*($G181='Plan Details'!$E$4:$E$2298)*(ISNUMBER(SEARCH($B$3,'Plan Details'!$D$4:$D$2298))),0),MATCH(Calculations!$B$4,'Plan Details'!$F$3:$Q$3,0))),"")</f>
        <v/>
      </c>
      <c r="AD181" s="2" t="str">
        <f t="shared" si="46"/>
        <v/>
      </c>
      <c r="AE181" s="2" t="str">
        <f t="shared" si="47"/>
        <v/>
      </c>
      <c r="AF181" s="2" t="str">
        <f t="shared" si="48"/>
        <v/>
      </c>
      <c r="AG181" s="2" t="str">
        <f t="shared" si="49"/>
        <v/>
      </c>
      <c r="AH181" s="2" t="str">
        <f t="shared" si="50"/>
        <v/>
      </c>
      <c r="AI181" s="2" t="str">
        <f t="shared" si="51"/>
        <v/>
      </c>
      <c r="AJ181" s="2" t="str">
        <f t="shared" si="52"/>
        <v/>
      </c>
      <c r="AK181" s="2" t="str">
        <f t="shared" si="53"/>
        <v/>
      </c>
      <c r="AL181" s="2" t="str">
        <f t="shared" si="54"/>
        <v/>
      </c>
      <c r="AM181" s="2" t="str">
        <f t="shared" si="55"/>
        <v/>
      </c>
      <c r="AN181" s="2" t="str">
        <f t="shared" si="56"/>
        <v/>
      </c>
      <c r="AO181" s="2" t="str">
        <f t="shared" si="57"/>
        <v/>
      </c>
      <c r="AP181" s="2" t="str">
        <f t="shared" si="58"/>
        <v/>
      </c>
      <c r="AQ181" s="2" t="str">
        <f t="shared" si="59"/>
        <v/>
      </c>
    </row>
    <row r="182" spans="1:43" x14ac:dyDescent="0.2">
      <c r="A182" s="2" t="str">
        <f>IF('3 - SHOP Premium Calculator'!F198="","",'3 - SHOP Premium Calculator'!F198)</f>
        <v/>
      </c>
      <c r="B182" s="2" t="str">
        <f>IF(A182="","",A182&amp;COUNTIFS($D$10:D182,"Employee"))</f>
        <v/>
      </c>
      <c r="C182" s="2" t="str">
        <f>IF(A182="","",'3 - SHOP Premium Calculator'!F198&amp;" - "&amp;'3 - SHOP Premium Calculator'!H198)</f>
        <v/>
      </c>
      <c r="D182" s="2" t="str">
        <f>IF('3 - SHOP Premium Calculator'!H198="","",'3 - SHOP Premium Calculator'!H198)</f>
        <v/>
      </c>
      <c r="E182" s="37" t="str">
        <f>IF('3 - SHOP Premium Calculator'!I198="","",'3 - SHOP Premium Calculator'!I198)</f>
        <v/>
      </c>
      <c r="F182" s="2" t="str">
        <f t="shared" si="40"/>
        <v/>
      </c>
      <c r="G182" s="2" t="str">
        <f t="shared" si="41"/>
        <v/>
      </c>
      <c r="H182" s="2" t="str">
        <f t="shared" si="42"/>
        <v/>
      </c>
      <c r="I182" s="2" t="str">
        <f t="shared" si="43"/>
        <v/>
      </c>
      <c r="J182" s="2" t="str">
        <f t="shared" si="44"/>
        <v/>
      </c>
      <c r="K182" s="2" t="str">
        <f>IF(A182="","",IF(AND(D182="Dependent",F182&lt;25),F182+(COUNTIFS($A$10:A182,A182)/500),0))</f>
        <v/>
      </c>
      <c r="L182" s="2" t="str" cm="1">
        <f t="array" ref="L182">IFERROR(IF(A182="","",IF(AND(D182="Dependent",OR(IFERROR(K182=LARGE(IF($B$10:$B$309=B182,$K$10:$K$309),1),FALSE),IFERROR(K182=LARGE(IF($B$10:$B$309=B182,$K$10:$K$309),2),FALSE),IFERROR(K182=LARGE(IF($B$10:$B$309=B182,$K$10:$K$309),3),FALSE)),F182&lt;26),1,0)),0)</f>
        <v/>
      </c>
      <c r="M182" s="2" t="str">
        <f t="shared" si="45"/>
        <v/>
      </c>
      <c r="O182" s="2" t="str" cm="1">
        <f t="array" ref="O182">IFERROR($M182*IF($E182="","",INDEX('Plan Details'!$F$4:$Q$2298,MATCH(1,(Calculations!O$9='Plan Details'!$B$4:$B$2298)*($G182='Plan Details'!$E$4:$E$2298)*(ISNUMBER(SEARCH($B$3,'Plan Details'!$D$4:$D$2298))),0),MATCH(Calculations!$B$4,'Plan Details'!$F$3:$Q$3,0))),"")</f>
        <v/>
      </c>
      <c r="P182" s="2" t="str" cm="1">
        <f t="array" ref="P182">IFERROR($M182*IF($E182="","",INDEX('Plan Details'!$F$4:$Q$2298,MATCH(1,(Calculations!P$9='Plan Details'!$B$4:$B$2298)*($G182='Plan Details'!$E$4:$E$2298)*(ISNUMBER(SEARCH($B$3,'Plan Details'!$D$4:$D$2298))),0),MATCH(Calculations!$B$4,'Plan Details'!$F$3:$Q$3,0))),"")</f>
        <v/>
      </c>
      <c r="Q182" s="2" t="str" cm="1">
        <f t="array" ref="Q182">IFERROR($M182*IF($E182="","",INDEX('Plan Details'!$F$4:$Q$2298,MATCH(1,(Calculations!Q$9='Plan Details'!$B$4:$B$2298)*($G182='Plan Details'!$E$4:$E$2298)*(ISNUMBER(SEARCH($B$3,'Plan Details'!$D$4:$D$2298))),0),MATCH(Calculations!$B$4,'Plan Details'!$F$3:$Q$3,0))),"")</f>
        <v/>
      </c>
      <c r="R182" s="2" t="str" cm="1">
        <f t="array" ref="R182">IFERROR($M182*IF($E182="","",INDEX('Plan Details'!$F$4:$Q$2298,MATCH(1,(Calculations!R$9='Plan Details'!$B$4:$B$2298)*($G182='Plan Details'!$E$4:$E$2298)*(ISNUMBER(SEARCH($B$3,'Plan Details'!$D$4:$D$2298))),0),MATCH(Calculations!$B$4,'Plan Details'!$F$3:$Q$3,0))),"")</f>
        <v/>
      </c>
      <c r="S182" s="2" t="str" cm="1">
        <f t="array" ref="S182">IFERROR($M182*IF($E182="","",INDEX('Plan Details'!$F$4:$Q$2298,MATCH(1,(Calculations!S$9='Plan Details'!$B$4:$B$2298)*($G182='Plan Details'!$E$4:$E$2298)*(ISNUMBER(SEARCH($B$3,'Plan Details'!$D$4:$D$2298))),0),MATCH(Calculations!$B$4,'Plan Details'!$F$3:$Q$3,0))),"")</f>
        <v/>
      </c>
      <c r="T182" s="2" t="str" cm="1">
        <f t="array" ref="T182">IFERROR($M182*IF($E182="","",INDEX('Plan Details'!$F$4:$Q$2298,MATCH(1,(Calculations!T$9='Plan Details'!$B$4:$B$2298)*($G182='Plan Details'!$E$4:$E$2298)*(ISNUMBER(SEARCH($B$3,'Plan Details'!$D$4:$D$2298))),0),MATCH(Calculations!$B$4,'Plan Details'!$F$3:$Q$3,0))),"")</f>
        <v/>
      </c>
      <c r="U182" s="2" t="str" cm="1">
        <f t="array" ref="U182">IFERROR($M182*IF($E182="","",INDEX('Plan Details'!$F$4:$Q$2298,MATCH(1,(Calculations!U$9='Plan Details'!$B$4:$B$2298)*($G182='Plan Details'!$E$4:$E$2298)*(ISNUMBER(SEARCH($B$3,'Plan Details'!$D$4:$D$2298))),0),MATCH(Calculations!$B$4,'Plan Details'!$F$3:$Q$3,0))),"")</f>
        <v/>
      </c>
      <c r="V182" s="2" t="str" cm="1">
        <f t="array" ref="V182">IFERROR($M182*IF($E182="","",INDEX('Plan Details'!$F$4:$Q$2298,MATCH(1,(Calculations!V$9='Plan Details'!$B$4:$B$2298)*($G182='Plan Details'!$E$4:$E$2298)*(ISNUMBER(SEARCH($B$3,'Plan Details'!$D$4:$D$2298))),0),MATCH(Calculations!$B$4,'Plan Details'!$F$3:$Q$3,0))),"")</f>
        <v/>
      </c>
      <c r="W182" s="2" t="str" cm="1">
        <f t="array" ref="W182">IFERROR($M182*IF($E182="","",INDEX('Plan Details'!$F$4:$Q$2298,MATCH(1,(Calculations!W$9='Plan Details'!$B$4:$B$2298)*($G182='Plan Details'!$E$4:$E$2298)*(ISNUMBER(SEARCH($B$3,'Plan Details'!$D$4:$D$2298))),0),MATCH(Calculations!$B$4,'Plan Details'!$F$3:$Q$3,0))),"")</f>
        <v/>
      </c>
      <c r="X182" s="2" t="str" cm="1">
        <f t="array" ref="X182">IFERROR($M182*IF($E182="","",INDEX('Plan Details'!$F$4:$Q$2298,MATCH(1,(Calculations!X$9='Plan Details'!$B$4:$B$2298)*($G182='Plan Details'!$E$4:$E$2298)*(ISNUMBER(SEARCH($B$3,'Plan Details'!$D$4:$D$2298))),0),MATCH(Calculations!$B$4,'Plan Details'!$F$3:$Q$3,0))),"")</f>
        <v/>
      </c>
      <c r="Y182" s="2" t="str" cm="1">
        <f t="array" ref="Y182">IFERROR($M182*IF($E182="","",INDEX('Plan Details'!$F$4:$Q$2298,MATCH(1,(Calculations!Y$9='Plan Details'!$B$4:$B$2298)*($G182='Plan Details'!$E$4:$E$2298)*(ISNUMBER(SEARCH($B$3,'Plan Details'!$D$4:$D$2298))),0),MATCH(Calculations!$B$4,'Plan Details'!$F$3:$Q$3,0))),"")</f>
        <v/>
      </c>
      <c r="Z182" s="2" t="str" cm="1">
        <f t="array" ref="Z182">IFERROR($M182*IF($E182="","",INDEX('Plan Details'!$F$4:$Q$2298,MATCH(1,(Calculations!Z$9='Plan Details'!$B$4:$B$2298)*($G182='Plan Details'!$E$4:$E$2298)*(ISNUMBER(SEARCH($B$3,'Plan Details'!$D$4:$D$2298))),0),MATCH(Calculations!$B$4,'Plan Details'!$F$3:$Q$3,0))),"")</f>
        <v/>
      </c>
      <c r="AA182" s="2" t="str" cm="1">
        <f t="array" ref="AA182">IFERROR($M182*IF($E182="","",INDEX('Plan Details'!$F$4:$Q$2298,MATCH(1,(Calculations!AA$9='Plan Details'!$B$4:$B$2298)*($G182='Plan Details'!$E$4:$E$2298)*(ISNUMBER(SEARCH($B$3,'Plan Details'!$D$4:$D$2298))),0),MATCH(Calculations!$B$4,'Plan Details'!$F$3:$Q$3,0))),"")</f>
        <v/>
      </c>
      <c r="AB182" s="2" t="str" cm="1">
        <f t="array" ref="AB182">IFERROR($M182*IF($E182="","",INDEX('Plan Details'!$F$4:$Q$2298,MATCH(1,(Calculations!AB$9='Plan Details'!$B$4:$B$2298)*($G182='Plan Details'!$E$4:$E$2298)*(ISNUMBER(SEARCH($B$3,'Plan Details'!$D$4:$D$2298))),0),MATCH(Calculations!$B$4,'Plan Details'!$F$3:$Q$3,0))),"")</f>
        <v/>
      </c>
      <c r="AD182" s="2" t="str">
        <f t="shared" si="46"/>
        <v/>
      </c>
      <c r="AE182" s="2" t="str">
        <f t="shared" si="47"/>
        <v/>
      </c>
      <c r="AF182" s="2" t="str">
        <f t="shared" si="48"/>
        <v/>
      </c>
      <c r="AG182" s="2" t="str">
        <f t="shared" si="49"/>
        <v/>
      </c>
      <c r="AH182" s="2" t="str">
        <f t="shared" si="50"/>
        <v/>
      </c>
      <c r="AI182" s="2" t="str">
        <f t="shared" si="51"/>
        <v/>
      </c>
      <c r="AJ182" s="2" t="str">
        <f t="shared" si="52"/>
        <v/>
      </c>
      <c r="AK182" s="2" t="str">
        <f t="shared" si="53"/>
        <v/>
      </c>
      <c r="AL182" s="2" t="str">
        <f t="shared" si="54"/>
        <v/>
      </c>
      <c r="AM182" s="2" t="str">
        <f t="shared" si="55"/>
        <v/>
      </c>
      <c r="AN182" s="2" t="str">
        <f t="shared" si="56"/>
        <v/>
      </c>
      <c r="AO182" s="2" t="str">
        <f t="shared" si="57"/>
        <v/>
      </c>
      <c r="AP182" s="2" t="str">
        <f t="shared" si="58"/>
        <v/>
      </c>
      <c r="AQ182" s="2" t="str">
        <f t="shared" si="59"/>
        <v/>
      </c>
    </row>
    <row r="183" spans="1:43" x14ac:dyDescent="0.2">
      <c r="A183" s="2" t="str">
        <f>IF('3 - SHOP Premium Calculator'!F199="","",'3 - SHOP Premium Calculator'!F199)</f>
        <v/>
      </c>
      <c r="B183" s="2" t="str">
        <f>IF(A183="","",A183&amp;COUNTIFS($D$10:D183,"Employee"))</f>
        <v/>
      </c>
      <c r="C183" s="2" t="str">
        <f>IF(A183="","",'3 - SHOP Premium Calculator'!F199&amp;" - "&amp;'3 - SHOP Premium Calculator'!H199)</f>
        <v/>
      </c>
      <c r="D183" s="2" t="str">
        <f>IF('3 - SHOP Premium Calculator'!H199="","",'3 - SHOP Premium Calculator'!H199)</f>
        <v/>
      </c>
      <c r="E183" s="37" t="str">
        <f>IF('3 - SHOP Premium Calculator'!I199="","",'3 - SHOP Premium Calculator'!I199)</f>
        <v/>
      </c>
      <c r="F183" s="2" t="str">
        <f t="shared" si="40"/>
        <v/>
      </c>
      <c r="G183" s="2" t="str">
        <f t="shared" si="41"/>
        <v/>
      </c>
      <c r="H183" s="2" t="str">
        <f t="shared" si="42"/>
        <v/>
      </c>
      <c r="I183" s="2" t="str">
        <f t="shared" si="43"/>
        <v/>
      </c>
      <c r="J183" s="2" t="str">
        <f t="shared" si="44"/>
        <v/>
      </c>
      <c r="K183" s="2" t="str">
        <f>IF(A183="","",IF(AND(D183="Dependent",F183&lt;25),F183+(COUNTIFS($A$10:A183,A183)/500),0))</f>
        <v/>
      </c>
      <c r="L183" s="2" t="str" cm="1">
        <f t="array" ref="L183">IFERROR(IF(A183="","",IF(AND(D183="Dependent",OR(IFERROR(K183=LARGE(IF($B$10:$B$309=B183,$K$10:$K$309),1),FALSE),IFERROR(K183=LARGE(IF($B$10:$B$309=B183,$K$10:$K$309),2),FALSE),IFERROR(K183=LARGE(IF($B$10:$B$309=B183,$K$10:$K$309),3),FALSE)),F183&lt;26),1,0)),0)</f>
        <v/>
      </c>
      <c r="M183" s="2" t="str">
        <f t="shared" si="45"/>
        <v/>
      </c>
      <c r="O183" s="2" t="str" cm="1">
        <f t="array" ref="O183">IFERROR($M183*IF($E183="","",INDEX('Plan Details'!$F$4:$Q$2298,MATCH(1,(Calculations!O$9='Plan Details'!$B$4:$B$2298)*($G183='Plan Details'!$E$4:$E$2298)*(ISNUMBER(SEARCH($B$3,'Plan Details'!$D$4:$D$2298))),0),MATCH(Calculations!$B$4,'Plan Details'!$F$3:$Q$3,0))),"")</f>
        <v/>
      </c>
      <c r="P183" s="2" t="str" cm="1">
        <f t="array" ref="P183">IFERROR($M183*IF($E183="","",INDEX('Plan Details'!$F$4:$Q$2298,MATCH(1,(Calculations!P$9='Plan Details'!$B$4:$B$2298)*($G183='Plan Details'!$E$4:$E$2298)*(ISNUMBER(SEARCH($B$3,'Plan Details'!$D$4:$D$2298))),0),MATCH(Calculations!$B$4,'Plan Details'!$F$3:$Q$3,0))),"")</f>
        <v/>
      </c>
      <c r="Q183" s="2" t="str" cm="1">
        <f t="array" ref="Q183">IFERROR($M183*IF($E183="","",INDEX('Plan Details'!$F$4:$Q$2298,MATCH(1,(Calculations!Q$9='Plan Details'!$B$4:$B$2298)*($G183='Plan Details'!$E$4:$E$2298)*(ISNUMBER(SEARCH($B$3,'Plan Details'!$D$4:$D$2298))),0),MATCH(Calculations!$B$4,'Plan Details'!$F$3:$Q$3,0))),"")</f>
        <v/>
      </c>
      <c r="R183" s="2" t="str" cm="1">
        <f t="array" ref="R183">IFERROR($M183*IF($E183="","",INDEX('Plan Details'!$F$4:$Q$2298,MATCH(1,(Calculations!R$9='Plan Details'!$B$4:$B$2298)*($G183='Plan Details'!$E$4:$E$2298)*(ISNUMBER(SEARCH($B$3,'Plan Details'!$D$4:$D$2298))),0),MATCH(Calculations!$B$4,'Plan Details'!$F$3:$Q$3,0))),"")</f>
        <v/>
      </c>
      <c r="S183" s="2" t="str" cm="1">
        <f t="array" ref="S183">IFERROR($M183*IF($E183="","",INDEX('Plan Details'!$F$4:$Q$2298,MATCH(1,(Calculations!S$9='Plan Details'!$B$4:$B$2298)*($G183='Plan Details'!$E$4:$E$2298)*(ISNUMBER(SEARCH($B$3,'Plan Details'!$D$4:$D$2298))),0),MATCH(Calculations!$B$4,'Plan Details'!$F$3:$Q$3,0))),"")</f>
        <v/>
      </c>
      <c r="T183" s="2" t="str" cm="1">
        <f t="array" ref="T183">IFERROR($M183*IF($E183="","",INDEX('Plan Details'!$F$4:$Q$2298,MATCH(1,(Calculations!T$9='Plan Details'!$B$4:$B$2298)*($G183='Plan Details'!$E$4:$E$2298)*(ISNUMBER(SEARCH($B$3,'Plan Details'!$D$4:$D$2298))),0),MATCH(Calculations!$B$4,'Plan Details'!$F$3:$Q$3,0))),"")</f>
        <v/>
      </c>
      <c r="U183" s="2" t="str" cm="1">
        <f t="array" ref="U183">IFERROR($M183*IF($E183="","",INDEX('Plan Details'!$F$4:$Q$2298,MATCH(1,(Calculations!U$9='Plan Details'!$B$4:$B$2298)*($G183='Plan Details'!$E$4:$E$2298)*(ISNUMBER(SEARCH($B$3,'Plan Details'!$D$4:$D$2298))),0),MATCH(Calculations!$B$4,'Plan Details'!$F$3:$Q$3,0))),"")</f>
        <v/>
      </c>
      <c r="V183" s="2" t="str" cm="1">
        <f t="array" ref="V183">IFERROR($M183*IF($E183="","",INDEX('Plan Details'!$F$4:$Q$2298,MATCH(1,(Calculations!V$9='Plan Details'!$B$4:$B$2298)*($G183='Plan Details'!$E$4:$E$2298)*(ISNUMBER(SEARCH($B$3,'Plan Details'!$D$4:$D$2298))),0),MATCH(Calculations!$B$4,'Plan Details'!$F$3:$Q$3,0))),"")</f>
        <v/>
      </c>
      <c r="W183" s="2" t="str" cm="1">
        <f t="array" ref="W183">IFERROR($M183*IF($E183="","",INDEX('Plan Details'!$F$4:$Q$2298,MATCH(1,(Calculations!W$9='Plan Details'!$B$4:$B$2298)*($G183='Plan Details'!$E$4:$E$2298)*(ISNUMBER(SEARCH($B$3,'Plan Details'!$D$4:$D$2298))),0),MATCH(Calculations!$B$4,'Plan Details'!$F$3:$Q$3,0))),"")</f>
        <v/>
      </c>
      <c r="X183" s="2" t="str" cm="1">
        <f t="array" ref="X183">IFERROR($M183*IF($E183="","",INDEX('Plan Details'!$F$4:$Q$2298,MATCH(1,(Calculations!X$9='Plan Details'!$B$4:$B$2298)*($G183='Plan Details'!$E$4:$E$2298)*(ISNUMBER(SEARCH($B$3,'Plan Details'!$D$4:$D$2298))),0),MATCH(Calculations!$B$4,'Plan Details'!$F$3:$Q$3,0))),"")</f>
        <v/>
      </c>
      <c r="Y183" s="2" t="str" cm="1">
        <f t="array" ref="Y183">IFERROR($M183*IF($E183="","",INDEX('Plan Details'!$F$4:$Q$2298,MATCH(1,(Calculations!Y$9='Plan Details'!$B$4:$B$2298)*($G183='Plan Details'!$E$4:$E$2298)*(ISNUMBER(SEARCH($B$3,'Plan Details'!$D$4:$D$2298))),0),MATCH(Calculations!$B$4,'Plan Details'!$F$3:$Q$3,0))),"")</f>
        <v/>
      </c>
      <c r="Z183" s="2" t="str" cm="1">
        <f t="array" ref="Z183">IFERROR($M183*IF($E183="","",INDEX('Plan Details'!$F$4:$Q$2298,MATCH(1,(Calculations!Z$9='Plan Details'!$B$4:$B$2298)*($G183='Plan Details'!$E$4:$E$2298)*(ISNUMBER(SEARCH($B$3,'Plan Details'!$D$4:$D$2298))),0),MATCH(Calculations!$B$4,'Plan Details'!$F$3:$Q$3,0))),"")</f>
        <v/>
      </c>
      <c r="AA183" s="2" t="str" cm="1">
        <f t="array" ref="AA183">IFERROR($M183*IF($E183="","",INDEX('Plan Details'!$F$4:$Q$2298,MATCH(1,(Calculations!AA$9='Plan Details'!$B$4:$B$2298)*($G183='Plan Details'!$E$4:$E$2298)*(ISNUMBER(SEARCH($B$3,'Plan Details'!$D$4:$D$2298))),0),MATCH(Calculations!$B$4,'Plan Details'!$F$3:$Q$3,0))),"")</f>
        <v/>
      </c>
      <c r="AB183" s="2" t="str" cm="1">
        <f t="array" ref="AB183">IFERROR($M183*IF($E183="","",INDEX('Plan Details'!$F$4:$Q$2298,MATCH(1,(Calculations!AB$9='Plan Details'!$B$4:$B$2298)*($G183='Plan Details'!$E$4:$E$2298)*(ISNUMBER(SEARCH($B$3,'Plan Details'!$D$4:$D$2298))),0),MATCH(Calculations!$B$4,'Plan Details'!$F$3:$Q$3,0))),"")</f>
        <v/>
      </c>
      <c r="AD183" s="2" t="str">
        <f t="shared" si="46"/>
        <v/>
      </c>
      <c r="AE183" s="2" t="str">
        <f t="shared" si="47"/>
        <v/>
      </c>
      <c r="AF183" s="2" t="str">
        <f t="shared" si="48"/>
        <v/>
      </c>
      <c r="AG183" s="2" t="str">
        <f t="shared" si="49"/>
        <v/>
      </c>
      <c r="AH183" s="2" t="str">
        <f t="shared" si="50"/>
        <v/>
      </c>
      <c r="AI183" s="2" t="str">
        <f t="shared" si="51"/>
        <v/>
      </c>
      <c r="AJ183" s="2" t="str">
        <f t="shared" si="52"/>
        <v/>
      </c>
      <c r="AK183" s="2" t="str">
        <f t="shared" si="53"/>
        <v/>
      </c>
      <c r="AL183" s="2" t="str">
        <f t="shared" si="54"/>
        <v/>
      </c>
      <c r="AM183" s="2" t="str">
        <f t="shared" si="55"/>
        <v/>
      </c>
      <c r="AN183" s="2" t="str">
        <f t="shared" si="56"/>
        <v/>
      </c>
      <c r="AO183" s="2" t="str">
        <f t="shared" si="57"/>
        <v/>
      </c>
      <c r="AP183" s="2" t="str">
        <f t="shared" si="58"/>
        <v/>
      </c>
      <c r="AQ183" s="2" t="str">
        <f t="shared" si="59"/>
        <v/>
      </c>
    </row>
    <row r="184" spans="1:43" x14ac:dyDescent="0.2">
      <c r="A184" s="2" t="str">
        <f>IF('3 - SHOP Premium Calculator'!F200="","",'3 - SHOP Premium Calculator'!F200)</f>
        <v/>
      </c>
      <c r="B184" s="2" t="str">
        <f>IF(A184="","",A184&amp;COUNTIFS($D$10:D184,"Employee"))</f>
        <v/>
      </c>
      <c r="C184" s="2" t="str">
        <f>IF(A184="","",'3 - SHOP Premium Calculator'!F200&amp;" - "&amp;'3 - SHOP Premium Calculator'!H200)</f>
        <v/>
      </c>
      <c r="D184" s="2" t="str">
        <f>IF('3 - SHOP Premium Calculator'!H200="","",'3 - SHOP Premium Calculator'!H200)</f>
        <v/>
      </c>
      <c r="E184" s="37" t="str">
        <f>IF('3 - SHOP Premium Calculator'!I200="","",'3 - SHOP Premium Calculator'!I200)</f>
        <v/>
      </c>
      <c r="F184" s="2" t="str">
        <f t="shared" si="40"/>
        <v/>
      </c>
      <c r="G184" s="2" t="str">
        <f t="shared" si="41"/>
        <v/>
      </c>
      <c r="H184" s="2" t="str">
        <f t="shared" si="42"/>
        <v/>
      </c>
      <c r="I184" s="2" t="str">
        <f t="shared" si="43"/>
        <v/>
      </c>
      <c r="J184" s="2" t="str">
        <f t="shared" si="44"/>
        <v/>
      </c>
      <c r="K184" s="2" t="str">
        <f>IF(A184="","",IF(AND(D184="Dependent",F184&lt;25),F184+(COUNTIFS($A$10:A184,A184)/500),0))</f>
        <v/>
      </c>
      <c r="L184" s="2" t="str" cm="1">
        <f t="array" ref="L184">IFERROR(IF(A184="","",IF(AND(D184="Dependent",OR(IFERROR(K184=LARGE(IF($B$10:$B$309=B184,$K$10:$K$309),1),FALSE),IFERROR(K184=LARGE(IF($B$10:$B$309=B184,$K$10:$K$309),2),FALSE),IFERROR(K184=LARGE(IF($B$10:$B$309=B184,$K$10:$K$309),3),FALSE)),F184&lt;26),1,0)),0)</f>
        <v/>
      </c>
      <c r="M184" s="2" t="str">
        <f t="shared" si="45"/>
        <v/>
      </c>
      <c r="O184" s="2" t="str" cm="1">
        <f t="array" ref="O184">IFERROR($M184*IF($E184="","",INDEX('Plan Details'!$F$4:$Q$2298,MATCH(1,(Calculations!O$9='Plan Details'!$B$4:$B$2298)*($G184='Plan Details'!$E$4:$E$2298)*(ISNUMBER(SEARCH($B$3,'Plan Details'!$D$4:$D$2298))),0),MATCH(Calculations!$B$4,'Plan Details'!$F$3:$Q$3,0))),"")</f>
        <v/>
      </c>
      <c r="P184" s="2" t="str" cm="1">
        <f t="array" ref="P184">IFERROR($M184*IF($E184="","",INDEX('Plan Details'!$F$4:$Q$2298,MATCH(1,(Calculations!P$9='Plan Details'!$B$4:$B$2298)*($G184='Plan Details'!$E$4:$E$2298)*(ISNUMBER(SEARCH($B$3,'Plan Details'!$D$4:$D$2298))),0),MATCH(Calculations!$B$4,'Plan Details'!$F$3:$Q$3,0))),"")</f>
        <v/>
      </c>
      <c r="Q184" s="2" t="str" cm="1">
        <f t="array" ref="Q184">IFERROR($M184*IF($E184="","",INDEX('Plan Details'!$F$4:$Q$2298,MATCH(1,(Calculations!Q$9='Plan Details'!$B$4:$B$2298)*($G184='Plan Details'!$E$4:$E$2298)*(ISNUMBER(SEARCH($B$3,'Plan Details'!$D$4:$D$2298))),0),MATCH(Calculations!$B$4,'Plan Details'!$F$3:$Q$3,0))),"")</f>
        <v/>
      </c>
      <c r="R184" s="2" t="str" cm="1">
        <f t="array" ref="R184">IFERROR($M184*IF($E184="","",INDEX('Plan Details'!$F$4:$Q$2298,MATCH(1,(Calculations!R$9='Plan Details'!$B$4:$B$2298)*($G184='Plan Details'!$E$4:$E$2298)*(ISNUMBER(SEARCH($B$3,'Plan Details'!$D$4:$D$2298))),0),MATCH(Calculations!$B$4,'Plan Details'!$F$3:$Q$3,0))),"")</f>
        <v/>
      </c>
      <c r="S184" s="2" t="str" cm="1">
        <f t="array" ref="S184">IFERROR($M184*IF($E184="","",INDEX('Plan Details'!$F$4:$Q$2298,MATCH(1,(Calculations!S$9='Plan Details'!$B$4:$B$2298)*($G184='Plan Details'!$E$4:$E$2298)*(ISNUMBER(SEARCH($B$3,'Plan Details'!$D$4:$D$2298))),0),MATCH(Calculations!$B$4,'Plan Details'!$F$3:$Q$3,0))),"")</f>
        <v/>
      </c>
      <c r="T184" s="2" t="str" cm="1">
        <f t="array" ref="T184">IFERROR($M184*IF($E184="","",INDEX('Plan Details'!$F$4:$Q$2298,MATCH(1,(Calculations!T$9='Plan Details'!$B$4:$B$2298)*($G184='Plan Details'!$E$4:$E$2298)*(ISNUMBER(SEARCH($B$3,'Plan Details'!$D$4:$D$2298))),0),MATCH(Calculations!$B$4,'Plan Details'!$F$3:$Q$3,0))),"")</f>
        <v/>
      </c>
      <c r="U184" s="2" t="str" cm="1">
        <f t="array" ref="U184">IFERROR($M184*IF($E184="","",INDEX('Plan Details'!$F$4:$Q$2298,MATCH(1,(Calculations!U$9='Plan Details'!$B$4:$B$2298)*($G184='Plan Details'!$E$4:$E$2298)*(ISNUMBER(SEARCH($B$3,'Plan Details'!$D$4:$D$2298))),0),MATCH(Calculations!$B$4,'Plan Details'!$F$3:$Q$3,0))),"")</f>
        <v/>
      </c>
      <c r="V184" s="2" t="str" cm="1">
        <f t="array" ref="V184">IFERROR($M184*IF($E184="","",INDEX('Plan Details'!$F$4:$Q$2298,MATCH(1,(Calculations!V$9='Plan Details'!$B$4:$B$2298)*($G184='Plan Details'!$E$4:$E$2298)*(ISNUMBER(SEARCH($B$3,'Plan Details'!$D$4:$D$2298))),0),MATCH(Calculations!$B$4,'Plan Details'!$F$3:$Q$3,0))),"")</f>
        <v/>
      </c>
      <c r="W184" s="2" t="str" cm="1">
        <f t="array" ref="W184">IFERROR($M184*IF($E184="","",INDEX('Plan Details'!$F$4:$Q$2298,MATCH(1,(Calculations!W$9='Plan Details'!$B$4:$B$2298)*($G184='Plan Details'!$E$4:$E$2298)*(ISNUMBER(SEARCH($B$3,'Plan Details'!$D$4:$D$2298))),0),MATCH(Calculations!$B$4,'Plan Details'!$F$3:$Q$3,0))),"")</f>
        <v/>
      </c>
      <c r="X184" s="2" t="str" cm="1">
        <f t="array" ref="X184">IFERROR($M184*IF($E184="","",INDEX('Plan Details'!$F$4:$Q$2298,MATCH(1,(Calculations!X$9='Plan Details'!$B$4:$B$2298)*($G184='Plan Details'!$E$4:$E$2298)*(ISNUMBER(SEARCH($B$3,'Plan Details'!$D$4:$D$2298))),0),MATCH(Calculations!$B$4,'Plan Details'!$F$3:$Q$3,0))),"")</f>
        <v/>
      </c>
      <c r="Y184" s="2" t="str" cm="1">
        <f t="array" ref="Y184">IFERROR($M184*IF($E184="","",INDEX('Plan Details'!$F$4:$Q$2298,MATCH(1,(Calculations!Y$9='Plan Details'!$B$4:$B$2298)*($G184='Plan Details'!$E$4:$E$2298)*(ISNUMBER(SEARCH($B$3,'Plan Details'!$D$4:$D$2298))),0),MATCH(Calculations!$B$4,'Plan Details'!$F$3:$Q$3,0))),"")</f>
        <v/>
      </c>
      <c r="Z184" s="2" t="str" cm="1">
        <f t="array" ref="Z184">IFERROR($M184*IF($E184="","",INDEX('Plan Details'!$F$4:$Q$2298,MATCH(1,(Calculations!Z$9='Plan Details'!$B$4:$B$2298)*($G184='Plan Details'!$E$4:$E$2298)*(ISNUMBER(SEARCH($B$3,'Plan Details'!$D$4:$D$2298))),0),MATCH(Calculations!$B$4,'Plan Details'!$F$3:$Q$3,0))),"")</f>
        <v/>
      </c>
      <c r="AA184" s="2" t="str" cm="1">
        <f t="array" ref="AA184">IFERROR($M184*IF($E184="","",INDEX('Plan Details'!$F$4:$Q$2298,MATCH(1,(Calculations!AA$9='Plan Details'!$B$4:$B$2298)*($G184='Plan Details'!$E$4:$E$2298)*(ISNUMBER(SEARCH($B$3,'Plan Details'!$D$4:$D$2298))),0),MATCH(Calculations!$B$4,'Plan Details'!$F$3:$Q$3,0))),"")</f>
        <v/>
      </c>
      <c r="AB184" s="2" t="str" cm="1">
        <f t="array" ref="AB184">IFERROR($M184*IF($E184="","",INDEX('Plan Details'!$F$4:$Q$2298,MATCH(1,(Calculations!AB$9='Plan Details'!$B$4:$B$2298)*($G184='Plan Details'!$E$4:$E$2298)*(ISNUMBER(SEARCH($B$3,'Plan Details'!$D$4:$D$2298))),0),MATCH(Calculations!$B$4,'Plan Details'!$F$3:$Q$3,0))),"")</f>
        <v/>
      </c>
      <c r="AD184" s="2" t="str">
        <f t="shared" si="46"/>
        <v/>
      </c>
      <c r="AE184" s="2" t="str">
        <f t="shared" si="47"/>
        <v/>
      </c>
      <c r="AF184" s="2" t="str">
        <f t="shared" si="48"/>
        <v/>
      </c>
      <c r="AG184" s="2" t="str">
        <f t="shared" si="49"/>
        <v/>
      </c>
      <c r="AH184" s="2" t="str">
        <f t="shared" si="50"/>
        <v/>
      </c>
      <c r="AI184" s="2" t="str">
        <f t="shared" si="51"/>
        <v/>
      </c>
      <c r="AJ184" s="2" t="str">
        <f t="shared" si="52"/>
        <v/>
      </c>
      <c r="AK184" s="2" t="str">
        <f t="shared" si="53"/>
        <v/>
      </c>
      <c r="AL184" s="2" t="str">
        <f t="shared" si="54"/>
        <v/>
      </c>
      <c r="AM184" s="2" t="str">
        <f t="shared" si="55"/>
        <v/>
      </c>
      <c r="AN184" s="2" t="str">
        <f t="shared" si="56"/>
        <v/>
      </c>
      <c r="AO184" s="2" t="str">
        <f t="shared" si="57"/>
        <v/>
      </c>
      <c r="AP184" s="2" t="str">
        <f t="shared" si="58"/>
        <v/>
      </c>
      <c r="AQ184" s="2" t="str">
        <f t="shared" si="59"/>
        <v/>
      </c>
    </row>
    <row r="185" spans="1:43" x14ac:dyDescent="0.2">
      <c r="A185" s="2" t="str">
        <f>IF('3 - SHOP Premium Calculator'!F201="","",'3 - SHOP Premium Calculator'!F201)</f>
        <v/>
      </c>
      <c r="B185" s="2" t="str">
        <f>IF(A185="","",A185&amp;COUNTIFS($D$10:D185,"Employee"))</f>
        <v/>
      </c>
      <c r="C185" s="2" t="str">
        <f>IF(A185="","",'3 - SHOP Premium Calculator'!F201&amp;" - "&amp;'3 - SHOP Premium Calculator'!H201)</f>
        <v/>
      </c>
      <c r="D185" s="2" t="str">
        <f>IF('3 - SHOP Premium Calculator'!H201="","",'3 - SHOP Premium Calculator'!H201)</f>
        <v/>
      </c>
      <c r="E185" s="37" t="str">
        <f>IF('3 - SHOP Premium Calculator'!I201="","",'3 - SHOP Premium Calculator'!I201)</f>
        <v/>
      </c>
      <c r="F185" s="2" t="str">
        <f t="shared" si="40"/>
        <v/>
      </c>
      <c r="G185" s="2" t="str">
        <f t="shared" si="41"/>
        <v/>
      </c>
      <c r="H185" s="2" t="str">
        <f t="shared" si="42"/>
        <v/>
      </c>
      <c r="I185" s="2" t="str">
        <f t="shared" si="43"/>
        <v/>
      </c>
      <c r="J185" s="2" t="str">
        <f t="shared" si="44"/>
        <v/>
      </c>
      <c r="K185" s="2" t="str">
        <f>IF(A185="","",IF(AND(D185="Dependent",F185&lt;25),F185+(COUNTIFS($A$10:A185,A185)/500),0))</f>
        <v/>
      </c>
      <c r="L185" s="2" t="str" cm="1">
        <f t="array" ref="L185">IFERROR(IF(A185="","",IF(AND(D185="Dependent",OR(IFERROR(K185=LARGE(IF($B$10:$B$309=B185,$K$10:$K$309),1),FALSE),IFERROR(K185=LARGE(IF($B$10:$B$309=B185,$K$10:$K$309),2),FALSE),IFERROR(K185=LARGE(IF($B$10:$B$309=B185,$K$10:$K$309),3),FALSE)),F185&lt;26),1,0)),0)</f>
        <v/>
      </c>
      <c r="M185" s="2" t="str">
        <f t="shared" si="45"/>
        <v/>
      </c>
      <c r="O185" s="2" t="str" cm="1">
        <f t="array" ref="O185">IFERROR($M185*IF($E185="","",INDEX('Plan Details'!$F$4:$Q$2298,MATCH(1,(Calculations!O$9='Plan Details'!$B$4:$B$2298)*($G185='Plan Details'!$E$4:$E$2298)*(ISNUMBER(SEARCH($B$3,'Plan Details'!$D$4:$D$2298))),0),MATCH(Calculations!$B$4,'Plan Details'!$F$3:$Q$3,0))),"")</f>
        <v/>
      </c>
      <c r="P185" s="2" t="str" cm="1">
        <f t="array" ref="P185">IFERROR($M185*IF($E185="","",INDEX('Plan Details'!$F$4:$Q$2298,MATCH(1,(Calculations!P$9='Plan Details'!$B$4:$B$2298)*($G185='Plan Details'!$E$4:$E$2298)*(ISNUMBER(SEARCH($B$3,'Plan Details'!$D$4:$D$2298))),0),MATCH(Calculations!$B$4,'Plan Details'!$F$3:$Q$3,0))),"")</f>
        <v/>
      </c>
      <c r="Q185" s="2" t="str" cm="1">
        <f t="array" ref="Q185">IFERROR($M185*IF($E185="","",INDEX('Plan Details'!$F$4:$Q$2298,MATCH(1,(Calculations!Q$9='Plan Details'!$B$4:$B$2298)*($G185='Plan Details'!$E$4:$E$2298)*(ISNUMBER(SEARCH($B$3,'Plan Details'!$D$4:$D$2298))),0),MATCH(Calculations!$B$4,'Plan Details'!$F$3:$Q$3,0))),"")</f>
        <v/>
      </c>
      <c r="R185" s="2" t="str" cm="1">
        <f t="array" ref="R185">IFERROR($M185*IF($E185="","",INDEX('Plan Details'!$F$4:$Q$2298,MATCH(1,(Calculations!R$9='Plan Details'!$B$4:$B$2298)*($G185='Plan Details'!$E$4:$E$2298)*(ISNUMBER(SEARCH($B$3,'Plan Details'!$D$4:$D$2298))),0),MATCH(Calculations!$B$4,'Plan Details'!$F$3:$Q$3,0))),"")</f>
        <v/>
      </c>
      <c r="S185" s="2" t="str" cm="1">
        <f t="array" ref="S185">IFERROR($M185*IF($E185="","",INDEX('Plan Details'!$F$4:$Q$2298,MATCH(1,(Calculations!S$9='Plan Details'!$B$4:$B$2298)*($G185='Plan Details'!$E$4:$E$2298)*(ISNUMBER(SEARCH($B$3,'Plan Details'!$D$4:$D$2298))),0),MATCH(Calculations!$B$4,'Plan Details'!$F$3:$Q$3,0))),"")</f>
        <v/>
      </c>
      <c r="T185" s="2" t="str" cm="1">
        <f t="array" ref="T185">IFERROR($M185*IF($E185="","",INDEX('Plan Details'!$F$4:$Q$2298,MATCH(1,(Calculations!T$9='Plan Details'!$B$4:$B$2298)*($G185='Plan Details'!$E$4:$E$2298)*(ISNUMBER(SEARCH($B$3,'Plan Details'!$D$4:$D$2298))),0),MATCH(Calculations!$B$4,'Plan Details'!$F$3:$Q$3,0))),"")</f>
        <v/>
      </c>
      <c r="U185" s="2" t="str" cm="1">
        <f t="array" ref="U185">IFERROR($M185*IF($E185="","",INDEX('Plan Details'!$F$4:$Q$2298,MATCH(1,(Calculations!U$9='Plan Details'!$B$4:$B$2298)*($G185='Plan Details'!$E$4:$E$2298)*(ISNUMBER(SEARCH($B$3,'Plan Details'!$D$4:$D$2298))),0),MATCH(Calculations!$B$4,'Plan Details'!$F$3:$Q$3,0))),"")</f>
        <v/>
      </c>
      <c r="V185" s="2" t="str" cm="1">
        <f t="array" ref="V185">IFERROR($M185*IF($E185="","",INDEX('Plan Details'!$F$4:$Q$2298,MATCH(1,(Calculations!V$9='Plan Details'!$B$4:$B$2298)*($G185='Plan Details'!$E$4:$E$2298)*(ISNUMBER(SEARCH($B$3,'Plan Details'!$D$4:$D$2298))),0),MATCH(Calculations!$B$4,'Plan Details'!$F$3:$Q$3,0))),"")</f>
        <v/>
      </c>
      <c r="W185" s="2" t="str" cm="1">
        <f t="array" ref="W185">IFERROR($M185*IF($E185="","",INDEX('Plan Details'!$F$4:$Q$2298,MATCH(1,(Calculations!W$9='Plan Details'!$B$4:$B$2298)*($G185='Plan Details'!$E$4:$E$2298)*(ISNUMBER(SEARCH($B$3,'Plan Details'!$D$4:$D$2298))),0),MATCH(Calculations!$B$4,'Plan Details'!$F$3:$Q$3,0))),"")</f>
        <v/>
      </c>
      <c r="X185" s="2" t="str" cm="1">
        <f t="array" ref="X185">IFERROR($M185*IF($E185="","",INDEX('Plan Details'!$F$4:$Q$2298,MATCH(1,(Calculations!X$9='Plan Details'!$B$4:$B$2298)*($G185='Plan Details'!$E$4:$E$2298)*(ISNUMBER(SEARCH($B$3,'Plan Details'!$D$4:$D$2298))),0),MATCH(Calculations!$B$4,'Plan Details'!$F$3:$Q$3,0))),"")</f>
        <v/>
      </c>
      <c r="Y185" s="2" t="str" cm="1">
        <f t="array" ref="Y185">IFERROR($M185*IF($E185="","",INDEX('Plan Details'!$F$4:$Q$2298,MATCH(1,(Calculations!Y$9='Plan Details'!$B$4:$B$2298)*($G185='Plan Details'!$E$4:$E$2298)*(ISNUMBER(SEARCH($B$3,'Plan Details'!$D$4:$D$2298))),0),MATCH(Calculations!$B$4,'Plan Details'!$F$3:$Q$3,0))),"")</f>
        <v/>
      </c>
      <c r="Z185" s="2" t="str" cm="1">
        <f t="array" ref="Z185">IFERROR($M185*IF($E185="","",INDEX('Plan Details'!$F$4:$Q$2298,MATCH(1,(Calculations!Z$9='Plan Details'!$B$4:$B$2298)*($G185='Plan Details'!$E$4:$E$2298)*(ISNUMBER(SEARCH($B$3,'Plan Details'!$D$4:$D$2298))),0),MATCH(Calculations!$B$4,'Plan Details'!$F$3:$Q$3,0))),"")</f>
        <v/>
      </c>
      <c r="AA185" s="2" t="str" cm="1">
        <f t="array" ref="AA185">IFERROR($M185*IF($E185="","",INDEX('Plan Details'!$F$4:$Q$2298,MATCH(1,(Calculations!AA$9='Plan Details'!$B$4:$B$2298)*($G185='Plan Details'!$E$4:$E$2298)*(ISNUMBER(SEARCH($B$3,'Plan Details'!$D$4:$D$2298))),0),MATCH(Calculations!$B$4,'Plan Details'!$F$3:$Q$3,0))),"")</f>
        <v/>
      </c>
      <c r="AB185" s="2" t="str" cm="1">
        <f t="array" ref="AB185">IFERROR($M185*IF($E185="","",INDEX('Plan Details'!$F$4:$Q$2298,MATCH(1,(Calculations!AB$9='Plan Details'!$B$4:$B$2298)*($G185='Plan Details'!$E$4:$E$2298)*(ISNUMBER(SEARCH($B$3,'Plan Details'!$D$4:$D$2298))),0),MATCH(Calculations!$B$4,'Plan Details'!$F$3:$Q$3,0))),"")</f>
        <v/>
      </c>
      <c r="AD185" s="2" t="str">
        <f t="shared" si="46"/>
        <v/>
      </c>
      <c r="AE185" s="2" t="str">
        <f t="shared" si="47"/>
        <v/>
      </c>
      <c r="AF185" s="2" t="str">
        <f t="shared" si="48"/>
        <v/>
      </c>
      <c r="AG185" s="2" t="str">
        <f t="shared" si="49"/>
        <v/>
      </c>
      <c r="AH185" s="2" t="str">
        <f t="shared" si="50"/>
        <v/>
      </c>
      <c r="AI185" s="2" t="str">
        <f t="shared" si="51"/>
        <v/>
      </c>
      <c r="AJ185" s="2" t="str">
        <f t="shared" si="52"/>
        <v/>
      </c>
      <c r="AK185" s="2" t="str">
        <f t="shared" si="53"/>
        <v/>
      </c>
      <c r="AL185" s="2" t="str">
        <f t="shared" si="54"/>
        <v/>
      </c>
      <c r="AM185" s="2" t="str">
        <f t="shared" si="55"/>
        <v/>
      </c>
      <c r="AN185" s="2" t="str">
        <f t="shared" si="56"/>
        <v/>
      </c>
      <c r="AO185" s="2" t="str">
        <f t="shared" si="57"/>
        <v/>
      </c>
      <c r="AP185" s="2" t="str">
        <f t="shared" si="58"/>
        <v/>
      </c>
      <c r="AQ185" s="2" t="str">
        <f t="shared" si="59"/>
        <v/>
      </c>
    </row>
    <row r="186" spans="1:43" x14ac:dyDescent="0.2">
      <c r="A186" s="2" t="str">
        <f>IF('3 - SHOP Premium Calculator'!F202="","",'3 - SHOP Premium Calculator'!F202)</f>
        <v/>
      </c>
      <c r="B186" s="2" t="str">
        <f>IF(A186="","",A186&amp;COUNTIFS($D$10:D186,"Employee"))</f>
        <v/>
      </c>
      <c r="C186" s="2" t="str">
        <f>IF(A186="","",'3 - SHOP Premium Calculator'!F202&amp;" - "&amp;'3 - SHOP Premium Calculator'!H202)</f>
        <v/>
      </c>
      <c r="D186" s="2" t="str">
        <f>IF('3 - SHOP Premium Calculator'!H202="","",'3 - SHOP Premium Calculator'!H202)</f>
        <v/>
      </c>
      <c r="E186" s="37" t="str">
        <f>IF('3 - SHOP Premium Calculator'!I202="","",'3 - SHOP Premium Calculator'!I202)</f>
        <v/>
      </c>
      <c r="F186" s="2" t="str">
        <f t="shared" si="40"/>
        <v/>
      </c>
      <c r="G186" s="2" t="str">
        <f t="shared" si="41"/>
        <v/>
      </c>
      <c r="H186" s="2" t="str">
        <f t="shared" si="42"/>
        <v/>
      </c>
      <c r="I186" s="2" t="str">
        <f t="shared" si="43"/>
        <v/>
      </c>
      <c r="J186" s="2" t="str">
        <f t="shared" si="44"/>
        <v/>
      </c>
      <c r="K186" s="2" t="str">
        <f>IF(A186="","",IF(AND(D186="Dependent",F186&lt;25),F186+(COUNTIFS($A$10:A186,A186)/500),0))</f>
        <v/>
      </c>
      <c r="L186" s="2" t="str" cm="1">
        <f t="array" ref="L186">IFERROR(IF(A186="","",IF(AND(D186="Dependent",OR(IFERROR(K186=LARGE(IF($B$10:$B$309=B186,$K$10:$K$309),1),FALSE),IFERROR(K186=LARGE(IF($B$10:$B$309=B186,$K$10:$K$309),2),FALSE),IFERROR(K186=LARGE(IF($B$10:$B$309=B186,$K$10:$K$309),3),FALSE)),F186&lt;26),1,0)),0)</f>
        <v/>
      </c>
      <c r="M186" s="2" t="str">
        <f t="shared" si="45"/>
        <v/>
      </c>
      <c r="O186" s="2" t="str" cm="1">
        <f t="array" ref="O186">IFERROR($M186*IF($E186="","",INDEX('Plan Details'!$F$4:$Q$2298,MATCH(1,(Calculations!O$9='Plan Details'!$B$4:$B$2298)*($G186='Plan Details'!$E$4:$E$2298)*(ISNUMBER(SEARCH($B$3,'Plan Details'!$D$4:$D$2298))),0),MATCH(Calculations!$B$4,'Plan Details'!$F$3:$Q$3,0))),"")</f>
        <v/>
      </c>
      <c r="P186" s="2" t="str" cm="1">
        <f t="array" ref="P186">IFERROR($M186*IF($E186="","",INDEX('Plan Details'!$F$4:$Q$2298,MATCH(1,(Calculations!P$9='Plan Details'!$B$4:$B$2298)*($G186='Plan Details'!$E$4:$E$2298)*(ISNUMBER(SEARCH($B$3,'Plan Details'!$D$4:$D$2298))),0),MATCH(Calculations!$B$4,'Plan Details'!$F$3:$Q$3,0))),"")</f>
        <v/>
      </c>
      <c r="Q186" s="2" t="str" cm="1">
        <f t="array" ref="Q186">IFERROR($M186*IF($E186="","",INDEX('Plan Details'!$F$4:$Q$2298,MATCH(1,(Calculations!Q$9='Plan Details'!$B$4:$B$2298)*($G186='Plan Details'!$E$4:$E$2298)*(ISNUMBER(SEARCH($B$3,'Plan Details'!$D$4:$D$2298))),0),MATCH(Calculations!$B$4,'Plan Details'!$F$3:$Q$3,0))),"")</f>
        <v/>
      </c>
      <c r="R186" s="2" t="str" cm="1">
        <f t="array" ref="R186">IFERROR($M186*IF($E186="","",INDEX('Plan Details'!$F$4:$Q$2298,MATCH(1,(Calculations!R$9='Plan Details'!$B$4:$B$2298)*($G186='Plan Details'!$E$4:$E$2298)*(ISNUMBER(SEARCH($B$3,'Plan Details'!$D$4:$D$2298))),0),MATCH(Calculations!$B$4,'Plan Details'!$F$3:$Q$3,0))),"")</f>
        <v/>
      </c>
      <c r="S186" s="2" t="str" cm="1">
        <f t="array" ref="S186">IFERROR($M186*IF($E186="","",INDEX('Plan Details'!$F$4:$Q$2298,MATCH(1,(Calculations!S$9='Plan Details'!$B$4:$B$2298)*($G186='Plan Details'!$E$4:$E$2298)*(ISNUMBER(SEARCH($B$3,'Plan Details'!$D$4:$D$2298))),0),MATCH(Calculations!$B$4,'Plan Details'!$F$3:$Q$3,0))),"")</f>
        <v/>
      </c>
      <c r="T186" s="2" t="str" cm="1">
        <f t="array" ref="T186">IFERROR($M186*IF($E186="","",INDEX('Plan Details'!$F$4:$Q$2298,MATCH(1,(Calculations!T$9='Plan Details'!$B$4:$B$2298)*($G186='Plan Details'!$E$4:$E$2298)*(ISNUMBER(SEARCH($B$3,'Plan Details'!$D$4:$D$2298))),0),MATCH(Calculations!$B$4,'Plan Details'!$F$3:$Q$3,0))),"")</f>
        <v/>
      </c>
      <c r="U186" s="2" t="str" cm="1">
        <f t="array" ref="U186">IFERROR($M186*IF($E186="","",INDEX('Plan Details'!$F$4:$Q$2298,MATCH(1,(Calculations!U$9='Plan Details'!$B$4:$B$2298)*($G186='Plan Details'!$E$4:$E$2298)*(ISNUMBER(SEARCH($B$3,'Plan Details'!$D$4:$D$2298))),0),MATCH(Calculations!$B$4,'Plan Details'!$F$3:$Q$3,0))),"")</f>
        <v/>
      </c>
      <c r="V186" s="2" t="str" cm="1">
        <f t="array" ref="V186">IFERROR($M186*IF($E186="","",INDEX('Plan Details'!$F$4:$Q$2298,MATCH(1,(Calculations!V$9='Plan Details'!$B$4:$B$2298)*($G186='Plan Details'!$E$4:$E$2298)*(ISNUMBER(SEARCH($B$3,'Plan Details'!$D$4:$D$2298))),0),MATCH(Calculations!$B$4,'Plan Details'!$F$3:$Q$3,0))),"")</f>
        <v/>
      </c>
      <c r="W186" s="2" t="str" cm="1">
        <f t="array" ref="W186">IFERROR($M186*IF($E186="","",INDEX('Plan Details'!$F$4:$Q$2298,MATCH(1,(Calculations!W$9='Plan Details'!$B$4:$B$2298)*($G186='Plan Details'!$E$4:$E$2298)*(ISNUMBER(SEARCH($B$3,'Plan Details'!$D$4:$D$2298))),0),MATCH(Calculations!$B$4,'Plan Details'!$F$3:$Q$3,0))),"")</f>
        <v/>
      </c>
      <c r="X186" s="2" t="str" cm="1">
        <f t="array" ref="X186">IFERROR($M186*IF($E186="","",INDEX('Plan Details'!$F$4:$Q$2298,MATCH(1,(Calculations!X$9='Plan Details'!$B$4:$B$2298)*($G186='Plan Details'!$E$4:$E$2298)*(ISNUMBER(SEARCH($B$3,'Plan Details'!$D$4:$D$2298))),0),MATCH(Calculations!$B$4,'Plan Details'!$F$3:$Q$3,0))),"")</f>
        <v/>
      </c>
      <c r="Y186" s="2" t="str" cm="1">
        <f t="array" ref="Y186">IFERROR($M186*IF($E186="","",INDEX('Plan Details'!$F$4:$Q$2298,MATCH(1,(Calculations!Y$9='Plan Details'!$B$4:$B$2298)*($G186='Plan Details'!$E$4:$E$2298)*(ISNUMBER(SEARCH($B$3,'Plan Details'!$D$4:$D$2298))),0),MATCH(Calculations!$B$4,'Plan Details'!$F$3:$Q$3,0))),"")</f>
        <v/>
      </c>
      <c r="Z186" s="2" t="str" cm="1">
        <f t="array" ref="Z186">IFERROR($M186*IF($E186="","",INDEX('Plan Details'!$F$4:$Q$2298,MATCH(1,(Calculations!Z$9='Plan Details'!$B$4:$B$2298)*($G186='Plan Details'!$E$4:$E$2298)*(ISNUMBER(SEARCH($B$3,'Plan Details'!$D$4:$D$2298))),0),MATCH(Calculations!$B$4,'Plan Details'!$F$3:$Q$3,0))),"")</f>
        <v/>
      </c>
      <c r="AA186" s="2" t="str" cm="1">
        <f t="array" ref="AA186">IFERROR($M186*IF($E186="","",INDEX('Plan Details'!$F$4:$Q$2298,MATCH(1,(Calculations!AA$9='Plan Details'!$B$4:$B$2298)*($G186='Plan Details'!$E$4:$E$2298)*(ISNUMBER(SEARCH($B$3,'Plan Details'!$D$4:$D$2298))),0),MATCH(Calculations!$B$4,'Plan Details'!$F$3:$Q$3,0))),"")</f>
        <v/>
      </c>
      <c r="AB186" s="2" t="str" cm="1">
        <f t="array" ref="AB186">IFERROR($M186*IF($E186="","",INDEX('Plan Details'!$F$4:$Q$2298,MATCH(1,(Calculations!AB$9='Plan Details'!$B$4:$B$2298)*($G186='Plan Details'!$E$4:$E$2298)*(ISNUMBER(SEARCH($B$3,'Plan Details'!$D$4:$D$2298))),0),MATCH(Calculations!$B$4,'Plan Details'!$F$3:$Q$3,0))),"")</f>
        <v/>
      </c>
      <c r="AD186" s="2" t="str">
        <f t="shared" si="46"/>
        <v/>
      </c>
      <c r="AE186" s="2" t="str">
        <f t="shared" si="47"/>
        <v/>
      </c>
      <c r="AF186" s="2" t="str">
        <f t="shared" si="48"/>
        <v/>
      </c>
      <c r="AG186" s="2" t="str">
        <f t="shared" si="49"/>
        <v/>
      </c>
      <c r="AH186" s="2" t="str">
        <f t="shared" si="50"/>
        <v/>
      </c>
      <c r="AI186" s="2" t="str">
        <f t="shared" si="51"/>
        <v/>
      </c>
      <c r="AJ186" s="2" t="str">
        <f t="shared" si="52"/>
        <v/>
      </c>
      <c r="AK186" s="2" t="str">
        <f t="shared" si="53"/>
        <v/>
      </c>
      <c r="AL186" s="2" t="str">
        <f t="shared" si="54"/>
        <v/>
      </c>
      <c r="AM186" s="2" t="str">
        <f t="shared" si="55"/>
        <v/>
      </c>
      <c r="AN186" s="2" t="str">
        <f t="shared" si="56"/>
        <v/>
      </c>
      <c r="AO186" s="2" t="str">
        <f t="shared" si="57"/>
        <v/>
      </c>
      <c r="AP186" s="2" t="str">
        <f t="shared" si="58"/>
        <v/>
      </c>
      <c r="AQ186" s="2" t="str">
        <f t="shared" si="59"/>
        <v/>
      </c>
    </row>
    <row r="187" spans="1:43" x14ac:dyDescent="0.2">
      <c r="A187" s="2" t="str">
        <f>IF('3 - SHOP Premium Calculator'!F203="","",'3 - SHOP Premium Calculator'!F203)</f>
        <v/>
      </c>
      <c r="B187" s="2" t="str">
        <f>IF(A187="","",A187&amp;COUNTIFS($D$10:D187,"Employee"))</f>
        <v/>
      </c>
      <c r="C187" s="2" t="str">
        <f>IF(A187="","",'3 - SHOP Premium Calculator'!F203&amp;" - "&amp;'3 - SHOP Premium Calculator'!H203)</f>
        <v/>
      </c>
      <c r="D187" s="2" t="str">
        <f>IF('3 - SHOP Premium Calculator'!H203="","",'3 - SHOP Premium Calculator'!H203)</f>
        <v/>
      </c>
      <c r="E187" s="37" t="str">
        <f>IF('3 - SHOP Premium Calculator'!I203="","",'3 - SHOP Premium Calculator'!I203)</f>
        <v/>
      </c>
      <c r="F187" s="2" t="str">
        <f t="shared" si="40"/>
        <v/>
      </c>
      <c r="G187" s="2" t="str">
        <f t="shared" si="41"/>
        <v/>
      </c>
      <c r="H187" s="2" t="str">
        <f t="shared" si="42"/>
        <v/>
      </c>
      <c r="I187" s="2" t="str">
        <f t="shared" si="43"/>
        <v/>
      </c>
      <c r="J187" s="2" t="str">
        <f t="shared" si="44"/>
        <v/>
      </c>
      <c r="K187" s="2" t="str">
        <f>IF(A187="","",IF(AND(D187="Dependent",F187&lt;25),F187+(COUNTIFS($A$10:A187,A187)/500),0))</f>
        <v/>
      </c>
      <c r="L187" s="2" t="str" cm="1">
        <f t="array" ref="L187">IFERROR(IF(A187="","",IF(AND(D187="Dependent",OR(IFERROR(K187=LARGE(IF($B$10:$B$309=B187,$K$10:$K$309),1),FALSE),IFERROR(K187=LARGE(IF($B$10:$B$309=B187,$K$10:$K$309),2),FALSE),IFERROR(K187=LARGE(IF($B$10:$B$309=B187,$K$10:$K$309),3),FALSE)),F187&lt;26),1,0)),0)</f>
        <v/>
      </c>
      <c r="M187" s="2" t="str">
        <f t="shared" si="45"/>
        <v/>
      </c>
      <c r="O187" s="2" t="str" cm="1">
        <f t="array" ref="O187">IFERROR($M187*IF($E187="","",INDEX('Plan Details'!$F$4:$Q$2298,MATCH(1,(Calculations!O$9='Plan Details'!$B$4:$B$2298)*($G187='Plan Details'!$E$4:$E$2298)*(ISNUMBER(SEARCH($B$3,'Plan Details'!$D$4:$D$2298))),0),MATCH(Calculations!$B$4,'Plan Details'!$F$3:$Q$3,0))),"")</f>
        <v/>
      </c>
      <c r="P187" s="2" t="str" cm="1">
        <f t="array" ref="P187">IFERROR($M187*IF($E187="","",INDEX('Plan Details'!$F$4:$Q$2298,MATCH(1,(Calculations!P$9='Plan Details'!$B$4:$B$2298)*($G187='Plan Details'!$E$4:$E$2298)*(ISNUMBER(SEARCH($B$3,'Plan Details'!$D$4:$D$2298))),0),MATCH(Calculations!$B$4,'Plan Details'!$F$3:$Q$3,0))),"")</f>
        <v/>
      </c>
      <c r="Q187" s="2" t="str" cm="1">
        <f t="array" ref="Q187">IFERROR($M187*IF($E187="","",INDEX('Plan Details'!$F$4:$Q$2298,MATCH(1,(Calculations!Q$9='Plan Details'!$B$4:$B$2298)*($G187='Plan Details'!$E$4:$E$2298)*(ISNUMBER(SEARCH($B$3,'Plan Details'!$D$4:$D$2298))),0),MATCH(Calculations!$B$4,'Plan Details'!$F$3:$Q$3,0))),"")</f>
        <v/>
      </c>
      <c r="R187" s="2" t="str" cm="1">
        <f t="array" ref="R187">IFERROR($M187*IF($E187="","",INDEX('Plan Details'!$F$4:$Q$2298,MATCH(1,(Calculations!R$9='Plan Details'!$B$4:$B$2298)*($G187='Plan Details'!$E$4:$E$2298)*(ISNUMBER(SEARCH($B$3,'Plan Details'!$D$4:$D$2298))),0),MATCH(Calculations!$B$4,'Plan Details'!$F$3:$Q$3,0))),"")</f>
        <v/>
      </c>
      <c r="S187" s="2" t="str" cm="1">
        <f t="array" ref="S187">IFERROR($M187*IF($E187="","",INDEX('Plan Details'!$F$4:$Q$2298,MATCH(1,(Calculations!S$9='Plan Details'!$B$4:$B$2298)*($G187='Plan Details'!$E$4:$E$2298)*(ISNUMBER(SEARCH($B$3,'Plan Details'!$D$4:$D$2298))),0),MATCH(Calculations!$B$4,'Plan Details'!$F$3:$Q$3,0))),"")</f>
        <v/>
      </c>
      <c r="T187" s="2" t="str" cm="1">
        <f t="array" ref="T187">IFERROR($M187*IF($E187="","",INDEX('Plan Details'!$F$4:$Q$2298,MATCH(1,(Calculations!T$9='Plan Details'!$B$4:$B$2298)*($G187='Plan Details'!$E$4:$E$2298)*(ISNUMBER(SEARCH($B$3,'Plan Details'!$D$4:$D$2298))),0),MATCH(Calculations!$B$4,'Plan Details'!$F$3:$Q$3,0))),"")</f>
        <v/>
      </c>
      <c r="U187" s="2" t="str" cm="1">
        <f t="array" ref="U187">IFERROR($M187*IF($E187="","",INDEX('Plan Details'!$F$4:$Q$2298,MATCH(1,(Calculations!U$9='Plan Details'!$B$4:$B$2298)*($G187='Plan Details'!$E$4:$E$2298)*(ISNUMBER(SEARCH($B$3,'Plan Details'!$D$4:$D$2298))),0),MATCH(Calculations!$B$4,'Plan Details'!$F$3:$Q$3,0))),"")</f>
        <v/>
      </c>
      <c r="V187" s="2" t="str" cm="1">
        <f t="array" ref="V187">IFERROR($M187*IF($E187="","",INDEX('Plan Details'!$F$4:$Q$2298,MATCH(1,(Calculations!V$9='Plan Details'!$B$4:$B$2298)*($G187='Plan Details'!$E$4:$E$2298)*(ISNUMBER(SEARCH($B$3,'Plan Details'!$D$4:$D$2298))),0),MATCH(Calculations!$B$4,'Plan Details'!$F$3:$Q$3,0))),"")</f>
        <v/>
      </c>
      <c r="W187" s="2" t="str" cm="1">
        <f t="array" ref="W187">IFERROR($M187*IF($E187="","",INDEX('Plan Details'!$F$4:$Q$2298,MATCH(1,(Calculations!W$9='Plan Details'!$B$4:$B$2298)*($G187='Plan Details'!$E$4:$E$2298)*(ISNUMBER(SEARCH($B$3,'Plan Details'!$D$4:$D$2298))),0),MATCH(Calculations!$B$4,'Plan Details'!$F$3:$Q$3,0))),"")</f>
        <v/>
      </c>
      <c r="X187" s="2" t="str" cm="1">
        <f t="array" ref="X187">IFERROR($M187*IF($E187="","",INDEX('Plan Details'!$F$4:$Q$2298,MATCH(1,(Calculations!X$9='Plan Details'!$B$4:$B$2298)*($G187='Plan Details'!$E$4:$E$2298)*(ISNUMBER(SEARCH($B$3,'Plan Details'!$D$4:$D$2298))),0),MATCH(Calculations!$B$4,'Plan Details'!$F$3:$Q$3,0))),"")</f>
        <v/>
      </c>
      <c r="Y187" s="2" t="str" cm="1">
        <f t="array" ref="Y187">IFERROR($M187*IF($E187="","",INDEX('Plan Details'!$F$4:$Q$2298,MATCH(1,(Calculations!Y$9='Plan Details'!$B$4:$B$2298)*($G187='Plan Details'!$E$4:$E$2298)*(ISNUMBER(SEARCH($B$3,'Plan Details'!$D$4:$D$2298))),0),MATCH(Calculations!$B$4,'Plan Details'!$F$3:$Q$3,0))),"")</f>
        <v/>
      </c>
      <c r="Z187" s="2" t="str" cm="1">
        <f t="array" ref="Z187">IFERROR($M187*IF($E187="","",INDEX('Plan Details'!$F$4:$Q$2298,MATCH(1,(Calculations!Z$9='Plan Details'!$B$4:$B$2298)*($G187='Plan Details'!$E$4:$E$2298)*(ISNUMBER(SEARCH($B$3,'Plan Details'!$D$4:$D$2298))),0),MATCH(Calculations!$B$4,'Plan Details'!$F$3:$Q$3,0))),"")</f>
        <v/>
      </c>
      <c r="AA187" s="2" t="str" cm="1">
        <f t="array" ref="AA187">IFERROR($M187*IF($E187="","",INDEX('Plan Details'!$F$4:$Q$2298,MATCH(1,(Calculations!AA$9='Plan Details'!$B$4:$B$2298)*($G187='Plan Details'!$E$4:$E$2298)*(ISNUMBER(SEARCH($B$3,'Plan Details'!$D$4:$D$2298))),0),MATCH(Calculations!$B$4,'Plan Details'!$F$3:$Q$3,0))),"")</f>
        <v/>
      </c>
      <c r="AB187" s="2" t="str" cm="1">
        <f t="array" ref="AB187">IFERROR($M187*IF($E187="","",INDEX('Plan Details'!$F$4:$Q$2298,MATCH(1,(Calculations!AB$9='Plan Details'!$B$4:$B$2298)*($G187='Plan Details'!$E$4:$E$2298)*(ISNUMBER(SEARCH($B$3,'Plan Details'!$D$4:$D$2298))),0),MATCH(Calculations!$B$4,'Plan Details'!$F$3:$Q$3,0))),"")</f>
        <v/>
      </c>
      <c r="AD187" s="2" t="str">
        <f t="shared" si="46"/>
        <v/>
      </c>
      <c r="AE187" s="2" t="str">
        <f t="shared" si="47"/>
        <v/>
      </c>
      <c r="AF187" s="2" t="str">
        <f t="shared" si="48"/>
        <v/>
      </c>
      <c r="AG187" s="2" t="str">
        <f t="shared" si="49"/>
        <v/>
      </c>
      <c r="AH187" s="2" t="str">
        <f t="shared" si="50"/>
        <v/>
      </c>
      <c r="AI187" s="2" t="str">
        <f t="shared" si="51"/>
        <v/>
      </c>
      <c r="AJ187" s="2" t="str">
        <f t="shared" si="52"/>
        <v/>
      </c>
      <c r="AK187" s="2" t="str">
        <f t="shared" si="53"/>
        <v/>
      </c>
      <c r="AL187" s="2" t="str">
        <f t="shared" si="54"/>
        <v/>
      </c>
      <c r="AM187" s="2" t="str">
        <f t="shared" si="55"/>
        <v/>
      </c>
      <c r="AN187" s="2" t="str">
        <f t="shared" si="56"/>
        <v/>
      </c>
      <c r="AO187" s="2" t="str">
        <f t="shared" si="57"/>
        <v/>
      </c>
      <c r="AP187" s="2" t="str">
        <f t="shared" si="58"/>
        <v/>
      </c>
      <c r="AQ187" s="2" t="str">
        <f t="shared" si="59"/>
        <v/>
      </c>
    </row>
    <row r="188" spans="1:43" x14ac:dyDescent="0.2">
      <c r="A188" s="2" t="str">
        <f>IF('3 - SHOP Premium Calculator'!F204="","",'3 - SHOP Premium Calculator'!F204)</f>
        <v/>
      </c>
      <c r="B188" s="2" t="str">
        <f>IF(A188="","",A188&amp;COUNTIFS($D$10:D188,"Employee"))</f>
        <v/>
      </c>
      <c r="C188" s="2" t="str">
        <f>IF(A188="","",'3 - SHOP Premium Calculator'!F204&amp;" - "&amp;'3 - SHOP Premium Calculator'!H204)</f>
        <v/>
      </c>
      <c r="D188" s="2" t="str">
        <f>IF('3 - SHOP Premium Calculator'!H204="","",'3 - SHOP Premium Calculator'!H204)</f>
        <v/>
      </c>
      <c r="E188" s="37" t="str">
        <f>IF('3 - SHOP Premium Calculator'!I204="","",'3 - SHOP Premium Calculator'!I204)</f>
        <v/>
      </c>
      <c r="F188" s="2" t="str">
        <f t="shared" si="40"/>
        <v/>
      </c>
      <c r="G188" s="2" t="str">
        <f t="shared" si="41"/>
        <v/>
      </c>
      <c r="H188" s="2" t="str">
        <f t="shared" si="42"/>
        <v/>
      </c>
      <c r="I188" s="2" t="str">
        <f t="shared" si="43"/>
        <v/>
      </c>
      <c r="J188" s="2" t="str">
        <f t="shared" si="44"/>
        <v/>
      </c>
      <c r="K188" s="2" t="str">
        <f>IF(A188="","",IF(AND(D188="Dependent",F188&lt;25),F188+(COUNTIFS($A$10:A188,A188)/500),0))</f>
        <v/>
      </c>
      <c r="L188" s="2" t="str" cm="1">
        <f t="array" ref="L188">IFERROR(IF(A188="","",IF(AND(D188="Dependent",OR(IFERROR(K188=LARGE(IF($B$10:$B$309=B188,$K$10:$K$309),1),FALSE),IFERROR(K188=LARGE(IF($B$10:$B$309=B188,$K$10:$K$309),2),FALSE),IFERROR(K188=LARGE(IF($B$10:$B$309=B188,$K$10:$K$309),3),FALSE)),F188&lt;26),1,0)),0)</f>
        <v/>
      </c>
      <c r="M188" s="2" t="str">
        <f t="shared" si="45"/>
        <v/>
      </c>
      <c r="O188" s="2" t="str" cm="1">
        <f t="array" ref="O188">IFERROR($M188*IF($E188="","",INDEX('Plan Details'!$F$4:$Q$2298,MATCH(1,(Calculations!O$9='Plan Details'!$B$4:$B$2298)*($G188='Plan Details'!$E$4:$E$2298)*(ISNUMBER(SEARCH($B$3,'Plan Details'!$D$4:$D$2298))),0),MATCH(Calculations!$B$4,'Plan Details'!$F$3:$Q$3,0))),"")</f>
        <v/>
      </c>
      <c r="P188" s="2" t="str" cm="1">
        <f t="array" ref="P188">IFERROR($M188*IF($E188="","",INDEX('Plan Details'!$F$4:$Q$2298,MATCH(1,(Calculations!P$9='Plan Details'!$B$4:$B$2298)*($G188='Plan Details'!$E$4:$E$2298)*(ISNUMBER(SEARCH($B$3,'Plan Details'!$D$4:$D$2298))),0),MATCH(Calculations!$B$4,'Plan Details'!$F$3:$Q$3,0))),"")</f>
        <v/>
      </c>
      <c r="Q188" s="2" t="str" cm="1">
        <f t="array" ref="Q188">IFERROR($M188*IF($E188="","",INDEX('Plan Details'!$F$4:$Q$2298,MATCH(1,(Calculations!Q$9='Plan Details'!$B$4:$B$2298)*($G188='Plan Details'!$E$4:$E$2298)*(ISNUMBER(SEARCH($B$3,'Plan Details'!$D$4:$D$2298))),0),MATCH(Calculations!$B$4,'Plan Details'!$F$3:$Q$3,0))),"")</f>
        <v/>
      </c>
      <c r="R188" s="2" t="str" cm="1">
        <f t="array" ref="R188">IFERROR($M188*IF($E188="","",INDEX('Plan Details'!$F$4:$Q$2298,MATCH(1,(Calculations!R$9='Plan Details'!$B$4:$B$2298)*($G188='Plan Details'!$E$4:$E$2298)*(ISNUMBER(SEARCH($B$3,'Plan Details'!$D$4:$D$2298))),0),MATCH(Calculations!$B$4,'Plan Details'!$F$3:$Q$3,0))),"")</f>
        <v/>
      </c>
      <c r="S188" s="2" t="str" cm="1">
        <f t="array" ref="S188">IFERROR($M188*IF($E188="","",INDEX('Plan Details'!$F$4:$Q$2298,MATCH(1,(Calculations!S$9='Plan Details'!$B$4:$B$2298)*($G188='Plan Details'!$E$4:$E$2298)*(ISNUMBER(SEARCH($B$3,'Plan Details'!$D$4:$D$2298))),0),MATCH(Calculations!$B$4,'Plan Details'!$F$3:$Q$3,0))),"")</f>
        <v/>
      </c>
      <c r="T188" s="2" t="str" cm="1">
        <f t="array" ref="T188">IFERROR($M188*IF($E188="","",INDEX('Plan Details'!$F$4:$Q$2298,MATCH(1,(Calculations!T$9='Plan Details'!$B$4:$B$2298)*($G188='Plan Details'!$E$4:$E$2298)*(ISNUMBER(SEARCH($B$3,'Plan Details'!$D$4:$D$2298))),0),MATCH(Calculations!$B$4,'Plan Details'!$F$3:$Q$3,0))),"")</f>
        <v/>
      </c>
      <c r="U188" s="2" t="str" cm="1">
        <f t="array" ref="U188">IFERROR($M188*IF($E188="","",INDEX('Plan Details'!$F$4:$Q$2298,MATCH(1,(Calculations!U$9='Plan Details'!$B$4:$B$2298)*($G188='Plan Details'!$E$4:$E$2298)*(ISNUMBER(SEARCH($B$3,'Plan Details'!$D$4:$D$2298))),0),MATCH(Calculations!$B$4,'Plan Details'!$F$3:$Q$3,0))),"")</f>
        <v/>
      </c>
      <c r="V188" s="2" t="str" cm="1">
        <f t="array" ref="V188">IFERROR($M188*IF($E188="","",INDEX('Plan Details'!$F$4:$Q$2298,MATCH(1,(Calculations!V$9='Plan Details'!$B$4:$B$2298)*($G188='Plan Details'!$E$4:$E$2298)*(ISNUMBER(SEARCH($B$3,'Plan Details'!$D$4:$D$2298))),0),MATCH(Calculations!$B$4,'Plan Details'!$F$3:$Q$3,0))),"")</f>
        <v/>
      </c>
      <c r="W188" s="2" t="str" cm="1">
        <f t="array" ref="W188">IFERROR($M188*IF($E188="","",INDEX('Plan Details'!$F$4:$Q$2298,MATCH(1,(Calculations!W$9='Plan Details'!$B$4:$B$2298)*($G188='Plan Details'!$E$4:$E$2298)*(ISNUMBER(SEARCH($B$3,'Plan Details'!$D$4:$D$2298))),0),MATCH(Calculations!$B$4,'Plan Details'!$F$3:$Q$3,0))),"")</f>
        <v/>
      </c>
      <c r="X188" s="2" t="str" cm="1">
        <f t="array" ref="X188">IFERROR($M188*IF($E188="","",INDEX('Plan Details'!$F$4:$Q$2298,MATCH(1,(Calculations!X$9='Plan Details'!$B$4:$B$2298)*($G188='Plan Details'!$E$4:$E$2298)*(ISNUMBER(SEARCH($B$3,'Plan Details'!$D$4:$D$2298))),0),MATCH(Calculations!$B$4,'Plan Details'!$F$3:$Q$3,0))),"")</f>
        <v/>
      </c>
      <c r="Y188" s="2" t="str" cm="1">
        <f t="array" ref="Y188">IFERROR($M188*IF($E188="","",INDEX('Plan Details'!$F$4:$Q$2298,MATCH(1,(Calculations!Y$9='Plan Details'!$B$4:$B$2298)*($G188='Plan Details'!$E$4:$E$2298)*(ISNUMBER(SEARCH($B$3,'Plan Details'!$D$4:$D$2298))),0),MATCH(Calculations!$B$4,'Plan Details'!$F$3:$Q$3,0))),"")</f>
        <v/>
      </c>
      <c r="Z188" s="2" t="str" cm="1">
        <f t="array" ref="Z188">IFERROR($M188*IF($E188="","",INDEX('Plan Details'!$F$4:$Q$2298,MATCH(1,(Calculations!Z$9='Plan Details'!$B$4:$B$2298)*($G188='Plan Details'!$E$4:$E$2298)*(ISNUMBER(SEARCH($B$3,'Plan Details'!$D$4:$D$2298))),0),MATCH(Calculations!$B$4,'Plan Details'!$F$3:$Q$3,0))),"")</f>
        <v/>
      </c>
      <c r="AA188" s="2" t="str" cm="1">
        <f t="array" ref="AA188">IFERROR($M188*IF($E188="","",INDEX('Plan Details'!$F$4:$Q$2298,MATCH(1,(Calculations!AA$9='Plan Details'!$B$4:$B$2298)*($G188='Plan Details'!$E$4:$E$2298)*(ISNUMBER(SEARCH($B$3,'Plan Details'!$D$4:$D$2298))),0),MATCH(Calculations!$B$4,'Plan Details'!$F$3:$Q$3,0))),"")</f>
        <v/>
      </c>
      <c r="AB188" s="2" t="str" cm="1">
        <f t="array" ref="AB188">IFERROR($M188*IF($E188="","",INDEX('Plan Details'!$F$4:$Q$2298,MATCH(1,(Calculations!AB$9='Plan Details'!$B$4:$B$2298)*($G188='Plan Details'!$E$4:$E$2298)*(ISNUMBER(SEARCH($B$3,'Plan Details'!$D$4:$D$2298))),0),MATCH(Calculations!$B$4,'Plan Details'!$F$3:$Q$3,0))),"")</f>
        <v/>
      </c>
      <c r="AD188" s="2" t="str">
        <f t="shared" si="46"/>
        <v/>
      </c>
      <c r="AE188" s="2" t="str">
        <f t="shared" si="47"/>
        <v/>
      </c>
      <c r="AF188" s="2" t="str">
        <f t="shared" si="48"/>
        <v/>
      </c>
      <c r="AG188" s="2" t="str">
        <f t="shared" si="49"/>
        <v/>
      </c>
      <c r="AH188" s="2" t="str">
        <f t="shared" si="50"/>
        <v/>
      </c>
      <c r="AI188" s="2" t="str">
        <f t="shared" si="51"/>
        <v/>
      </c>
      <c r="AJ188" s="2" t="str">
        <f t="shared" si="52"/>
        <v/>
      </c>
      <c r="AK188" s="2" t="str">
        <f t="shared" si="53"/>
        <v/>
      </c>
      <c r="AL188" s="2" t="str">
        <f t="shared" si="54"/>
        <v/>
      </c>
      <c r="AM188" s="2" t="str">
        <f t="shared" si="55"/>
        <v/>
      </c>
      <c r="AN188" s="2" t="str">
        <f t="shared" si="56"/>
        <v/>
      </c>
      <c r="AO188" s="2" t="str">
        <f t="shared" si="57"/>
        <v/>
      </c>
      <c r="AP188" s="2" t="str">
        <f t="shared" si="58"/>
        <v/>
      </c>
      <c r="AQ188" s="2" t="str">
        <f t="shared" si="59"/>
        <v/>
      </c>
    </row>
    <row r="189" spans="1:43" x14ac:dyDescent="0.2">
      <c r="A189" s="2" t="str">
        <f>IF('3 - SHOP Premium Calculator'!F205="","",'3 - SHOP Premium Calculator'!F205)</f>
        <v/>
      </c>
      <c r="B189" s="2" t="str">
        <f>IF(A189="","",A189&amp;COUNTIFS($D$10:D189,"Employee"))</f>
        <v/>
      </c>
      <c r="C189" s="2" t="str">
        <f>IF(A189="","",'3 - SHOP Premium Calculator'!F205&amp;" - "&amp;'3 - SHOP Premium Calculator'!H205)</f>
        <v/>
      </c>
      <c r="D189" s="2" t="str">
        <f>IF('3 - SHOP Premium Calculator'!H205="","",'3 - SHOP Premium Calculator'!H205)</f>
        <v/>
      </c>
      <c r="E189" s="37" t="str">
        <f>IF('3 - SHOP Premium Calculator'!I205="","",'3 - SHOP Premium Calculator'!I205)</f>
        <v/>
      </c>
      <c r="F189" s="2" t="str">
        <f t="shared" si="40"/>
        <v/>
      </c>
      <c r="G189" s="2" t="str">
        <f t="shared" si="41"/>
        <v/>
      </c>
      <c r="H189" s="2" t="str">
        <f t="shared" si="42"/>
        <v/>
      </c>
      <c r="I189" s="2" t="str">
        <f t="shared" si="43"/>
        <v/>
      </c>
      <c r="J189" s="2" t="str">
        <f t="shared" si="44"/>
        <v/>
      </c>
      <c r="K189" s="2" t="str">
        <f>IF(A189="","",IF(AND(D189="Dependent",F189&lt;25),F189+(COUNTIFS($A$10:A189,A189)/500),0))</f>
        <v/>
      </c>
      <c r="L189" s="2" t="str" cm="1">
        <f t="array" ref="L189">IFERROR(IF(A189="","",IF(AND(D189="Dependent",OR(IFERROR(K189=LARGE(IF($B$10:$B$309=B189,$K$10:$K$309),1),FALSE),IFERROR(K189=LARGE(IF($B$10:$B$309=B189,$K$10:$K$309),2),FALSE),IFERROR(K189=LARGE(IF($B$10:$B$309=B189,$K$10:$K$309),3),FALSE)),F189&lt;26),1,0)),0)</f>
        <v/>
      </c>
      <c r="M189" s="2" t="str">
        <f t="shared" si="45"/>
        <v/>
      </c>
      <c r="O189" s="2" t="str" cm="1">
        <f t="array" ref="O189">IFERROR($M189*IF($E189="","",INDEX('Plan Details'!$F$4:$Q$2298,MATCH(1,(Calculations!O$9='Plan Details'!$B$4:$B$2298)*($G189='Plan Details'!$E$4:$E$2298)*(ISNUMBER(SEARCH($B$3,'Plan Details'!$D$4:$D$2298))),0),MATCH(Calculations!$B$4,'Plan Details'!$F$3:$Q$3,0))),"")</f>
        <v/>
      </c>
      <c r="P189" s="2" t="str" cm="1">
        <f t="array" ref="P189">IFERROR($M189*IF($E189="","",INDEX('Plan Details'!$F$4:$Q$2298,MATCH(1,(Calculations!P$9='Plan Details'!$B$4:$B$2298)*($G189='Plan Details'!$E$4:$E$2298)*(ISNUMBER(SEARCH($B$3,'Plan Details'!$D$4:$D$2298))),0),MATCH(Calculations!$B$4,'Plan Details'!$F$3:$Q$3,0))),"")</f>
        <v/>
      </c>
      <c r="Q189" s="2" t="str" cm="1">
        <f t="array" ref="Q189">IFERROR($M189*IF($E189="","",INDEX('Plan Details'!$F$4:$Q$2298,MATCH(1,(Calculations!Q$9='Plan Details'!$B$4:$B$2298)*($G189='Plan Details'!$E$4:$E$2298)*(ISNUMBER(SEARCH($B$3,'Plan Details'!$D$4:$D$2298))),0),MATCH(Calculations!$B$4,'Plan Details'!$F$3:$Q$3,0))),"")</f>
        <v/>
      </c>
      <c r="R189" s="2" t="str" cm="1">
        <f t="array" ref="R189">IFERROR($M189*IF($E189="","",INDEX('Plan Details'!$F$4:$Q$2298,MATCH(1,(Calculations!R$9='Plan Details'!$B$4:$B$2298)*($G189='Plan Details'!$E$4:$E$2298)*(ISNUMBER(SEARCH($B$3,'Plan Details'!$D$4:$D$2298))),0),MATCH(Calculations!$B$4,'Plan Details'!$F$3:$Q$3,0))),"")</f>
        <v/>
      </c>
      <c r="S189" s="2" t="str" cm="1">
        <f t="array" ref="S189">IFERROR($M189*IF($E189="","",INDEX('Plan Details'!$F$4:$Q$2298,MATCH(1,(Calculations!S$9='Plan Details'!$B$4:$B$2298)*($G189='Plan Details'!$E$4:$E$2298)*(ISNUMBER(SEARCH($B$3,'Plan Details'!$D$4:$D$2298))),0),MATCH(Calculations!$B$4,'Plan Details'!$F$3:$Q$3,0))),"")</f>
        <v/>
      </c>
      <c r="T189" s="2" t="str" cm="1">
        <f t="array" ref="T189">IFERROR($M189*IF($E189="","",INDEX('Plan Details'!$F$4:$Q$2298,MATCH(1,(Calculations!T$9='Plan Details'!$B$4:$B$2298)*($G189='Plan Details'!$E$4:$E$2298)*(ISNUMBER(SEARCH($B$3,'Plan Details'!$D$4:$D$2298))),0),MATCH(Calculations!$B$4,'Plan Details'!$F$3:$Q$3,0))),"")</f>
        <v/>
      </c>
      <c r="U189" s="2" t="str" cm="1">
        <f t="array" ref="U189">IFERROR($M189*IF($E189="","",INDEX('Plan Details'!$F$4:$Q$2298,MATCH(1,(Calculations!U$9='Plan Details'!$B$4:$B$2298)*($G189='Plan Details'!$E$4:$E$2298)*(ISNUMBER(SEARCH($B$3,'Plan Details'!$D$4:$D$2298))),0),MATCH(Calculations!$B$4,'Plan Details'!$F$3:$Q$3,0))),"")</f>
        <v/>
      </c>
      <c r="V189" s="2" t="str" cm="1">
        <f t="array" ref="V189">IFERROR($M189*IF($E189="","",INDEX('Plan Details'!$F$4:$Q$2298,MATCH(1,(Calculations!V$9='Plan Details'!$B$4:$B$2298)*($G189='Plan Details'!$E$4:$E$2298)*(ISNUMBER(SEARCH($B$3,'Plan Details'!$D$4:$D$2298))),0),MATCH(Calculations!$B$4,'Plan Details'!$F$3:$Q$3,0))),"")</f>
        <v/>
      </c>
      <c r="W189" s="2" t="str" cm="1">
        <f t="array" ref="W189">IFERROR($M189*IF($E189="","",INDEX('Plan Details'!$F$4:$Q$2298,MATCH(1,(Calculations!W$9='Plan Details'!$B$4:$B$2298)*($G189='Plan Details'!$E$4:$E$2298)*(ISNUMBER(SEARCH($B$3,'Plan Details'!$D$4:$D$2298))),0),MATCH(Calculations!$B$4,'Plan Details'!$F$3:$Q$3,0))),"")</f>
        <v/>
      </c>
      <c r="X189" s="2" t="str" cm="1">
        <f t="array" ref="X189">IFERROR($M189*IF($E189="","",INDEX('Plan Details'!$F$4:$Q$2298,MATCH(1,(Calculations!X$9='Plan Details'!$B$4:$B$2298)*($G189='Plan Details'!$E$4:$E$2298)*(ISNUMBER(SEARCH($B$3,'Plan Details'!$D$4:$D$2298))),0),MATCH(Calculations!$B$4,'Plan Details'!$F$3:$Q$3,0))),"")</f>
        <v/>
      </c>
      <c r="Y189" s="2" t="str" cm="1">
        <f t="array" ref="Y189">IFERROR($M189*IF($E189="","",INDEX('Plan Details'!$F$4:$Q$2298,MATCH(1,(Calculations!Y$9='Plan Details'!$B$4:$B$2298)*($G189='Plan Details'!$E$4:$E$2298)*(ISNUMBER(SEARCH($B$3,'Plan Details'!$D$4:$D$2298))),0),MATCH(Calculations!$B$4,'Plan Details'!$F$3:$Q$3,0))),"")</f>
        <v/>
      </c>
      <c r="Z189" s="2" t="str" cm="1">
        <f t="array" ref="Z189">IFERROR($M189*IF($E189="","",INDEX('Plan Details'!$F$4:$Q$2298,MATCH(1,(Calculations!Z$9='Plan Details'!$B$4:$B$2298)*($G189='Plan Details'!$E$4:$E$2298)*(ISNUMBER(SEARCH($B$3,'Plan Details'!$D$4:$D$2298))),0),MATCH(Calculations!$B$4,'Plan Details'!$F$3:$Q$3,0))),"")</f>
        <v/>
      </c>
      <c r="AA189" s="2" t="str" cm="1">
        <f t="array" ref="AA189">IFERROR($M189*IF($E189="","",INDEX('Plan Details'!$F$4:$Q$2298,MATCH(1,(Calculations!AA$9='Plan Details'!$B$4:$B$2298)*($G189='Plan Details'!$E$4:$E$2298)*(ISNUMBER(SEARCH($B$3,'Plan Details'!$D$4:$D$2298))),0),MATCH(Calculations!$B$4,'Plan Details'!$F$3:$Q$3,0))),"")</f>
        <v/>
      </c>
      <c r="AB189" s="2" t="str" cm="1">
        <f t="array" ref="AB189">IFERROR($M189*IF($E189="","",INDEX('Plan Details'!$F$4:$Q$2298,MATCH(1,(Calculations!AB$9='Plan Details'!$B$4:$B$2298)*($G189='Plan Details'!$E$4:$E$2298)*(ISNUMBER(SEARCH($B$3,'Plan Details'!$D$4:$D$2298))),0),MATCH(Calculations!$B$4,'Plan Details'!$F$3:$Q$3,0))),"")</f>
        <v/>
      </c>
      <c r="AD189" s="2" t="str">
        <f t="shared" si="46"/>
        <v/>
      </c>
      <c r="AE189" s="2" t="str">
        <f t="shared" si="47"/>
        <v/>
      </c>
      <c r="AF189" s="2" t="str">
        <f t="shared" si="48"/>
        <v/>
      </c>
      <c r="AG189" s="2" t="str">
        <f t="shared" si="49"/>
        <v/>
      </c>
      <c r="AH189" s="2" t="str">
        <f t="shared" si="50"/>
        <v/>
      </c>
      <c r="AI189" s="2" t="str">
        <f t="shared" si="51"/>
        <v/>
      </c>
      <c r="AJ189" s="2" t="str">
        <f t="shared" si="52"/>
        <v/>
      </c>
      <c r="AK189" s="2" t="str">
        <f t="shared" si="53"/>
        <v/>
      </c>
      <c r="AL189" s="2" t="str">
        <f t="shared" si="54"/>
        <v/>
      </c>
      <c r="AM189" s="2" t="str">
        <f t="shared" si="55"/>
        <v/>
      </c>
      <c r="AN189" s="2" t="str">
        <f t="shared" si="56"/>
        <v/>
      </c>
      <c r="AO189" s="2" t="str">
        <f t="shared" si="57"/>
        <v/>
      </c>
      <c r="AP189" s="2" t="str">
        <f t="shared" si="58"/>
        <v/>
      </c>
      <c r="AQ189" s="2" t="str">
        <f t="shared" si="59"/>
        <v/>
      </c>
    </row>
    <row r="190" spans="1:43" x14ac:dyDescent="0.2">
      <c r="A190" s="2" t="str">
        <f>IF('3 - SHOP Premium Calculator'!F206="","",'3 - SHOP Premium Calculator'!F206)</f>
        <v/>
      </c>
      <c r="B190" s="2" t="str">
        <f>IF(A190="","",A190&amp;COUNTIFS($D$10:D190,"Employee"))</f>
        <v/>
      </c>
      <c r="C190" s="2" t="str">
        <f>IF(A190="","",'3 - SHOP Premium Calculator'!F206&amp;" - "&amp;'3 - SHOP Premium Calculator'!H206)</f>
        <v/>
      </c>
      <c r="D190" s="2" t="str">
        <f>IF('3 - SHOP Premium Calculator'!H206="","",'3 - SHOP Premium Calculator'!H206)</f>
        <v/>
      </c>
      <c r="E190" s="37" t="str">
        <f>IF('3 - SHOP Premium Calculator'!I206="","",'3 - SHOP Premium Calculator'!I206)</f>
        <v/>
      </c>
      <c r="F190" s="2" t="str">
        <f t="shared" si="40"/>
        <v/>
      </c>
      <c r="G190" s="2" t="str">
        <f t="shared" si="41"/>
        <v/>
      </c>
      <c r="H190" s="2" t="str">
        <f t="shared" si="42"/>
        <v/>
      </c>
      <c r="I190" s="2" t="str">
        <f t="shared" si="43"/>
        <v/>
      </c>
      <c r="J190" s="2" t="str">
        <f t="shared" si="44"/>
        <v/>
      </c>
      <c r="K190" s="2" t="str">
        <f>IF(A190="","",IF(AND(D190="Dependent",F190&lt;25),F190+(COUNTIFS($A$10:A190,A190)/500),0))</f>
        <v/>
      </c>
      <c r="L190" s="2" t="str" cm="1">
        <f t="array" ref="L190">IFERROR(IF(A190="","",IF(AND(D190="Dependent",OR(IFERROR(K190=LARGE(IF($B$10:$B$309=B190,$K$10:$K$309),1),FALSE),IFERROR(K190=LARGE(IF($B$10:$B$309=B190,$K$10:$K$309),2),FALSE),IFERROR(K190=LARGE(IF($B$10:$B$309=B190,$K$10:$K$309),3),FALSE)),F190&lt;26),1,0)),0)</f>
        <v/>
      </c>
      <c r="M190" s="2" t="str">
        <f t="shared" si="45"/>
        <v/>
      </c>
      <c r="O190" s="2" t="str" cm="1">
        <f t="array" ref="O190">IFERROR($M190*IF($E190="","",INDEX('Plan Details'!$F$4:$Q$2298,MATCH(1,(Calculations!O$9='Plan Details'!$B$4:$B$2298)*($G190='Plan Details'!$E$4:$E$2298)*(ISNUMBER(SEARCH($B$3,'Plan Details'!$D$4:$D$2298))),0),MATCH(Calculations!$B$4,'Plan Details'!$F$3:$Q$3,0))),"")</f>
        <v/>
      </c>
      <c r="P190" s="2" t="str" cm="1">
        <f t="array" ref="P190">IFERROR($M190*IF($E190="","",INDEX('Plan Details'!$F$4:$Q$2298,MATCH(1,(Calculations!P$9='Plan Details'!$B$4:$B$2298)*($G190='Plan Details'!$E$4:$E$2298)*(ISNUMBER(SEARCH($B$3,'Plan Details'!$D$4:$D$2298))),0),MATCH(Calculations!$B$4,'Plan Details'!$F$3:$Q$3,0))),"")</f>
        <v/>
      </c>
      <c r="Q190" s="2" t="str" cm="1">
        <f t="array" ref="Q190">IFERROR($M190*IF($E190="","",INDEX('Plan Details'!$F$4:$Q$2298,MATCH(1,(Calculations!Q$9='Plan Details'!$B$4:$B$2298)*($G190='Plan Details'!$E$4:$E$2298)*(ISNUMBER(SEARCH($B$3,'Plan Details'!$D$4:$D$2298))),0),MATCH(Calculations!$B$4,'Plan Details'!$F$3:$Q$3,0))),"")</f>
        <v/>
      </c>
      <c r="R190" s="2" t="str" cm="1">
        <f t="array" ref="R190">IFERROR($M190*IF($E190="","",INDEX('Plan Details'!$F$4:$Q$2298,MATCH(1,(Calculations!R$9='Plan Details'!$B$4:$B$2298)*($G190='Plan Details'!$E$4:$E$2298)*(ISNUMBER(SEARCH($B$3,'Plan Details'!$D$4:$D$2298))),0),MATCH(Calculations!$B$4,'Plan Details'!$F$3:$Q$3,0))),"")</f>
        <v/>
      </c>
      <c r="S190" s="2" t="str" cm="1">
        <f t="array" ref="S190">IFERROR($M190*IF($E190="","",INDEX('Plan Details'!$F$4:$Q$2298,MATCH(1,(Calculations!S$9='Plan Details'!$B$4:$B$2298)*($G190='Plan Details'!$E$4:$E$2298)*(ISNUMBER(SEARCH($B$3,'Plan Details'!$D$4:$D$2298))),0),MATCH(Calculations!$B$4,'Plan Details'!$F$3:$Q$3,0))),"")</f>
        <v/>
      </c>
      <c r="T190" s="2" t="str" cm="1">
        <f t="array" ref="T190">IFERROR($M190*IF($E190="","",INDEX('Plan Details'!$F$4:$Q$2298,MATCH(1,(Calculations!T$9='Plan Details'!$B$4:$B$2298)*($G190='Plan Details'!$E$4:$E$2298)*(ISNUMBER(SEARCH($B$3,'Plan Details'!$D$4:$D$2298))),0),MATCH(Calculations!$B$4,'Plan Details'!$F$3:$Q$3,0))),"")</f>
        <v/>
      </c>
      <c r="U190" s="2" t="str" cm="1">
        <f t="array" ref="U190">IFERROR($M190*IF($E190="","",INDEX('Plan Details'!$F$4:$Q$2298,MATCH(1,(Calculations!U$9='Plan Details'!$B$4:$B$2298)*($G190='Plan Details'!$E$4:$E$2298)*(ISNUMBER(SEARCH($B$3,'Plan Details'!$D$4:$D$2298))),0),MATCH(Calculations!$B$4,'Plan Details'!$F$3:$Q$3,0))),"")</f>
        <v/>
      </c>
      <c r="V190" s="2" t="str" cm="1">
        <f t="array" ref="V190">IFERROR($M190*IF($E190="","",INDEX('Plan Details'!$F$4:$Q$2298,MATCH(1,(Calculations!V$9='Plan Details'!$B$4:$B$2298)*($G190='Plan Details'!$E$4:$E$2298)*(ISNUMBER(SEARCH($B$3,'Plan Details'!$D$4:$D$2298))),0),MATCH(Calculations!$B$4,'Plan Details'!$F$3:$Q$3,0))),"")</f>
        <v/>
      </c>
      <c r="W190" s="2" t="str" cm="1">
        <f t="array" ref="W190">IFERROR($M190*IF($E190="","",INDEX('Plan Details'!$F$4:$Q$2298,MATCH(1,(Calculations!W$9='Plan Details'!$B$4:$B$2298)*($G190='Plan Details'!$E$4:$E$2298)*(ISNUMBER(SEARCH($B$3,'Plan Details'!$D$4:$D$2298))),0),MATCH(Calculations!$B$4,'Plan Details'!$F$3:$Q$3,0))),"")</f>
        <v/>
      </c>
      <c r="X190" s="2" t="str" cm="1">
        <f t="array" ref="X190">IFERROR($M190*IF($E190="","",INDEX('Plan Details'!$F$4:$Q$2298,MATCH(1,(Calculations!X$9='Plan Details'!$B$4:$B$2298)*($G190='Plan Details'!$E$4:$E$2298)*(ISNUMBER(SEARCH($B$3,'Plan Details'!$D$4:$D$2298))),0),MATCH(Calculations!$B$4,'Plan Details'!$F$3:$Q$3,0))),"")</f>
        <v/>
      </c>
      <c r="Y190" s="2" t="str" cm="1">
        <f t="array" ref="Y190">IFERROR($M190*IF($E190="","",INDEX('Plan Details'!$F$4:$Q$2298,MATCH(1,(Calculations!Y$9='Plan Details'!$B$4:$B$2298)*($G190='Plan Details'!$E$4:$E$2298)*(ISNUMBER(SEARCH($B$3,'Plan Details'!$D$4:$D$2298))),0),MATCH(Calculations!$B$4,'Plan Details'!$F$3:$Q$3,0))),"")</f>
        <v/>
      </c>
      <c r="Z190" s="2" t="str" cm="1">
        <f t="array" ref="Z190">IFERROR($M190*IF($E190="","",INDEX('Plan Details'!$F$4:$Q$2298,MATCH(1,(Calculations!Z$9='Plan Details'!$B$4:$B$2298)*($G190='Plan Details'!$E$4:$E$2298)*(ISNUMBER(SEARCH($B$3,'Plan Details'!$D$4:$D$2298))),0),MATCH(Calculations!$B$4,'Plan Details'!$F$3:$Q$3,0))),"")</f>
        <v/>
      </c>
      <c r="AA190" s="2" t="str" cm="1">
        <f t="array" ref="AA190">IFERROR($M190*IF($E190="","",INDEX('Plan Details'!$F$4:$Q$2298,MATCH(1,(Calculations!AA$9='Plan Details'!$B$4:$B$2298)*($G190='Plan Details'!$E$4:$E$2298)*(ISNUMBER(SEARCH($B$3,'Plan Details'!$D$4:$D$2298))),0),MATCH(Calculations!$B$4,'Plan Details'!$F$3:$Q$3,0))),"")</f>
        <v/>
      </c>
      <c r="AB190" s="2" t="str" cm="1">
        <f t="array" ref="AB190">IFERROR($M190*IF($E190="","",INDEX('Plan Details'!$F$4:$Q$2298,MATCH(1,(Calculations!AB$9='Plan Details'!$B$4:$B$2298)*($G190='Plan Details'!$E$4:$E$2298)*(ISNUMBER(SEARCH($B$3,'Plan Details'!$D$4:$D$2298))),0),MATCH(Calculations!$B$4,'Plan Details'!$F$3:$Q$3,0))),"")</f>
        <v/>
      </c>
      <c r="AD190" s="2" t="str">
        <f t="shared" si="46"/>
        <v/>
      </c>
      <c r="AE190" s="2" t="str">
        <f t="shared" si="47"/>
        <v/>
      </c>
      <c r="AF190" s="2" t="str">
        <f t="shared" si="48"/>
        <v/>
      </c>
      <c r="AG190" s="2" t="str">
        <f t="shared" si="49"/>
        <v/>
      </c>
      <c r="AH190" s="2" t="str">
        <f t="shared" si="50"/>
        <v/>
      </c>
      <c r="AI190" s="2" t="str">
        <f t="shared" si="51"/>
        <v/>
      </c>
      <c r="AJ190" s="2" t="str">
        <f t="shared" si="52"/>
        <v/>
      </c>
      <c r="AK190" s="2" t="str">
        <f t="shared" si="53"/>
        <v/>
      </c>
      <c r="AL190" s="2" t="str">
        <f t="shared" si="54"/>
        <v/>
      </c>
      <c r="AM190" s="2" t="str">
        <f t="shared" si="55"/>
        <v/>
      </c>
      <c r="AN190" s="2" t="str">
        <f t="shared" si="56"/>
        <v/>
      </c>
      <c r="AO190" s="2" t="str">
        <f t="shared" si="57"/>
        <v/>
      </c>
      <c r="AP190" s="2" t="str">
        <f t="shared" si="58"/>
        <v/>
      </c>
      <c r="AQ190" s="2" t="str">
        <f t="shared" si="59"/>
        <v/>
      </c>
    </row>
    <row r="191" spans="1:43" x14ac:dyDescent="0.2">
      <c r="A191" s="2" t="str">
        <f>IF('3 - SHOP Premium Calculator'!F207="","",'3 - SHOP Premium Calculator'!F207)</f>
        <v/>
      </c>
      <c r="B191" s="2" t="str">
        <f>IF(A191="","",A191&amp;COUNTIFS($D$10:D191,"Employee"))</f>
        <v/>
      </c>
      <c r="C191" s="2" t="str">
        <f>IF(A191="","",'3 - SHOP Premium Calculator'!F207&amp;" - "&amp;'3 - SHOP Premium Calculator'!H207)</f>
        <v/>
      </c>
      <c r="D191" s="2" t="str">
        <f>IF('3 - SHOP Premium Calculator'!H207="","",'3 - SHOP Premium Calculator'!H207)</f>
        <v/>
      </c>
      <c r="E191" s="37" t="str">
        <f>IF('3 - SHOP Premium Calculator'!I207="","",'3 - SHOP Premium Calculator'!I207)</f>
        <v/>
      </c>
      <c r="F191" s="2" t="str">
        <f t="shared" si="40"/>
        <v/>
      </c>
      <c r="G191" s="2" t="str">
        <f t="shared" si="41"/>
        <v/>
      </c>
      <c r="H191" s="2" t="str">
        <f t="shared" si="42"/>
        <v/>
      </c>
      <c r="I191" s="2" t="str">
        <f t="shared" si="43"/>
        <v/>
      </c>
      <c r="J191" s="2" t="str">
        <f t="shared" si="44"/>
        <v/>
      </c>
      <c r="K191" s="2" t="str">
        <f>IF(A191="","",IF(AND(D191="Dependent",F191&lt;25),F191+(COUNTIFS($A$10:A191,A191)/500),0))</f>
        <v/>
      </c>
      <c r="L191" s="2" t="str" cm="1">
        <f t="array" ref="L191">IFERROR(IF(A191="","",IF(AND(D191="Dependent",OR(IFERROR(K191=LARGE(IF($B$10:$B$309=B191,$K$10:$K$309),1),FALSE),IFERROR(K191=LARGE(IF($B$10:$B$309=B191,$K$10:$K$309),2),FALSE),IFERROR(K191=LARGE(IF($B$10:$B$309=B191,$K$10:$K$309),3),FALSE)),F191&lt;26),1,0)),0)</f>
        <v/>
      </c>
      <c r="M191" s="2" t="str">
        <f t="shared" si="45"/>
        <v/>
      </c>
      <c r="O191" s="2" t="str" cm="1">
        <f t="array" ref="O191">IFERROR($M191*IF($E191="","",INDEX('Plan Details'!$F$4:$Q$2298,MATCH(1,(Calculations!O$9='Plan Details'!$B$4:$B$2298)*($G191='Plan Details'!$E$4:$E$2298)*(ISNUMBER(SEARCH($B$3,'Plan Details'!$D$4:$D$2298))),0),MATCH(Calculations!$B$4,'Plan Details'!$F$3:$Q$3,0))),"")</f>
        <v/>
      </c>
      <c r="P191" s="2" t="str" cm="1">
        <f t="array" ref="P191">IFERROR($M191*IF($E191="","",INDEX('Plan Details'!$F$4:$Q$2298,MATCH(1,(Calculations!P$9='Plan Details'!$B$4:$B$2298)*($G191='Plan Details'!$E$4:$E$2298)*(ISNUMBER(SEARCH($B$3,'Plan Details'!$D$4:$D$2298))),0),MATCH(Calculations!$B$4,'Plan Details'!$F$3:$Q$3,0))),"")</f>
        <v/>
      </c>
      <c r="Q191" s="2" t="str" cm="1">
        <f t="array" ref="Q191">IFERROR($M191*IF($E191="","",INDEX('Plan Details'!$F$4:$Q$2298,MATCH(1,(Calculations!Q$9='Plan Details'!$B$4:$B$2298)*($G191='Plan Details'!$E$4:$E$2298)*(ISNUMBER(SEARCH($B$3,'Plan Details'!$D$4:$D$2298))),0),MATCH(Calculations!$B$4,'Plan Details'!$F$3:$Q$3,0))),"")</f>
        <v/>
      </c>
      <c r="R191" s="2" t="str" cm="1">
        <f t="array" ref="R191">IFERROR($M191*IF($E191="","",INDEX('Plan Details'!$F$4:$Q$2298,MATCH(1,(Calculations!R$9='Plan Details'!$B$4:$B$2298)*($G191='Plan Details'!$E$4:$E$2298)*(ISNUMBER(SEARCH($B$3,'Plan Details'!$D$4:$D$2298))),0),MATCH(Calculations!$B$4,'Plan Details'!$F$3:$Q$3,0))),"")</f>
        <v/>
      </c>
      <c r="S191" s="2" t="str" cm="1">
        <f t="array" ref="S191">IFERROR($M191*IF($E191="","",INDEX('Plan Details'!$F$4:$Q$2298,MATCH(1,(Calculations!S$9='Plan Details'!$B$4:$B$2298)*($G191='Plan Details'!$E$4:$E$2298)*(ISNUMBER(SEARCH($B$3,'Plan Details'!$D$4:$D$2298))),0),MATCH(Calculations!$B$4,'Plan Details'!$F$3:$Q$3,0))),"")</f>
        <v/>
      </c>
      <c r="T191" s="2" t="str" cm="1">
        <f t="array" ref="T191">IFERROR($M191*IF($E191="","",INDEX('Plan Details'!$F$4:$Q$2298,MATCH(1,(Calculations!T$9='Plan Details'!$B$4:$B$2298)*($G191='Plan Details'!$E$4:$E$2298)*(ISNUMBER(SEARCH($B$3,'Plan Details'!$D$4:$D$2298))),0),MATCH(Calculations!$B$4,'Plan Details'!$F$3:$Q$3,0))),"")</f>
        <v/>
      </c>
      <c r="U191" s="2" t="str" cm="1">
        <f t="array" ref="U191">IFERROR($M191*IF($E191="","",INDEX('Plan Details'!$F$4:$Q$2298,MATCH(1,(Calculations!U$9='Plan Details'!$B$4:$B$2298)*($G191='Plan Details'!$E$4:$E$2298)*(ISNUMBER(SEARCH($B$3,'Plan Details'!$D$4:$D$2298))),0),MATCH(Calculations!$B$4,'Plan Details'!$F$3:$Q$3,0))),"")</f>
        <v/>
      </c>
      <c r="V191" s="2" t="str" cm="1">
        <f t="array" ref="V191">IFERROR($M191*IF($E191="","",INDEX('Plan Details'!$F$4:$Q$2298,MATCH(1,(Calculations!V$9='Plan Details'!$B$4:$B$2298)*($G191='Plan Details'!$E$4:$E$2298)*(ISNUMBER(SEARCH($B$3,'Plan Details'!$D$4:$D$2298))),0),MATCH(Calculations!$B$4,'Plan Details'!$F$3:$Q$3,0))),"")</f>
        <v/>
      </c>
      <c r="W191" s="2" t="str" cm="1">
        <f t="array" ref="W191">IFERROR($M191*IF($E191="","",INDEX('Plan Details'!$F$4:$Q$2298,MATCH(1,(Calculations!W$9='Plan Details'!$B$4:$B$2298)*($G191='Plan Details'!$E$4:$E$2298)*(ISNUMBER(SEARCH($B$3,'Plan Details'!$D$4:$D$2298))),0),MATCH(Calculations!$B$4,'Plan Details'!$F$3:$Q$3,0))),"")</f>
        <v/>
      </c>
      <c r="X191" s="2" t="str" cm="1">
        <f t="array" ref="X191">IFERROR($M191*IF($E191="","",INDEX('Plan Details'!$F$4:$Q$2298,MATCH(1,(Calculations!X$9='Plan Details'!$B$4:$B$2298)*($G191='Plan Details'!$E$4:$E$2298)*(ISNUMBER(SEARCH($B$3,'Plan Details'!$D$4:$D$2298))),0),MATCH(Calculations!$B$4,'Plan Details'!$F$3:$Q$3,0))),"")</f>
        <v/>
      </c>
      <c r="Y191" s="2" t="str" cm="1">
        <f t="array" ref="Y191">IFERROR($M191*IF($E191="","",INDEX('Plan Details'!$F$4:$Q$2298,MATCH(1,(Calculations!Y$9='Plan Details'!$B$4:$B$2298)*($G191='Plan Details'!$E$4:$E$2298)*(ISNUMBER(SEARCH($B$3,'Plan Details'!$D$4:$D$2298))),0),MATCH(Calculations!$B$4,'Plan Details'!$F$3:$Q$3,0))),"")</f>
        <v/>
      </c>
      <c r="Z191" s="2" t="str" cm="1">
        <f t="array" ref="Z191">IFERROR($M191*IF($E191="","",INDEX('Plan Details'!$F$4:$Q$2298,MATCH(1,(Calculations!Z$9='Plan Details'!$B$4:$B$2298)*($G191='Plan Details'!$E$4:$E$2298)*(ISNUMBER(SEARCH($B$3,'Plan Details'!$D$4:$D$2298))),0),MATCH(Calculations!$B$4,'Plan Details'!$F$3:$Q$3,0))),"")</f>
        <v/>
      </c>
      <c r="AA191" s="2" t="str" cm="1">
        <f t="array" ref="AA191">IFERROR($M191*IF($E191="","",INDEX('Plan Details'!$F$4:$Q$2298,MATCH(1,(Calculations!AA$9='Plan Details'!$B$4:$B$2298)*($G191='Plan Details'!$E$4:$E$2298)*(ISNUMBER(SEARCH($B$3,'Plan Details'!$D$4:$D$2298))),0),MATCH(Calculations!$B$4,'Plan Details'!$F$3:$Q$3,0))),"")</f>
        <v/>
      </c>
      <c r="AB191" s="2" t="str" cm="1">
        <f t="array" ref="AB191">IFERROR($M191*IF($E191="","",INDEX('Plan Details'!$F$4:$Q$2298,MATCH(1,(Calculations!AB$9='Plan Details'!$B$4:$B$2298)*($G191='Plan Details'!$E$4:$E$2298)*(ISNUMBER(SEARCH($B$3,'Plan Details'!$D$4:$D$2298))),0),MATCH(Calculations!$B$4,'Plan Details'!$F$3:$Q$3,0))),"")</f>
        <v/>
      </c>
      <c r="AD191" s="2" t="str">
        <f t="shared" si="46"/>
        <v/>
      </c>
      <c r="AE191" s="2" t="str">
        <f t="shared" si="47"/>
        <v/>
      </c>
      <c r="AF191" s="2" t="str">
        <f t="shared" si="48"/>
        <v/>
      </c>
      <c r="AG191" s="2" t="str">
        <f t="shared" si="49"/>
        <v/>
      </c>
      <c r="AH191" s="2" t="str">
        <f t="shared" si="50"/>
        <v/>
      </c>
      <c r="AI191" s="2" t="str">
        <f t="shared" si="51"/>
        <v/>
      </c>
      <c r="AJ191" s="2" t="str">
        <f t="shared" si="52"/>
        <v/>
      </c>
      <c r="AK191" s="2" t="str">
        <f t="shared" si="53"/>
        <v/>
      </c>
      <c r="AL191" s="2" t="str">
        <f t="shared" si="54"/>
        <v/>
      </c>
      <c r="AM191" s="2" t="str">
        <f t="shared" si="55"/>
        <v/>
      </c>
      <c r="AN191" s="2" t="str">
        <f t="shared" si="56"/>
        <v/>
      </c>
      <c r="AO191" s="2" t="str">
        <f t="shared" si="57"/>
        <v/>
      </c>
      <c r="AP191" s="2" t="str">
        <f t="shared" si="58"/>
        <v/>
      </c>
      <c r="AQ191" s="2" t="str">
        <f t="shared" si="59"/>
        <v/>
      </c>
    </row>
    <row r="192" spans="1:43" x14ac:dyDescent="0.2">
      <c r="A192" s="2" t="str">
        <f>IF('3 - SHOP Premium Calculator'!F208="","",'3 - SHOP Premium Calculator'!F208)</f>
        <v/>
      </c>
      <c r="B192" s="2" t="str">
        <f>IF(A192="","",A192&amp;COUNTIFS($D$10:D192,"Employee"))</f>
        <v/>
      </c>
      <c r="C192" s="2" t="str">
        <f>IF(A192="","",'3 - SHOP Premium Calculator'!F208&amp;" - "&amp;'3 - SHOP Premium Calculator'!H208)</f>
        <v/>
      </c>
      <c r="D192" s="2" t="str">
        <f>IF('3 - SHOP Premium Calculator'!H208="","",'3 - SHOP Premium Calculator'!H208)</f>
        <v/>
      </c>
      <c r="E192" s="37" t="str">
        <f>IF('3 - SHOP Premium Calculator'!I208="","",'3 - SHOP Premium Calculator'!I208)</f>
        <v/>
      </c>
      <c r="F192" s="2" t="str">
        <f t="shared" si="40"/>
        <v/>
      </c>
      <c r="G192" s="2" t="str">
        <f t="shared" si="41"/>
        <v/>
      </c>
      <c r="H192" s="2" t="str">
        <f t="shared" si="42"/>
        <v/>
      </c>
      <c r="I192" s="2" t="str">
        <f t="shared" si="43"/>
        <v/>
      </c>
      <c r="J192" s="2" t="str">
        <f t="shared" si="44"/>
        <v/>
      </c>
      <c r="K192" s="2" t="str">
        <f>IF(A192="","",IF(AND(D192="Dependent",F192&lt;25),F192+(COUNTIFS($A$10:A192,A192)/500),0))</f>
        <v/>
      </c>
      <c r="L192" s="2" t="str" cm="1">
        <f t="array" ref="L192">IFERROR(IF(A192="","",IF(AND(D192="Dependent",OR(IFERROR(K192=LARGE(IF($B$10:$B$309=B192,$K$10:$K$309),1),FALSE),IFERROR(K192=LARGE(IF($B$10:$B$309=B192,$K$10:$K$309),2),FALSE),IFERROR(K192=LARGE(IF($B$10:$B$309=B192,$K$10:$K$309),3),FALSE)),F192&lt;26),1,0)),0)</f>
        <v/>
      </c>
      <c r="M192" s="2" t="str">
        <f t="shared" si="45"/>
        <v/>
      </c>
      <c r="O192" s="2" t="str" cm="1">
        <f t="array" ref="O192">IFERROR($M192*IF($E192="","",INDEX('Plan Details'!$F$4:$Q$2298,MATCH(1,(Calculations!O$9='Plan Details'!$B$4:$B$2298)*($G192='Plan Details'!$E$4:$E$2298)*(ISNUMBER(SEARCH($B$3,'Plan Details'!$D$4:$D$2298))),0),MATCH(Calculations!$B$4,'Plan Details'!$F$3:$Q$3,0))),"")</f>
        <v/>
      </c>
      <c r="P192" s="2" t="str" cm="1">
        <f t="array" ref="P192">IFERROR($M192*IF($E192="","",INDEX('Plan Details'!$F$4:$Q$2298,MATCH(1,(Calculations!P$9='Plan Details'!$B$4:$B$2298)*($G192='Plan Details'!$E$4:$E$2298)*(ISNUMBER(SEARCH($B$3,'Plan Details'!$D$4:$D$2298))),0),MATCH(Calculations!$B$4,'Plan Details'!$F$3:$Q$3,0))),"")</f>
        <v/>
      </c>
      <c r="Q192" s="2" t="str" cm="1">
        <f t="array" ref="Q192">IFERROR($M192*IF($E192="","",INDEX('Plan Details'!$F$4:$Q$2298,MATCH(1,(Calculations!Q$9='Plan Details'!$B$4:$B$2298)*($G192='Plan Details'!$E$4:$E$2298)*(ISNUMBER(SEARCH($B$3,'Plan Details'!$D$4:$D$2298))),0),MATCH(Calculations!$B$4,'Plan Details'!$F$3:$Q$3,0))),"")</f>
        <v/>
      </c>
      <c r="R192" s="2" t="str" cm="1">
        <f t="array" ref="R192">IFERROR($M192*IF($E192="","",INDEX('Plan Details'!$F$4:$Q$2298,MATCH(1,(Calculations!R$9='Plan Details'!$B$4:$B$2298)*($G192='Plan Details'!$E$4:$E$2298)*(ISNUMBER(SEARCH($B$3,'Plan Details'!$D$4:$D$2298))),0),MATCH(Calculations!$B$4,'Plan Details'!$F$3:$Q$3,0))),"")</f>
        <v/>
      </c>
      <c r="S192" s="2" t="str" cm="1">
        <f t="array" ref="S192">IFERROR($M192*IF($E192="","",INDEX('Plan Details'!$F$4:$Q$2298,MATCH(1,(Calculations!S$9='Plan Details'!$B$4:$B$2298)*($G192='Plan Details'!$E$4:$E$2298)*(ISNUMBER(SEARCH($B$3,'Plan Details'!$D$4:$D$2298))),0),MATCH(Calculations!$B$4,'Plan Details'!$F$3:$Q$3,0))),"")</f>
        <v/>
      </c>
      <c r="T192" s="2" t="str" cm="1">
        <f t="array" ref="T192">IFERROR($M192*IF($E192="","",INDEX('Plan Details'!$F$4:$Q$2298,MATCH(1,(Calculations!T$9='Plan Details'!$B$4:$B$2298)*($G192='Plan Details'!$E$4:$E$2298)*(ISNUMBER(SEARCH($B$3,'Plan Details'!$D$4:$D$2298))),0),MATCH(Calculations!$B$4,'Plan Details'!$F$3:$Q$3,0))),"")</f>
        <v/>
      </c>
      <c r="U192" s="2" t="str" cm="1">
        <f t="array" ref="U192">IFERROR($M192*IF($E192="","",INDEX('Plan Details'!$F$4:$Q$2298,MATCH(1,(Calculations!U$9='Plan Details'!$B$4:$B$2298)*($G192='Plan Details'!$E$4:$E$2298)*(ISNUMBER(SEARCH($B$3,'Plan Details'!$D$4:$D$2298))),0),MATCH(Calculations!$B$4,'Plan Details'!$F$3:$Q$3,0))),"")</f>
        <v/>
      </c>
      <c r="V192" s="2" t="str" cm="1">
        <f t="array" ref="V192">IFERROR($M192*IF($E192="","",INDEX('Plan Details'!$F$4:$Q$2298,MATCH(1,(Calculations!V$9='Plan Details'!$B$4:$B$2298)*($G192='Plan Details'!$E$4:$E$2298)*(ISNUMBER(SEARCH($B$3,'Plan Details'!$D$4:$D$2298))),0),MATCH(Calculations!$B$4,'Plan Details'!$F$3:$Q$3,0))),"")</f>
        <v/>
      </c>
      <c r="W192" s="2" t="str" cm="1">
        <f t="array" ref="W192">IFERROR($M192*IF($E192="","",INDEX('Plan Details'!$F$4:$Q$2298,MATCH(1,(Calculations!W$9='Plan Details'!$B$4:$B$2298)*($G192='Plan Details'!$E$4:$E$2298)*(ISNUMBER(SEARCH($B$3,'Plan Details'!$D$4:$D$2298))),0),MATCH(Calculations!$B$4,'Plan Details'!$F$3:$Q$3,0))),"")</f>
        <v/>
      </c>
      <c r="X192" s="2" t="str" cm="1">
        <f t="array" ref="X192">IFERROR($M192*IF($E192="","",INDEX('Plan Details'!$F$4:$Q$2298,MATCH(1,(Calculations!X$9='Plan Details'!$B$4:$B$2298)*($G192='Plan Details'!$E$4:$E$2298)*(ISNUMBER(SEARCH($B$3,'Plan Details'!$D$4:$D$2298))),0),MATCH(Calculations!$B$4,'Plan Details'!$F$3:$Q$3,0))),"")</f>
        <v/>
      </c>
      <c r="Y192" s="2" t="str" cm="1">
        <f t="array" ref="Y192">IFERROR($M192*IF($E192="","",INDEX('Plan Details'!$F$4:$Q$2298,MATCH(1,(Calculations!Y$9='Plan Details'!$B$4:$B$2298)*($G192='Plan Details'!$E$4:$E$2298)*(ISNUMBER(SEARCH($B$3,'Plan Details'!$D$4:$D$2298))),0),MATCH(Calculations!$B$4,'Plan Details'!$F$3:$Q$3,0))),"")</f>
        <v/>
      </c>
      <c r="Z192" s="2" t="str" cm="1">
        <f t="array" ref="Z192">IFERROR($M192*IF($E192="","",INDEX('Plan Details'!$F$4:$Q$2298,MATCH(1,(Calculations!Z$9='Plan Details'!$B$4:$B$2298)*($G192='Plan Details'!$E$4:$E$2298)*(ISNUMBER(SEARCH($B$3,'Plan Details'!$D$4:$D$2298))),0),MATCH(Calculations!$B$4,'Plan Details'!$F$3:$Q$3,0))),"")</f>
        <v/>
      </c>
      <c r="AA192" s="2" t="str" cm="1">
        <f t="array" ref="AA192">IFERROR($M192*IF($E192="","",INDEX('Plan Details'!$F$4:$Q$2298,MATCH(1,(Calculations!AA$9='Plan Details'!$B$4:$B$2298)*($G192='Plan Details'!$E$4:$E$2298)*(ISNUMBER(SEARCH($B$3,'Plan Details'!$D$4:$D$2298))),0),MATCH(Calculations!$B$4,'Plan Details'!$F$3:$Q$3,0))),"")</f>
        <v/>
      </c>
      <c r="AB192" s="2" t="str" cm="1">
        <f t="array" ref="AB192">IFERROR($M192*IF($E192="","",INDEX('Plan Details'!$F$4:$Q$2298,MATCH(1,(Calculations!AB$9='Plan Details'!$B$4:$B$2298)*($G192='Plan Details'!$E$4:$E$2298)*(ISNUMBER(SEARCH($B$3,'Plan Details'!$D$4:$D$2298))),0),MATCH(Calculations!$B$4,'Plan Details'!$F$3:$Q$3,0))),"")</f>
        <v/>
      </c>
      <c r="AD192" s="2" t="str">
        <f t="shared" si="46"/>
        <v/>
      </c>
      <c r="AE192" s="2" t="str">
        <f t="shared" si="47"/>
        <v/>
      </c>
      <c r="AF192" s="2" t="str">
        <f t="shared" si="48"/>
        <v/>
      </c>
      <c r="AG192" s="2" t="str">
        <f t="shared" si="49"/>
        <v/>
      </c>
      <c r="AH192" s="2" t="str">
        <f t="shared" si="50"/>
        <v/>
      </c>
      <c r="AI192" s="2" t="str">
        <f t="shared" si="51"/>
        <v/>
      </c>
      <c r="AJ192" s="2" t="str">
        <f t="shared" si="52"/>
        <v/>
      </c>
      <c r="AK192" s="2" t="str">
        <f t="shared" si="53"/>
        <v/>
      </c>
      <c r="AL192" s="2" t="str">
        <f t="shared" si="54"/>
        <v/>
      </c>
      <c r="AM192" s="2" t="str">
        <f t="shared" si="55"/>
        <v/>
      </c>
      <c r="AN192" s="2" t="str">
        <f t="shared" si="56"/>
        <v/>
      </c>
      <c r="AO192" s="2" t="str">
        <f t="shared" si="57"/>
        <v/>
      </c>
      <c r="AP192" s="2" t="str">
        <f t="shared" si="58"/>
        <v/>
      </c>
      <c r="AQ192" s="2" t="str">
        <f t="shared" si="59"/>
        <v/>
      </c>
    </row>
    <row r="193" spans="1:43" x14ac:dyDescent="0.2">
      <c r="A193" s="2" t="str">
        <f>IF('3 - SHOP Premium Calculator'!F209="","",'3 - SHOP Premium Calculator'!F209)</f>
        <v/>
      </c>
      <c r="B193" s="2" t="str">
        <f>IF(A193="","",A193&amp;COUNTIFS($D$10:D193,"Employee"))</f>
        <v/>
      </c>
      <c r="C193" s="2" t="str">
        <f>IF(A193="","",'3 - SHOP Premium Calculator'!F209&amp;" - "&amp;'3 - SHOP Premium Calculator'!H209)</f>
        <v/>
      </c>
      <c r="D193" s="2" t="str">
        <f>IF('3 - SHOP Premium Calculator'!H209="","",'3 - SHOP Premium Calculator'!H209)</f>
        <v/>
      </c>
      <c r="E193" s="37" t="str">
        <f>IF('3 - SHOP Premium Calculator'!I209="","",'3 - SHOP Premium Calculator'!I209)</f>
        <v/>
      </c>
      <c r="F193" s="2" t="str">
        <f t="shared" si="40"/>
        <v/>
      </c>
      <c r="G193" s="2" t="str">
        <f t="shared" si="41"/>
        <v/>
      </c>
      <c r="H193" s="2" t="str">
        <f t="shared" si="42"/>
        <v/>
      </c>
      <c r="I193" s="2" t="str">
        <f t="shared" si="43"/>
        <v/>
      </c>
      <c r="J193" s="2" t="str">
        <f t="shared" si="44"/>
        <v/>
      </c>
      <c r="K193" s="2" t="str">
        <f>IF(A193="","",IF(AND(D193="Dependent",F193&lt;25),F193+(COUNTIFS($A$10:A193,A193)/500),0))</f>
        <v/>
      </c>
      <c r="L193" s="2" t="str" cm="1">
        <f t="array" ref="L193">IFERROR(IF(A193="","",IF(AND(D193="Dependent",OR(IFERROR(K193=LARGE(IF($B$10:$B$309=B193,$K$10:$K$309),1),FALSE),IFERROR(K193=LARGE(IF($B$10:$B$309=B193,$K$10:$K$309),2),FALSE),IFERROR(K193=LARGE(IF($B$10:$B$309=B193,$K$10:$K$309),3),FALSE)),F193&lt;26),1,0)),0)</f>
        <v/>
      </c>
      <c r="M193" s="2" t="str">
        <f t="shared" si="45"/>
        <v/>
      </c>
      <c r="O193" s="2" t="str" cm="1">
        <f t="array" ref="O193">IFERROR($M193*IF($E193="","",INDEX('Plan Details'!$F$4:$Q$2298,MATCH(1,(Calculations!O$9='Plan Details'!$B$4:$B$2298)*($G193='Plan Details'!$E$4:$E$2298)*(ISNUMBER(SEARCH($B$3,'Plan Details'!$D$4:$D$2298))),0),MATCH(Calculations!$B$4,'Plan Details'!$F$3:$Q$3,0))),"")</f>
        <v/>
      </c>
      <c r="P193" s="2" t="str" cm="1">
        <f t="array" ref="P193">IFERROR($M193*IF($E193="","",INDEX('Plan Details'!$F$4:$Q$2298,MATCH(1,(Calculations!P$9='Plan Details'!$B$4:$B$2298)*($G193='Plan Details'!$E$4:$E$2298)*(ISNUMBER(SEARCH($B$3,'Plan Details'!$D$4:$D$2298))),0),MATCH(Calculations!$B$4,'Plan Details'!$F$3:$Q$3,0))),"")</f>
        <v/>
      </c>
      <c r="Q193" s="2" t="str" cm="1">
        <f t="array" ref="Q193">IFERROR($M193*IF($E193="","",INDEX('Plan Details'!$F$4:$Q$2298,MATCH(1,(Calculations!Q$9='Plan Details'!$B$4:$B$2298)*($G193='Plan Details'!$E$4:$E$2298)*(ISNUMBER(SEARCH($B$3,'Plan Details'!$D$4:$D$2298))),0),MATCH(Calculations!$B$4,'Plan Details'!$F$3:$Q$3,0))),"")</f>
        <v/>
      </c>
      <c r="R193" s="2" t="str" cm="1">
        <f t="array" ref="R193">IFERROR($M193*IF($E193="","",INDEX('Plan Details'!$F$4:$Q$2298,MATCH(1,(Calculations!R$9='Plan Details'!$B$4:$B$2298)*($G193='Plan Details'!$E$4:$E$2298)*(ISNUMBER(SEARCH($B$3,'Plan Details'!$D$4:$D$2298))),0),MATCH(Calculations!$B$4,'Plan Details'!$F$3:$Q$3,0))),"")</f>
        <v/>
      </c>
      <c r="S193" s="2" t="str" cm="1">
        <f t="array" ref="S193">IFERROR($M193*IF($E193="","",INDEX('Plan Details'!$F$4:$Q$2298,MATCH(1,(Calculations!S$9='Plan Details'!$B$4:$B$2298)*($G193='Plan Details'!$E$4:$E$2298)*(ISNUMBER(SEARCH($B$3,'Plan Details'!$D$4:$D$2298))),0),MATCH(Calculations!$B$4,'Plan Details'!$F$3:$Q$3,0))),"")</f>
        <v/>
      </c>
      <c r="T193" s="2" t="str" cm="1">
        <f t="array" ref="T193">IFERROR($M193*IF($E193="","",INDEX('Plan Details'!$F$4:$Q$2298,MATCH(1,(Calculations!T$9='Plan Details'!$B$4:$B$2298)*($G193='Plan Details'!$E$4:$E$2298)*(ISNUMBER(SEARCH($B$3,'Plan Details'!$D$4:$D$2298))),0),MATCH(Calculations!$B$4,'Plan Details'!$F$3:$Q$3,0))),"")</f>
        <v/>
      </c>
      <c r="U193" s="2" t="str" cm="1">
        <f t="array" ref="U193">IFERROR($M193*IF($E193="","",INDEX('Plan Details'!$F$4:$Q$2298,MATCH(1,(Calculations!U$9='Plan Details'!$B$4:$B$2298)*($G193='Plan Details'!$E$4:$E$2298)*(ISNUMBER(SEARCH($B$3,'Plan Details'!$D$4:$D$2298))),0),MATCH(Calculations!$B$4,'Plan Details'!$F$3:$Q$3,0))),"")</f>
        <v/>
      </c>
      <c r="V193" s="2" t="str" cm="1">
        <f t="array" ref="V193">IFERROR($M193*IF($E193="","",INDEX('Plan Details'!$F$4:$Q$2298,MATCH(1,(Calculations!V$9='Plan Details'!$B$4:$B$2298)*($G193='Plan Details'!$E$4:$E$2298)*(ISNUMBER(SEARCH($B$3,'Plan Details'!$D$4:$D$2298))),0),MATCH(Calculations!$B$4,'Plan Details'!$F$3:$Q$3,0))),"")</f>
        <v/>
      </c>
      <c r="W193" s="2" t="str" cm="1">
        <f t="array" ref="W193">IFERROR($M193*IF($E193="","",INDEX('Plan Details'!$F$4:$Q$2298,MATCH(1,(Calculations!W$9='Plan Details'!$B$4:$B$2298)*($G193='Plan Details'!$E$4:$E$2298)*(ISNUMBER(SEARCH($B$3,'Plan Details'!$D$4:$D$2298))),0),MATCH(Calculations!$B$4,'Plan Details'!$F$3:$Q$3,0))),"")</f>
        <v/>
      </c>
      <c r="X193" s="2" t="str" cm="1">
        <f t="array" ref="X193">IFERROR($M193*IF($E193="","",INDEX('Plan Details'!$F$4:$Q$2298,MATCH(1,(Calculations!X$9='Plan Details'!$B$4:$B$2298)*($G193='Plan Details'!$E$4:$E$2298)*(ISNUMBER(SEARCH($B$3,'Plan Details'!$D$4:$D$2298))),0),MATCH(Calculations!$B$4,'Plan Details'!$F$3:$Q$3,0))),"")</f>
        <v/>
      </c>
      <c r="Y193" s="2" t="str" cm="1">
        <f t="array" ref="Y193">IFERROR($M193*IF($E193="","",INDEX('Plan Details'!$F$4:$Q$2298,MATCH(1,(Calculations!Y$9='Plan Details'!$B$4:$B$2298)*($G193='Plan Details'!$E$4:$E$2298)*(ISNUMBER(SEARCH($B$3,'Plan Details'!$D$4:$D$2298))),0),MATCH(Calculations!$B$4,'Plan Details'!$F$3:$Q$3,0))),"")</f>
        <v/>
      </c>
      <c r="Z193" s="2" t="str" cm="1">
        <f t="array" ref="Z193">IFERROR($M193*IF($E193="","",INDEX('Plan Details'!$F$4:$Q$2298,MATCH(1,(Calculations!Z$9='Plan Details'!$B$4:$B$2298)*($G193='Plan Details'!$E$4:$E$2298)*(ISNUMBER(SEARCH($B$3,'Plan Details'!$D$4:$D$2298))),0),MATCH(Calculations!$B$4,'Plan Details'!$F$3:$Q$3,0))),"")</f>
        <v/>
      </c>
      <c r="AA193" s="2" t="str" cm="1">
        <f t="array" ref="AA193">IFERROR($M193*IF($E193="","",INDEX('Plan Details'!$F$4:$Q$2298,MATCH(1,(Calculations!AA$9='Plan Details'!$B$4:$B$2298)*($G193='Plan Details'!$E$4:$E$2298)*(ISNUMBER(SEARCH($B$3,'Plan Details'!$D$4:$D$2298))),0),MATCH(Calculations!$B$4,'Plan Details'!$F$3:$Q$3,0))),"")</f>
        <v/>
      </c>
      <c r="AB193" s="2" t="str" cm="1">
        <f t="array" ref="AB193">IFERROR($M193*IF($E193="","",INDEX('Plan Details'!$F$4:$Q$2298,MATCH(1,(Calculations!AB$9='Plan Details'!$B$4:$B$2298)*($G193='Plan Details'!$E$4:$E$2298)*(ISNUMBER(SEARCH($B$3,'Plan Details'!$D$4:$D$2298))),0),MATCH(Calculations!$B$4,'Plan Details'!$F$3:$Q$3,0))),"")</f>
        <v/>
      </c>
      <c r="AD193" s="2" t="str">
        <f t="shared" si="46"/>
        <v/>
      </c>
      <c r="AE193" s="2" t="str">
        <f t="shared" si="47"/>
        <v/>
      </c>
      <c r="AF193" s="2" t="str">
        <f t="shared" si="48"/>
        <v/>
      </c>
      <c r="AG193" s="2" t="str">
        <f t="shared" si="49"/>
        <v/>
      </c>
      <c r="AH193" s="2" t="str">
        <f t="shared" si="50"/>
        <v/>
      </c>
      <c r="AI193" s="2" t="str">
        <f t="shared" si="51"/>
        <v/>
      </c>
      <c r="AJ193" s="2" t="str">
        <f t="shared" si="52"/>
        <v/>
      </c>
      <c r="AK193" s="2" t="str">
        <f t="shared" si="53"/>
        <v/>
      </c>
      <c r="AL193" s="2" t="str">
        <f t="shared" si="54"/>
        <v/>
      </c>
      <c r="AM193" s="2" t="str">
        <f t="shared" si="55"/>
        <v/>
      </c>
      <c r="AN193" s="2" t="str">
        <f t="shared" si="56"/>
        <v/>
      </c>
      <c r="AO193" s="2" t="str">
        <f t="shared" si="57"/>
        <v/>
      </c>
      <c r="AP193" s="2" t="str">
        <f t="shared" si="58"/>
        <v/>
      </c>
      <c r="AQ193" s="2" t="str">
        <f t="shared" si="59"/>
        <v/>
      </c>
    </row>
    <row r="194" spans="1:43" x14ac:dyDescent="0.2">
      <c r="A194" s="2" t="str">
        <f>IF('3 - SHOP Premium Calculator'!F210="","",'3 - SHOP Premium Calculator'!F210)</f>
        <v/>
      </c>
      <c r="B194" s="2" t="str">
        <f>IF(A194="","",A194&amp;COUNTIFS($D$10:D194,"Employee"))</f>
        <v/>
      </c>
      <c r="C194" s="2" t="str">
        <f>IF(A194="","",'3 - SHOP Premium Calculator'!F210&amp;" - "&amp;'3 - SHOP Premium Calculator'!H210)</f>
        <v/>
      </c>
      <c r="D194" s="2" t="str">
        <f>IF('3 - SHOP Premium Calculator'!H210="","",'3 - SHOP Premium Calculator'!H210)</f>
        <v/>
      </c>
      <c r="E194" s="37" t="str">
        <f>IF('3 - SHOP Premium Calculator'!I210="","",'3 - SHOP Premium Calculator'!I210)</f>
        <v/>
      </c>
      <c r="F194" s="2" t="str">
        <f t="shared" si="40"/>
        <v/>
      </c>
      <c r="G194" s="2" t="str">
        <f t="shared" si="41"/>
        <v/>
      </c>
      <c r="H194" s="2" t="str">
        <f t="shared" si="42"/>
        <v/>
      </c>
      <c r="I194" s="2" t="str">
        <f t="shared" si="43"/>
        <v/>
      </c>
      <c r="J194" s="2" t="str">
        <f t="shared" si="44"/>
        <v/>
      </c>
      <c r="K194" s="2" t="str">
        <f>IF(A194="","",IF(AND(D194="Dependent",F194&lt;25),F194+(COUNTIFS($A$10:A194,A194)/500),0))</f>
        <v/>
      </c>
      <c r="L194" s="2" t="str" cm="1">
        <f t="array" ref="L194">IFERROR(IF(A194="","",IF(AND(D194="Dependent",OR(IFERROR(K194=LARGE(IF($B$10:$B$309=B194,$K$10:$K$309),1),FALSE),IFERROR(K194=LARGE(IF($B$10:$B$309=B194,$K$10:$K$309),2),FALSE),IFERROR(K194=LARGE(IF($B$10:$B$309=B194,$K$10:$K$309),3),FALSE)),F194&lt;26),1,0)),0)</f>
        <v/>
      </c>
      <c r="M194" s="2" t="str">
        <f t="shared" si="45"/>
        <v/>
      </c>
      <c r="O194" s="2" t="str" cm="1">
        <f t="array" ref="O194">IFERROR($M194*IF($E194="","",INDEX('Plan Details'!$F$4:$Q$2298,MATCH(1,(Calculations!O$9='Plan Details'!$B$4:$B$2298)*($G194='Plan Details'!$E$4:$E$2298)*(ISNUMBER(SEARCH($B$3,'Plan Details'!$D$4:$D$2298))),0),MATCH(Calculations!$B$4,'Plan Details'!$F$3:$Q$3,0))),"")</f>
        <v/>
      </c>
      <c r="P194" s="2" t="str" cm="1">
        <f t="array" ref="P194">IFERROR($M194*IF($E194="","",INDEX('Plan Details'!$F$4:$Q$2298,MATCH(1,(Calculations!P$9='Plan Details'!$B$4:$B$2298)*($G194='Plan Details'!$E$4:$E$2298)*(ISNUMBER(SEARCH($B$3,'Plan Details'!$D$4:$D$2298))),0),MATCH(Calculations!$B$4,'Plan Details'!$F$3:$Q$3,0))),"")</f>
        <v/>
      </c>
      <c r="Q194" s="2" t="str" cm="1">
        <f t="array" ref="Q194">IFERROR($M194*IF($E194="","",INDEX('Plan Details'!$F$4:$Q$2298,MATCH(1,(Calculations!Q$9='Plan Details'!$B$4:$B$2298)*($G194='Plan Details'!$E$4:$E$2298)*(ISNUMBER(SEARCH($B$3,'Plan Details'!$D$4:$D$2298))),0),MATCH(Calculations!$B$4,'Plan Details'!$F$3:$Q$3,0))),"")</f>
        <v/>
      </c>
      <c r="R194" s="2" t="str" cm="1">
        <f t="array" ref="R194">IFERROR($M194*IF($E194="","",INDEX('Plan Details'!$F$4:$Q$2298,MATCH(1,(Calculations!R$9='Plan Details'!$B$4:$B$2298)*($G194='Plan Details'!$E$4:$E$2298)*(ISNUMBER(SEARCH($B$3,'Plan Details'!$D$4:$D$2298))),0),MATCH(Calculations!$B$4,'Plan Details'!$F$3:$Q$3,0))),"")</f>
        <v/>
      </c>
      <c r="S194" s="2" t="str" cm="1">
        <f t="array" ref="S194">IFERROR($M194*IF($E194="","",INDEX('Plan Details'!$F$4:$Q$2298,MATCH(1,(Calculations!S$9='Plan Details'!$B$4:$B$2298)*($G194='Plan Details'!$E$4:$E$2298)*(ISNUMBER(SEARCH($B$3,'Plan Details'!$D$4:$D$2298))),0),MATCH(Calculations!$B$4,'Plan Details'!$F$3:$Q$3,0))),"")</f>
        <v/>
      </c>
      <c r="T194" s="2" t="str" cm="1">
        <f t="array" ref="T194">IFERROR($M194*IF($E194="","",INDEX('Plan Details'!$F$4:$Q$2298,MATCH(1,(Calculations!T$9='Plan Details'!$B$4:$B$2298)*($G194='Plan Details'!$E$4:$E$2298)*(ISNUMBER(SEARCH($B$3,'Plan Details'!$D$4:$D$2298))),0),MATCH(Calculations!$B$4,'Plan Details'!$F$3:$Q$3,0))),"")</f>
        <v/>
      </c>
      <c r="U194" s="2" t="str" cm="1">
        <f t="array" ref="U194">IFERROR($M194*IF($E194="","",INDEX('Plan Details'!$F$4:$Q$2298,MATCH(1,(Calculations!U$9='Plan Details'!$B$4:$B$2298)*($G194='Plan Details'!$E$4:$E$2298)*(ISNUMBER(SEARCH($B$3,'Plan Details'!$D$4:$D$2298))),0),MATCH(Calculations!$B$4,'Plan Details'!$F$3:$Q$3,0))),"")</f>
        <v/>
      </c>
      <c r="V194" s="2" t="str" cm="1">
        <f t="array" ref="V194">IFERROR($M194*IF($E194="","",INDEX('Plan Details'!$F$4:$Q$2298,MATCH(1,(Calculations!V$9='Plan Details'!$B$4:$B$2298)*($G194='Plan Details'!$E$4:$E$2298)*(ISNUMBER(SEARCH($B$3,'Plan Details'!$D$4:$D$2298))),0),MATCH(Calculations!$B$4,'Plan Details'!$F$3:$Q$3,0))),"")</f>
        <v/>
      </c>
      <c r="W194" s="2" t="str" cm="1">
        <f t="array" ref="W194">IFERROR($M194*IF($E194="","",INDEX('Plan Details'!$F$4:$Q$2298,MATCH(1,(Calculations!W$9='Plan Details'!$B$4:$B$2298)*($G194='Plan Details'!$E$4:$E$2298)*(ISNUMBER(SEARCH($B$3,'Plan Details'!$D$4:$D$2298))),0),MATCH(Calculations!$B$4,'Plan Details'!$F$3:$Q$3,0))),"")</f>
        <v/>
      </c>
      <c r="X194" s="2" t="str" cm="1">
        <f t="array" ref="X194">IFERROR($M194*IF($E194="","",INDEX('Plan Details'!$F$4:$Q$2298,MATCH(1,(Calculations!X$9='Plan Details'!$B$4:$B$2298)*($G194='Plan Details'!$E$4:$E$2298)*(ISNUMBER(SEARCH($B$3,'Plan Details'!$D$4:$D$2298))),0),MATCH(Calculations!$B$4,'Plan Details'!$F$3:$Q$3,0))),"")</f>
        <v/>
      </c>
      <c r="Y194" s="2" t="str" cm="1">
        <f t="array" ref="Y194">IFERROR($M194*IF($E194="","",INDEX('Plan Details'!$F$4:$Q$2298,MATCH(1,(Calculations!Y$9='Plan Details'!$B$4:$B$2298)*($G194='Plan Details'!$E$4:$E$2298)*(ISNUMBER(SEARCH($B$3,'Plan Details'!$D$4:$D$2298))),0),MATCH(Calculations!$B$4,'Plan Details'!$F$3:$Q$3,0))),"")</f>
        <v/>
      </c>
      <c r="Z194" s="2" t="str" cm="1">
        <f t="array" ref="Z194">IFERROR($M194*IF($E194="","",INDEX('Plan Details'!$F$4:$Q$2298,MATCH(1,(Calculations!Z$9='Plan Details'!$B$4:$B$2298)*($G194='Plan Details'!$E$4:$E$2298)*(ISNUMBER(SEARCH($B$3,'Plan Details'!$D$4:$D$2298))),0),MATCH(Calculations!$B$4,'Plan Details'!$F$3:$Q$3,0))),"")</f>
        <v/>
      </c>
      <c r="AA194" s="2" t="str" cm="1">
        <f t="array" ref="AA194">IFERROR($M194*IF($E194="","",INDEX('Plan Details'!$F$4:$Q$2298,MATCH(1,(Calculations!AA$9='Plan Details'!$B$4:$B$2298)*($G194='Plan Details'!$E$4:$E$2298)*(ISNUMBER(SEARCH($B$3,'Plan Details'!$D$4:$D$2298))),0),MATCH(Calculations!$B$4,'Plan Details'!$F$3:$Q$3,0))),"")</f>
        <v/>
      </c>
      <c r="AB194" s="2" t="str" cm="1">
        <f t="array" ref="AB194">IFERROR($M194*IF($E194="","",INDEX('Plan Details'!$F$4:$Q$2298,MATCH(1,(Calculations!AB$9='Plan Details'!$B$4:$B$2298)*($G194='Plan Details'!$E$4:$E$2298)*(ISNUMBER(SEARCH($B$3,'Plan Details'!$D$4:$D$2298))),0),MATCH(Calculations!$B$4,'Plan Details'!$F$3:$Q$3,0))),"")</f>
        <v/>
      </c>
      <c r="AD194" s="2" t="str">
        <f t="shared" si="46"/>
        <v/>
      </c>
      <c r="AE194" s="2" t="str">
        <f t="shared" si="47"/>
        <v/>
      </c>
      <c r="AF194" s="2" t="str">
        <f t="shared" si="48"/>
        <v/>
      </c>
      <c r="AG194" s="2" t="str">
        <f t="shared" si="49"/>
        <v/>
      </c>
      <c r="AH194" s="2" t="str">
        <f t="shared" si="50"/>
        <v/>
      </c>
      <c r="AI194" s="2" t="str">
        <f t="shared" si="51"/>
        <v/>
      </c>
      <c r="AJ194" s="2" t="str">
        <f t="shared" si="52"/>
        <v/>
      </c>
      <c r="AK194" s="2" t="str">
        <f t="shared" si="53"/>
        <v/>
      </c>
      <c r="AL194" s="2" t="str">
        <f t="shared" si="54"/>
        <v/>
      </c>
      <c r="AM194" s="2" t="str">
        <f t="shared" si="55"/>
        <v/>
      </c>
      <c r="AN194" s="2" t="str">
        <f t="shared" si="56"/>
        <v/>
      </c>
      <c r="AO194" s="2" t="str">
        <f t="shared" si="57"/>
        <v/>
      </c>
      <c r="AP194" s="2" t="str">
        <f t="shared" si="58"/>
        <v/>
      </c>
      <c r="AQ194" s="2" t="str">
        <f t="shared" si="59"/>
        <v/>
      </c>
    </row>
    <row r="195" spans="1:43" x14ac:dyDescent="0.2">
      <c r="A195" s="2" t="str">
        <f>IF('3 - SHOP Premium Calculator'!F211="","",'3 - SHOP Premium Calculator'!F211)</f>
        <v/>
      </c>
      <c r="B195" s="2" t="str">
        <f>IF(A195="","",A195&amp;COUNTIFS($D$10:D195,"Employee"))</f>
        <v/>
      </c>
      <c r="C195" s="2" t="str">
        <f>IF(A195="","",'3 - SHOP Premium Calculator'!F211&amp;" - "&amp;'3 - SHOP Premium Calculator'!H211)</f>
        <v/>
      </c>
      <c r="D195" s="2" t="str">
        <f>IF('3 - SHOP Premium Calculator'!H211="","",'3 - SHOP Premium Calculator'!H211)</f>
        <v/>
      </c>
      <c r="E195" s="37" t="str">
        <f>IF('3 - SHOP Premium Calculator'!I211="","",'3 - SHOP Premium Calculator'!I211)</f>
        <v/>
      </c>
      <c r="F195" s="2" t="str">
        <f t="shared" si="40"/>
        <v/>
      </c>
      <c r="G195" s="2" t="str">
        <f t="shared" si="41"/>
        <v/>
      </c>
      <c r="H195" s="2" t="str">
        <f t="shared" si="42"/>
        <v/>
      </c>
      <c r="I195" s="2" t="str">
        <f t="shared" si="43"/>
        <v/>
      </c>
      <c r="J195" s="2" t="str">
        <f t="shared" si="44"/>
        <v/>
      </c>
      <c r="K195" s="2" t="str">
        <f>IF(A195="","",IF(AND(D195="Dependent",F195&lt;25),F195+(COUNTIFS($A$10:A195,A195)/500),0))</f>
        <v/>
      </c>
      <c r="L195" s="2" t="str" cm="1">
        <f t="array" ref="L195">IFERROR(IF(A195="","",IF(AND(D195="Dependent",OR(IFERROR(K195=LARGE(IF($B$10:$B$309=B195,$K$10:$K$309),1),FALSE),IFERROR(K195=LARGE(IF($B$10:$B$309=B195,$K$10:$K$309),2),FALSE),IFERROR(K195=LARGE(IF($B$10:$B$309=B195,$K$10:$K$309),3),FALSE)),F195&lt;26),1,0)),0)</f>
        <v/>
      </c>
      <c r="M195" s="2" t="str">
        <f t="shared" si="45"/>
        <v/>
      </c>
      <c r="O195" s="2" t="str" cm="1">
        <f t="array" ref="O195">IFERROR($M195*IF($E195="","",INDEX('Plan Details'!$F$4:$Q$2298,MATCH(1,(Calculations!O$9='Plan Details'!$B$4:$B$2298)*($G195='Plan Details'!$E$4:$E$2298)*(ISNUMBER(SEARCH($B$3,'Plan Details'!$D$4:$D$2298))),0),MATCH(Calculations!$B$4,'Plan Details'!$F$3:$Q$3,0))),"")</f>
        <v/>
      </c>
      <c r="P195" s="2" t="str" cm="1">
        <f t="array" ref="P195">IFERROR($M195*IF($E195="","",INDEX('Plan Details'!$F$4:$Q$2298,MATCH(1,(Calculations!P$9='Plan Details'!$B$4:$B$2298)*($G195='Plan Details'!$E$4:$E$2298)*(ISNUMBER(SEARCH($B$3,'Plan Details'!$D$4:$D$2298))),0),MATCH(Calculations!$B$4,'Plan Details'!$F$3:$Q$3,0))),"")</f>
        <v/>
      </c>
      <c r="Q195" s="2" t="str" cm="1">
        <f t="array" ref="Q195">IFERROR($M195*IF($E195="","",INDEX('Plan Details'!$F$4:$Q$2298,MATCH(1,(Calculations!Q$9='Plan Details'!$B$4:$B$2298)*($G195='Plan Details'!$E$4:$E$2298)*(ISNUMBER(SEARCH($B$3,'Plan Details'!$D$4:$D$2298))),0),MATCH(Calculations!$B$4,'Plan Details'!$F$3:$Q$3,0))),"")</f>
        <v/>
      </c>
      <c r="R195" s="2" t="str" cm="1">
        <f t="array" ref="R195">IFERROR($M195*IF($E195="","",INDEX('Plan Details'!$F$4:$Q$2298,MATCH(1,(Calculations!R$9='Plan Details'!$B$4:$B$2298)*($G195='Plan Details'!$E$4:$E$2298)*(ISNUMBER(SEARCH($B$3,'Plan Details'!$D$4:$D$2298))),0),MATCH(Calculations!$B$4,'Plan Details'!$F$3:$Q$3,0))),"")</f>
        <v/>
      </c>
      <c r="S195" s="2" t="str" cm="1">
        <f t="array" ref="S195">IFERROR($M195*IF($E195="","",INDEX('Plan Details'!$F$4:$Q$2298,MATCH(1,(Calculations!S$9='Plan Details'!$B$4:$B$2298)*($G195='Plan Details'!$E$4:$E$2298)*(ISNUMBER(SEARCH($B$3,'Plan Details'!$D$4:$D$2298))),0),MATCH(Calculations!$B$4,'Plan Details'!$F$3:$Q$3,0))),"")</f>
        <v/>
      </c>
      <c r="T195" s="2" t="str" cm="1">
        <f t="array" ref="T195">IFERROR($M195*IF($E195="","",INDEX('Plan Details'!$F$4:$Q$2298,MATCH(1,(Calculations!T$9='Plan Details'!$B$4:$B$2298)*($G195='Plan Details'!$E$4:$E$2298)*(ISNUMBER(SEARCH($B$3,'Plan Details'!$D$4:$D$2298))),0),MATCH(Calculations!$B$4,'Plan Details'!$F$3:$Q$3,0))),"")</f>
        <v/>
      </c>
      <c r="U195" s="2" t="str" cm="1">
        <f t="array" ref="U195">IFERROR($M195*IF($E195="","",INDEX('Plan Details'!$F$4:$Q$2298,MATCH(1,(Calculations!U$9='Plan Details'!$B$4:$B$2298)*($G195='Plan Details'!$E$4:$E$2298)*(ISNUMBER(SEARCH($B$3,'Plan Details'!$D$4:$D$2298))),0),MATCH(Calculations!$B$4,'Plan Details'!$F$3:$Q$3,0))),"")</f>
        <v/>
      </c>
      <c r="V195" s="2" t="str" cm="1">
        <f t="array" ref="V195">IFERROR($M195*IF($E195="","",INDEX('Plan Details'!$F$4:$Q$2298,MATCH(1,(Calculations!V$9='Plan Details'!$B$4:$B$2298)*($G195='Plan Details'!$E$4:$E$2298)*(ISNUMBER(SEARCH($B$3,'Plan Details'!$D$4:$D$2298))),0),MATCH(Calculations!$B$4,'Plan Details'!$F$3:$Q$3,0))),"")</f>
        <v/>
      </c>
      <c r="W195" s="2" t="str" cm="1">
        <f t="array" ref="W195">IFERROR($M195*IF($E195="","",INDEX('Plan Details'!$F$4:$Q$2298,MATCH(1,(Calculations!W$9='Plan Details'!$B$4:$B$2298)*($G195='Plan Details'!$E$4:$E$2298)*(ISNUMBER(SEARCH($B$3,'Plan Details'!$D$4:$D$2298))),0),MATCH(Calculations!$B$4,'Plan Details'!$F$3:$Q$3,0))),"")</f>
        <v/>
      </c>
      <c r="X195" s="2" t="str" cm="1">
        <f t="array" ref="X195">IFERROR($M195*IF($E195="","",INDEX('Plan Details'!$F$4:$Q$2298,MATCH(1,(Calculations!X$9='Plan Details'!$B$4:$B$2298)*($G195='Plan Details'!$E$4:$E$2298)*(ISNUMBER(SEARCH($B$3,'Plan Details'!$D$4:$D$2298))),0),MATCH(Calculations!$B$4,'Plan Details'!$F$3:$Q$3,0))),"")</f>
        <v/>
      </c>
      <c r="Y195" s="2" t="str" cm="1">
        <f t="array" ref="Y195">IFERROR($M195*IF($E195="","",INDEX('Plan Details'!$F$4:$Q$2298,MATCH(1,(Calculations!Y$9='Plan Details'!$B$4:$B$2298)*($G195='Plan Details'!$E$4:$E$2298)*(ISNUMBER(SEARCH($B$3,'Plan Details'!$D$4:$D$2298))),0),MATCH(Calculations!$B$4,'Plan Details'!$F$3:$Q$3,0))),"")</f>
        <v/>
      </c>
      <c r="Z195" s="2" t="str" cm="1">
        <f t="array" ref="Z195">IFERROR($M195*IF($E195="","",INDEX('Plan Details'!$F$4:$Q$2298,MATCH(1,(Calculations!Z$9='Plan Details'!$B$4:$B$2298)*($G195='Plan Details'!$E$4:$E$2298)*(ISNUMBER(SEARCH($B$3,'Plan Details'!$D$4:$D$2298))),0),MATCH(Calculations!$B$4,'Plan Details'!$F$3:$Q$3,0))),"")</f>
        <v/>
      </c>
      <c r="AA195" s="2" t="str" cm="1">
        <f t="array" ref="AA195">IFERROR($M195*IF($E195="","",INDEX('Plan Details'!$F$4:$Q$2298,MATCH(1,(Calculations!AA$9='Plan Details'!$B$4:$B$2298)*($G195='Plan Details'!$E$4:$E$2298)*(ISNUMBER(SEARCH($B$3,'Plan Details'!$D$4:$D$2298))),0),MATCH(Calculations!$B$4,'Plan Details'!$F$3:$Q$3,0))),"")</f>
        <v/>
      </c>
      <c r="AB195" s="2" t="str" cm="1">
        <f t="array" ref="AB195">IFERROR($M195*IF($E195="","",INDEX('Plan Details'!$F$4:$Q$2298,MATCH(1,(Calculations!AB$9='Plan Details'!$B$4:$B$2298)*($G195='Plan Details'!$E$4:$E$2298)*(ISNUMBER(SEARCH($B$3,'Plan Details'!$D$4:$D$2298))),0),MATCH(Calculations!$B$4,'Plan Details'!$F$3:$Q$3,0))),"")</f>
        <v/>
      </c>
      <c r="AD195" s="2" t="str">
        <f t="shared" si="46"/>
        <v/>
      </c>
      <c r="AE195" s="2" t="str">
        <f t="shared" si="47"/>
        <v/>
      </c>
      <c r="AF195" s="2" t="str">
        <f t="shared" si="48"/>
        <v/>
      </c>
      <c r="AG195" s="2" t="str">
        <f t="shared" si="49"/>
        <v/>
      </c>
      <c r="AH195" s="2" t="str">
        <f t="shared" si="50"/>
        <v/>
      </c>
      <c r="AI195" s="2" t="str">
        <f t="shared" si="51"/>
        <v/>
      </c>
      <c r="AJ195" s="2" t="str">
        <f t="shared" si="52"/>
        <v/>
      </c>
      <c r="AK195" s="2" t="str">
        <f t="shared" si="53"/>
        <v/>
      </c>
      <c r="AL195" s="2" t="str">
        <f t="shared" si="54"/>
        <v/>
      </c>
      <c r="AM195" s="2" t="str">
        <f t="shared" si="55"/>
        <v/>
      </c>
      <c r="AN195" s="2" t="str">
        <f t="shared" si="56"/>
        <v/>
      </c>
      <c r="AO195" s="2" t="str">
        <f t="shared" si="57"/>
        <v/>
      </c>
      <c r="AP195" s="2" t="str">
        <f t="shared" si="58"/>
        <v/>
      </c>
      <c r="AQ195" s="2" t="str">
        <f t="shared" si="59"/>
        <v/>
      </c>
    </row>
    <row r="196" spans="1:43" x14ac:dyDescent="0.2">
      <c r="A196" s="2" t="str">
        <f>IF('3 - SHOP Premium Calculator'!F212="","",'3 - SHOP Premium Calculator'!F212)</f>
        <v/>
      </c>
      <c r="B196" s="2" t="str">
        <f>IF(A196="","",A196&amp;COUNTIFS($D$10:D196,"Employee"))</f>
        <v/>
      </c>
      <c r="C196" s="2" t="str">
        <f>IF(A196="","",'3 - SHOP Premium Calculator'!F212&amp;" - "&amp;'3 - SHOP Premium Calculator'!H212)</f>
        <v/>
      </c>
      <c r="D196" s="2" t="str">
        <f>IF('3 - SHOP Premium Calculator'!H212="","",'3 - SHOP Premium Calculator'!H212)</f>
        <v/>
      </c>
      <c r="E196" s="37" t="str">
        <f>IF('3 - SHOP Premium Calculator'!I212="","",'3 - SHOP Premium Calculator'!I212)</f>
        <v/>
      </c>
      <c r="F196" s="2" t="str">
        <f t="shared" si="40"/>
        <v/>
      </c>
      <c r="G196" s="2" t="str">
        <f t="shared" si="41"/>
        <v/>
      </c>
      <c r="H196" s="2" t="str">
        <f t="shared" si="42"/>
        <v/>
      </c>
      <c r="I196" s="2" t="str">
        <f t="shared" si="43"/>
        <v/>
      </c>
      <c r="J196" s="2" t="str">
        <f t="shared" si="44"/>
        <v/>
      </c>
      <c r="K196" s="2" t="str">
        <f>IF(A196="","",IF(AND(D196="Dependent",F196&lt;25),F196+(COUNTIFS($A$10:A196,A196)/500),0))</f>
        <v/>
      </c>
      <c r="L196" s="2" t="str" cm="1">
        <f t="array" ref="L196">IFERROR(IF(A196="","",IF(AND(D196="Dependent",OR(IFERROR(K196=LARGE(IF($B$10:$B$309=B196,$K$10:$K$309),1),FALSE),IFERROR(K196=LARGE(IF($B$10:$B$309=B196,$K$10:$K$309),2),FALSE),IFERROR(K196=LARGE(IF($B$10:$B$309=B196,$K$10:$K$309),3),FALSE)),F196&lt;26),1,0)),0)</f>
        <v/>
      </c>
      <c r="M196" s="2" t="str">
        <f t="shared" si="45"/>
        <v/>
      </c>
      <c r="O196" s="2" t="str" cm="1">
        <f t="array" ref="O196">IFERROR($M196*IF($E196="","",INDEX('Plan Details'!$F$4:$Q$2298,MATCH(1,(Calculations!O$9='Plan Details'!$B$4:$B$2298)*($G196='Plan Details'!$E$4:$E$2298)*(ISNUMBER(SEARCH($B$3,'Plan Details'!$D$4:$D$2298))),0),MATCH(Calculations!$B$4,'Plan Details'!$F$3:$Q$3,0))),"")</f>
        <v/>
      </c>
      <c r="P196" s="2" t="str" cm="1">
        <f t="array" ref="P196">IFERROR($M196*IF($E196="","",INDEX('Plan Details'!$F$4:$Q$2298,MATCH(1,(Calculations!P$9='Plan Details'!$B$4:$B$2298)*($G196='Plan Details'!$E$4:$E$2298)*(ISNUMBER(SEARCH($B$3,'Plan Details'!$D$4:$D$2298))),0),MATCH(Calculations!$B$4,'Plan Details'!$F$3:$Q$3,0))),"")</f>
        <v/>
      </c>
      <c r="Q196" s="2" t="str" cm="1">
        <f t="array" ref="Q196">IFERROR($M196*IF($E196="","",INDEX('Plan Details'!$F$4:$Q$2298,MATCH(1,(Calculations!Q$9='Plan Details'!$B$4:$B$2298)*($G196='Plan Details'!$E$4:$E$2298)*(ISNUMBER(SEARCH($B$3,'Plan Details'!$D$4:$D$2298))),0),MATCH(Calculations!$B$4,'Plan Details'!$F$3:$Q$3,0))),"")</f>
        <v/>
      </c>
      <c r="R196" s="2" t="str" cm="1">
        <f t="array" ref="R196">IFERROR($M196*IF($E196="","",INDEX('Plan Details'!$F$4:$Q$2298,MATCH(1,(Calculations!R$9='Plan Details'!$B$4:$B$2298)*($G196='Plan Details'!$E$4:$E$2298)*(ISNUMBER(SEARCH($B$3,'Plan Details'!$D$4:$D$2298))),0),MATCH(Calculations!$B$4,'Plan Details'!$F$3:$Q$3,0))),"")</f>
        <v/>
      </c>
      <c r="S196" s="2" t="str" cm="1">
        <f t="array" ref="S196">IFERROR($M196*IF($E196="","",INDEX('Plan Details'!$F$4:$Q$2298,MATCH(1,(Calculations!S$9='Plan Details'!$B$4:$B$2298)*($G196='Plan Details'!$E$4:$E$2298)*(ISNUMBER(SEARCH($B$3,'Plan Details'!$D$4:$D$2298))),0),MATCH(Calculations!$B$4,'Plan Details'!$F$3:$Q$3,0))),"")</f>
        <v/>
      </c>
      <c r="T196" s="2" t="str" cm="1">
        <f t="array" ref="T196">IFERROR($M196*IF($E196="","",INDEX('Plan Details'!$F$4:$Q$2298,MATCH(1,(Calculations!T$9='Plan Details'!$B$4:$B$2298)*($G196='Plan Details'!$E$4:$E$2298)*(ISNUMBER(SEARCH($B$3,'Plan Details'!$D$4:$D$2298))),0),MATCH(Calculations!$B$4,'Plan Details'!$F$3:$Q$3,0))),"")</f>
        <v/>
      </c>
      <c r="U196" s="2" t="str" cm="1">
        <f t="array" ref="U196">IFERROR($M196*IF($E196="","",INDEX('Plan Details'!$F$4:$Q$2298,MATCH(1,(Calculations!U$9='Plan Details'!$B$4:$B$2298)*($G196='Plan Details'!$E$4:$E$2298)*(ISNUMBER(SEARCH($B$3,'Plan Details'!$D$4:$D$2298))),0),MATCH(Calculations!$B$4,'Plan Details'!$F$3:$Q$3,0))),"")</f>
        <v/>
      </c>
      <c r="V196" s="2" t="str" cm="1">
        <f t="array" ref="V196">IFERROR($M196*IF($E196="","",INDEX('Plan Details'!$F$4:$Q$2298,MATCH(1,(Calculations!V$9='Plan Details'!$B$4:$B$2298)*($G196='Plan Details'!$E$4:$E$2298)*(ISNUMBER(SEARCH($B$3,'Plan Details'!$D$4:$D$2298))),0),MATCH(Calculations!$B$4,'Plan Details'!$F$3:$Q$3,0))),"")</f>
        <v/>
      </c>
      <c r="W196" s="2" t="str" cm="1">
        <f t="array" ref="W196">IFERROR($M196*IF($E196="","",INDEX('Plan Details'!$F$4:$Q$2298,MATCH(1,(Calculations!W$9='Plan Details'!$B$4:$B$2298)*($G196='Plan Details'!$E$4:$E$2298)*(ISNUMBER(SEARCH($B$3,'Plan Details'!$D$4:$D$2298))),0),MATCH(Calculations!$B$4,'Plan Details'!$F$3:$Q$3,0))),"")</f>
        <v/>
      </c>
      <c r="X196" s="2" t="str" cm="1">
        <f t="array" ref="X196">IFERROR($M196*IF($E196="","",INDEX('Plan Details'!$F$4:$Q$2298,MATCH(1,(Calculations!X$9='Plan Details'!$B$4:$B$2298)*($G196='Plan Details'!$E$4:$E$2298)*(ISNUMBER(SEARCH($B$3,'Plan Details'!$D$4:$D$2298))),0),MATCH(Calculations!$B$4,'Plan Details'!$F$3:$Q$3,0))),"")</f>
        <v/>
      </c>
      <c r="Y196" s="2" t="str" cm="1">
        <f t="array" ref="Y196">IFERROR($M196*IF($E196="","",INDEX('Plan Details'!$F$4:$Q$2298,MATCH(1,(Calculations!Y$9='Plan Details'!$B$4:$B$2298)*($G196='Plan Details'!$E$4:$E$2298)*(ISNUMBER(SEARCH($B$3,'Plan Details'!$D$4:$D$2298))),0),MATCH(Calculations!$B$4,'Plan Details'!$F$3:$Q$3,0))),"")</f>
        <v/>
      </c>
      <c r="Z196" s="2" t="str" cm="1">
        <f t="array" ref="Z196">IFERROR($M196*IF($E196="","",INDEX('Plan Details'!$F$4:$Q$2298,MATCH(1,(Calculations!Z$9='Plan Details'!$B$4:$B$2298)*($G196='Plan Details'!$E$4:$E$2298)*(ISNUMBER(SEARCH($B$3,'Plan Details'!$D$4:$D$2298))),0),MATCH(Calculations!$B$4,'Plan Details'!$F$3:$Q$3,0))),"")</f>
        <v/>
      </c>
      <c r="AA196" s="2" t="str" cm="1">
        <f t="array" ref="AA196">IFERROR($M196*IF($E196="","",INDEX('Plan Details'!$F$4:$Q$2298,MATCH(1,(Calculations!AA$9='Plan Details'!$B$4:$B$2298)*($G196='Plan Details'!$E$4:$E$2298)*(ISNUMBER(SEARCH($B$3,'Plan Details'!$D$4:$D$2298))),0),MATCH(Calculations!$B$4,'Plan Details'!$F$3:$Q$3,0))),"")</f>
        <v/>
      </c>
      <c r="AB196" s="2" t="str" cm="1">
        <f t="array" ref="AB196">IFERROR($M196*IF($E196="","",INDEX('Plan Details'!$F$4:$Q$2298,MATCH(1,(Calculations!AB$9='Plan Details'!$B$4:$B$2298)*($G196='Plan Details'!$E$4:$E$2298)*(ISNUMBER(SEARCH($B$3,'Plan Details'!$D$4:$D$2298))),0),MATCH(Calculations!$B$4,'Plan Details'!$F$3:$Q$3,0))),"")</f>
        <v/>
      </c>
      <c r="AD196" s="2" t="str">
        <f t="shared" si="46"/>
        <v/>
      </c>
      <c r="AE196" s="2" t="str">
        <f t="shared" si="47"/>
        <v/>
      </c>
      <c r="AF196" s="2" t="str">
        <f t="shared" si="48"/>
        <v/>
      </c>
      <c r="AG196" s="2" t="str">
        <f t="shared" si="49"/>
        <v/>
      </c>
      <c r="AH196" s="2" t="str">
        <f t="shared" si="50"/>
        <v/>
      </c>
      <c r="AI196" s="2" t="str">
        <f t="shared" si="51"/>
        <v/>
      </c>
      <c r="AJ196" s="2" t="str">
        <f t="shared" si="52"/>
        <v/>
      </c>
      <c r="AK196" s="2" t="str">
        <f t="shared" si="53"/>
        <v/>
      </c>
      <c r="AL196" s="2" t="str">
        <f t="shared" si="54"/>
        <v/>
      </c>
      <c r="AM196" s="2" t="str">
        <f t="shared" si="55"/>
        <v/>
      </c>
      <c r="AN196" s="2" t="str">
        <f t="shared" si="56"/>
        <v/>
      </c>
      <c r="AO196" s="2" t="str">
        <f t="shared" si="57"/>
        <v/>
      </c>
      <c r="AP196" s="2" t="str">
        <f t="shared" si="58"/>
        <v/>
      </c>
      <c r="AQ196" s="2" t="str">
        <f t="shared" si="59"/>
        <v/>
      </c>
    </row>
    <row r="197" spans="1:43" x14ac:dyDescent="0.2">
      <c r="A197" s="2" t="str">
        <f>IF('3 - SHOP Premium Calculator'!F213="","",'3 - SHOP Premium Calculator'!F213)</f>
        <v/>
      </c>
      <c r="B197" s="2" t="str">
        <f>IF(A197="","",A197&amp;COUNTIFS($D$10:D197,"Employee"))</f>
        <v/>
      </c>
      <c r="C197" s="2" t="str">
        <f>IF(A197="","",'3 - SHOP Premium Calculator'!F213&amp;" - "&amp;'3 - SHOP Premium Calculator'!H213)</f>
        <v/>
      </c>
      <c r="D197" s="2" t="str">
        <f>IF('3 - SHOP Premium Calculator'!H213="","",'3 - SHOP Premium Calculator'!H213)</f>
        <v/>
      </c>
      <c r="E197" s="37" t="str">
        <f>IF('3 - SHOP Premium Calculator'!I213="","",'3 - SHOP Premium Calculator'!I213)</f>
        <v/>
      </c>
      <c r="F197" s="2" t="str">
        <f t="shared" si="40"/>
        <v/>
      </c>
      <c r="G197" s="2" t="str">
        <f t="shared" si="41"/>
        <v/>
      </c>
      <c r="H197" s="2" t="str">
        <f t="shared" si="42"/>
        <v/>
      </c>
      <c r="I197" s="2" t="str">
        <f t="shared" si="43"/>
        <v/>
      </c>
      <c r="J197" s="2" t="str">
        <f t="shared" si="44"/>
        <v/>
      </c>
      <c r="K197" s="2" t="str">
        <f>IF(A197="","",IF(AND(D197="Dependent",F197&lt;25),F197+(COUNTIFS($A$10:A197,A197)/500),0))</f>
        <v/>
      </c>
      <c r="L197" s="2" t="str" cm="1">
        <f t="array" ref="L197">IFERROR(IF(A197="","",IF(AND(D197="Dependent",OR(IFERROR(K197=LARGE(IF($B$10:$B$309=B197,$K$10:$K$309),1),FALSE),IFERROR(K197=LARGE(IF($B$10:$B$309=B197,$K$10:$K$309),2),FALSE),IFERROR(K197=LARGE(IF($B$10:$B$309=B197,$K$10:$K$309),3),FALSE)),F197&lt;26),1,0)),0)</f>
        <v/>
      </c>
      <c r="M197" s="2" t="str">
        <f t="shared" si="45"/>
        <v/>
      </c>
      <c r="O197" s="2" t="str" cm="1">
        <f t="array" ref="O197">IFERROR($M197*IF($E197="","",INDEX('Plan Details'!$F$4:$Q$2298,MATCH(1,(Calculations!O$9='Plan Details'!$B$4:$B$2298)*($G197='Plan Details'!$E$4:$E$2298)*(ISNUMBER(SEARCH($B$3,'Plan Details'!$D$4:$D$2298))),0),MATCH(Calculations!$B$4,'Plan Details'!$F$3:$Q$3,0))),"")</f>
        <v/>
      </c>
      <c r="P197" s="2" t="str" cm="1">
        <f t="array" ref="P197">IFERROR($M197*IF($E197="","",INDEX('Plan Details'!$F$4:$Q$2298,MATCH(1,(Calculations!P$9='Plan Details'!$B$4:$B$2298)*($G197='Plan Details'!$E$4:$E$2298)*(ISNUMBER(SEARCH($B$3,'Plan Details'!$D$4:$D$2298))),0),MATCH(Calculations!$B$4,'Plan Details'!$F$3:$Q$3,0))),"")</f>
        <v/>
      </c>
      <c r="Q197" s="2" t="str" cm="1">
        <f t="array" ref="Q197">IFERROR($M197*IF($E197="","",INDEX('Plan Details'!$F$4:$Q$2298,MATCH(1,(Calculations!Q$9='Plan Details'!$B$4:$B$2298)*($G197='Plan Details'!$E$4:$E$2298)*(ISNUMBER(SEARCH($B$3,'Plan Details'!$D$4:$D$2298))),0),MATCH(Calculations!$B$4,'Plan Details'!$F$3:$Q$3,0))),"")</f>
        <v/>
      </c>
      <c r="R197" s="2" t="str" cm="1">
        <f t="array" ref="R197">IFERROR($M197*IF($E197="","",INDEX('Plan Details'!$F$4:$Q$2298,MATCH(1,(Calculations!R$9='Plan Details'!$B$4:$B$2298)*($G197='Plan Details'!$E$4:$E$2298)*(ISNUMBER(SEARCH($B$3,'Plan Details'!$D$4:$D$2298))),0),MATCH(Calculations!$B$4,'Plan Details'!$F$3:$Q$3,0))),"")</f>
        <v/>
      </c>
      <c r="S197" s="2" t="str" cm="1">
        <f t="array" ref="S197">IFERROR($M197*IF($E197="","",INDEX('Plan Details'!$F$4:$Q$2298,MATCH(1,(Calculations!S$9='Plan Details'!$B$4:$B$2298)*($G197='Plan Details'!$E$4:$E$2298)*(ISNUMBER(SEARCH($B$3,'Plan Details'!$D$4:$D$2298))),0),MATCH(Calculations!$B$4,'Plan Details'!$F$3:$Q$3,0))),"")</f>
        <v/>
      </c>
      <c r="T197" s="2" t="str" cm="1">
        <f t="array" ref="T197">IFERROR($M197*IF($E197="","",INDEX('Plan Details'!$F$4:$Q$2298,MATCH(1,(Calculations!T$9='Plan Details'!$B$4:$B$2298)*($G197='Plan Details'!$E$4:$E$2298)*(ISNUMBER(SEARCH($B$3,'Plan Details'!$D$4:$D$2298))),0),MATCH(Calculations!$B$4,'Plan Details'!$F$3:$Q$3,0))),"")</f>
        <v/>
      </c>
      <c r="U197" s="2" t="str" cm="1">
        <f t="array" ref="U197">IFERROR($M197*IF($E197="","",INDEX('Plan Details'!$F$4:$Q$2298,MATCH(1,(Calculations!U$9='Plan Details'!$B$4:$B$2298)*($G197='Plan Details'!$E$4:$E$2298)*(ISNUMBER(SEARCH($B$3,'Plan Details'!$D$4:$D$2298))),0),MATCH(Calculations!$B$4,'Plan Details'!$F$3:$Q$3,0))),"")</f>
        <v/>
      </c>
      <c r="V197" s="2" t="str" cm="1">
        <f t="array" ref="V197">IFERROR($M197*IF($E197="","",INDEX('Plan Details'!$F$4:$Q$2298,MATCH(1,(Calculations!V$9='Plan Details'!$B$4:$B$2298)*($G197='Plan Details'!$E$4:$E$2298)*(ISNUMBER(SEARCH($B$3,'Plan Details'!$D$4:$D$2298))),0),MATCH(Calculations!$B$4,'Plan Details'!$F$3:$Q$3,0))),"")</f>
        <v/>
      </c>
      <c r="W197" s="2" t="str" cm="1">
        <f t="array" ref="W197">IFERROR($M197*IF($E197="","",INDEX('Plan Details'!$F$4:$Q$2298,MATCH(1,(Calculations!W$9='Plan Details'!$B$4:$B$2298)*($G197='Plan Details'!$E$4:$E$2298)*(ISNUMBER(SEARCH($B$3,'Plan Details'!$D$4:$D$2298))),0),MATCH(Calculations!$B$4,'Plan Details'!$F$3:$Q$3,0))),"")</f>
        <v/>
      </c>
      <c r="X197" s="2" t="str" cm="1">
        <f t="array" ref="X197">IFERROR($M197*IF($E197="","",INDEX('Plan Details'!$F$4:$Q$2298,MATCH(1,(Calculations!X$9='Plan Details'!$B$4:$B$2298)*($G197='Plan Details'!$E$4:$E$2298)*(ISNUMBER(SEARCH($B$3,'Plan Details'!$D$4:$D$2298))),0),MATCH(Calculations!$B$4,'Plan Details'!$F$3:$Q$3,0))),"")</f>
        <v/>
      </c>
      <c r="Y197" s="2" t="str" cm="1">
        <f t="array" ref="Y197">IFERROR($M197*IF($E197="","",INDEX('Plan Details'!$F$4:$Q$2298,MATCH(1,(Calculations!Y$9='Plan Details'!$B$4:$B$2298)*($G197='Plan Details'!$E$4:$E$2298)*(ISNUMBER(SEARCH($B$3,'Plan Details'!$D$4:$D$2298))),0),MATCH(Calculations!$B$4,'Plan Details'!$F$3:$Q$3,0))),"")</f>
        <v/>
      </c>
      <c r="Z197" s="2" t="str" cm="1">
        <f t="array" ref="Z197">IFERROR($M197*IF($E197="","",INDEX('Plan Details'!$F$4:$Q$2298,MATCH(1,(Calculations!Z$9='Plan Details'!$B$4:$B$2298)*($G197='Plan Details'!$E$4:$E$2298)*(ISNUMBER(SEARCH($B$3,'Plan Details'!$D$4:$D$2298))),0),MATCH(Calculations!$B$4,'Plan Details'!$F$3:$Q$3,0))),"")</f>
        <v/>
      </c>
      <c r="AA197" s="2" t="str" cm="1">
        <f t="array" ref="AA197">IFERROR($M197*IF($E197="","",INDEX('Plan Details'!$F$4:$Q$2298,MATCH(1,(Calculations!AA$9='Plan Details'!$B$4:$B$2298)*($G197='Plan Details'!$E$4:$E$2298)*(ISNUMBER(SEARCH($B$3,'Plan Details'!$D$4:$D$2298))),0),MATCH(Calculations!$B$4,'Plan Details'!$F$3:$Q$3,0))),"")</f>
        <v/>
      </c>
      <c r="AB197" s="2" t="str" cm="1">
        <f t="array" ref="AB197">IFERROR($M197*IF($E197="","",INDEX('Plan Details'!$F$4:$Q$2298,MATCH(1,(Calculations!AB$9='Plan Details'!$B$4:$B$2298)*($G197='Plan Details'!$E$4:$E$2298)*(ISNUMBER(SEARCH($B$3,'Plan Details'!$D$4:$D$2298))),0),MATCH(Calculations!$B$4,'Plan Details'!$F$3:$Q$3,0))),"")</f>
        <v/>
      </c>
      <c r="AD197" s="2" t="str">
        <f t="shared" si="46"/>
        <v/>
      </c>
      <c r="AE197" s="2" t="str">
        <f t="shared" si="47"/>
        <v/>
      </c>
      <c r="AF197" s="2" t="str">
        <f t="shared" si="48"/>
        <v/>
      </c>
      <c r="AG197" s="2" t="str">
        <f t="shared" si="49"/>
        <v/>
      </c>
      <c r="AH197" s="2" t="str">
        <f t="shared" si="50"/>
        <v/>
      </c>
      <c r="AI197" s="2" t="str">
        <f t="shared" si="51"/>
        <v/>
      </c>
      <c r="AJ197" s="2" t="str">
        <f t="shared" si="52"/>
        <v/>
      </c>
      <c r="AK197" s="2" t="str">
        <f t="shared" si="53"/>
        <v/>
      </c>
      <c r="AL197" s="2" t="str">
        <f t="shared" si="54"/>
        <v/>
      </c>
      <c r="AM197" s="2" t="str">
        <f t="shared" si="55"/>
        <v/>
      </c>
      <c r="AN197" s="2" t="str">
        <f t="shared" si="56"/>
        <v/>
      </c>
      <c r="AO197" s="2" t="str">
        <f t="shared" si="57"/>
        <v/>
      </c>
      <c r="AP197" s="2" t="str">
        <f t="shared" si="58"/>
        <v/>
      </c>
      <c r="AQ197" s="2" t="str">
        <f t="shared" si="59"/>
        <v/>
      </c>
    </row>
    <row r="198" spans="1:43" x14ac:dyDescent="0.2">
      <c r="A198" s="2" t="str">
        <f>IF('3 - SHOP Premium Calculator'!F214="","",'3 - SHOP Premium Calculator'!F214)</f>
        <v/>
      </c>
      <c r="B198" s="2" t="str">
        <f>IF(A198="","",A198&amp;COUNTIFS($D$10:D198,"Employee"))</f>
        <v/>
      </c>
      <c r="C198" s="2" t="str">
        <f>IF(A198="","",'3 - SHOP Premium Calculator'!F214&amp;" - "&amp;'3 - SHOP Premium Calculator'!H214)</f>
        <v/>
      </c>
      <c r="D198" s="2" t="str">
        <f>IF('3 - SHOP Premium Calculator'!H214="","",'3 - SHOP Premium Calculator'!H214)</f>
        <v/>
      </c>
      <c r="E198" s="37" t="str">
        <f>IF('3 - SHOP Premium Calculator'!I214="","",'3 - SHOP Premium Calculator'!I214)</f>
        <v/>
      </c>
      <c r="F198" s="2" t="str">
        <f t="shared" si="40"/>
        <v/>
      </c>
      <c r="G198" s="2" t="str">
        <f t="shared" si="41"/>
        <v/>
      </c>
      <c r="H198" s="2" t="str">
        <f t="shared" si="42"/>
        <v/>
      </c>
      <c r="I198" s="2" t="str">
        <f t="shared" si="43"/>
        <v/>
      </c>
      <c r="J198" s="2" t="str">
        <f t="shared" si="44"/>
        <v/>
      </c>
      <c r="K198" s="2" t="str">
        <f>IF(A198="","",IF(AND(D198="Dependent",F198&lt;25),F198+(COUNTIFS($A$10:A198,A198)/500),0))</f>
        <v/>
      </c>
      <c r="L198" s="2" t="str" cm="1">
        <f t="array" ref="L198">IFERROR(IF(A198="","",IF(AND(D198="Dependent",OR(IFERROR(K198=LARGE(IF($B$10:$B$309=B198,$K$10:$K$309),1),FALSE),IFERROR(K198=LARGE(IF($B$10:$B$309=B198,$K$10:$K$309),2),FALSE),IFERROR(K198=LARGE(IF($B$10:$B$309=B198,$K$10:$K$309),3),FALSE)),F198&lt;26),1,0)),0)</f>
        <v/>
      </c>
      <c r="M198" s="2" t="str">
        <f t="shared" si="45"/>
        <v/>
      </c>
      <c r="O198" s="2" t="str" cm="1">
        <f t="array" ref="O198">IFERROR($M198*IF($E198="","",INDEX('Plan Details'!$F$4:$Q$2298,MATCH(1,(Calculations!O$9='Plan Details'!$B$4:$B$2298)*($G198='Plan Details'!$E$4:$E$2298)*(ISNUMBER(SEARCH($B$3,'Plan Details'!$D$4:$D$2298))),0),MATCH(Calculations!$B$4,'Plan Details'!$F$3:$Q$3,0))),"")</f>
        <v/>
      </c>
      <c r="P198" s="2" t="str" cm="1">
        <f t="array" ref="P198">IFERROR($M198*IF($E198="","",INDEX('Plan Details'!$F$4:$Q$2298,MATCH(1,(Calculations!P$9='Plan Details'!$B$4:$B$2298)*($G198='Plan Details'!$E$4:$E$2298)*(ISNUMBER(SEARCH($B$3,'Plan Details'!$D$4:$D$2298))),0),MATCH(Calculations!$B$4,'Plan Details'!$F$3:$Q$3,0))),"")</f>
        <v/>
      </c>
      <c r="Q198" s="2" t="str" cm="1">
        <f t="array" ref="Q198">IFERROR($M198*IF($E198="","",INDEX('Plan Details'!$F$4:$Q$2298,MATCH(1,(Calculations!Q$9='Plan Details'!$B$4:$B$2298)*($G198='Plan Details'!$E$4:$E$2298)*(ISNUMBER(SEARCH($B$3,'Plan Details'!$D$4:$D$2298))),0),MATCH(Calculations!$B$4,'Plan Details'!$F$3:$Q$3,0))),"")</f>
        <v/>
      </c>
      <c r="R198" s="2" t="str" cm="1">
        <f t="array" ref="R198">IFERROR($M198*IF($E198="","",INDEX('Plan Details'!$F$4:$Q$2298,MATCH(1,(Calculations!R$9='Plan Details'!$B$4:$B$2298)*($G198='Plan Details'!$E$4:$E$2298)*(ISNUMBER(SEARCH($B$3,'Plan Details'!$D$4:$D$2298))),0),MATCH(Calculations!$B$4,'Plan Details'!$F$3:$Q$3,0))),"")</f>
        <v/>
      </c>
      <c r="S198" s="2" t="str" cm="1">
        <f t="array" ref="S198">IFERROR($M198*IF($E198="","",INDEX('Plan Details'!$F$4:$Q$2298,MATCH(1,(Calculations!S$9='Plan Details'!$B$4:$B$2298)*($G198='Plan Details'!$E$4:$E$2298)*(ISNUMBER(SEARCH($B$3,'Plan Details'!$D$4:$D$2298))),0),MATCH(Calculations!$B$4,'Plan Details'!$F$3:$Q$3,0))),"")</f>
        <v/>
      </c>
      <c r="T198" s="2" t="str" cm="1">
        <f t="array" ref="T198">IFERROR($M198*IF($E198="","",INDEX('Plan Details'!$F$4:$Q$2298,MATCH(1,(Calculations!T$9='Plan Details'!$B$4:$B$2298)*($G198='Plan Details'!$E$4:$E$2298)*(ISNUMBER(SEARCH($B$3,'Plan Details'!$D$4:$D$2298))),0),MATCH(Calculations!$B$4,'Plan Details'!$F$3:$Q$3,0))),"")</f>
        <v/>
      </c>
      <c r="U198" s="2" t="str" cm="1">
        <f t="array" ref="U198">IFERROR($M198*IF($E198="","",INDEX('Plan Details'!$F$4:$Q$2298,MATCH(1,(Calculations!U$9='Plan Details'!$B$4:$B$2298)*($G198='Plan Details'!$E$4:$E$2298)*(ISNUMBER(SEARCH($B$3,'Plan Details'!$D$4:$D$2298))),0),MATCH(Calculations!$B$4,'Plan Details'!$F$3:$Q$3,0))),"")</f>
        <v/>
      </c>
      <c r="V198" s="2" t="str" cm="1">
        <f t="array" ref="V198">IFERROR($M198*IF($E198="","",INDEX('Plan Details'!$F$4:$Q$2298,MATCH(1,(Calculations!V$9='Plan Details'!$B$4:$B$2298)*($G198='Plan Details'!$E$4:$E$2298)*(ISNUMBER(SEARCH($B$3,'Plan Details'!$D$4:$D$2298))),0),MATCH(Calculations!$B$4,'Plan Details'!$F$3:$Q$3,0))),"")</f>
        <v/>
      </c>
      <c r="W198" s="2" t="str" cm="1">
        <f t="array" ref="W198">IFERROR($M198*IF($E198="","",INDEX('Plan Details'!$F$4:$Q$2298,MATCH(1,(Calculations!W$9='Plan Details'!$B$4:$B$2298)*($G198='Plan Details'!$E$4:$E$2298)*(ISNUMBER(SEARCH($B$3,'Plan Details'!$D$4:$D$2298))),0),MATCH(Calculations!$B$4,'Plan Details'!$F$3:$Q$3,0))),"")</f>
        <v/>
      </c>
      <c r="X198" s="2" t="str" cm="1">
        <f t="array" ref="X198">IFERROR($M198*IF($E198="","",INDEX('Plan Details'!$F$4:$Q$2298,MATCH(1,(Calculations!X$9='Plan Details'!$B$4:$B$2298)*($G198='Plan Details'!$E$4:$E$2298)*(ISNUMBER(SEARCH($B$3,'Plan Details'!$D$4:$D$2298))),0),MATCH(Calculations!$B$4,'Plan Details'!$F$3:$Q$3,0))),"")</f>
        <v/>
      </c>
      <c r="Y198" s="2" t="str" cm="1">
        <f t="array" ref="Y198">IFERROR($M198*IF($E198="","",INDEX('Plan Details'!$F$4:$Q$2298,MATCH(1,(Calculations!Y$9='Plan Details'!$B$4:$B$2298)*($G198='Plan Details'!$E$4:$E$2298)*(ISNUMBER(SEARCH($B$3,'Plan Details'!$D$4:$D$2298))),0),MATCH(Calculations!$B$4,'Plan Details'!$F$3:$Q$3,0))),"")</f>
        <v/>
      </c>
      <c r="Z198" s="2" t="str" cm="1">
        <f t="array" ref="Z198">IFERROR($M198*IF($E198="","",INDEX('Plan Details'!$F$4:$Q$2298,MATCH(1,(Calculations!Z$9='Plan Details'!$B$4:$B$2298)*($G198='Plan Details'!$E$4:$E$2298)*(ISNUMBER(SEARCH($B$3,'Plan Details'!$D$4:$D$2298))),0),MATCH(Calculations!$B$4,'Plan Details'!$F$3:$Q$3,0))),"")</f>
        <v/>
      </c>
      <c r="AA198" s="2" t="str" cm="1">
        <f t="array" ref="AA198">IFERROR($M198*IF($E198="","",INDEX('Plan Details'!$F$4:$Q$2298,MATCH(1,(Calculations!AA$9='Plan Details'!$B$4:$B$2298)*($G198='Plan Details'!$E$4:$E$2298)*(ISNUMBER(SEARCH($B$3,'Plan Details'!$D$4:$D$2298))),0),MATCH(Calculations!$B$4,'Plan Details'!$F$3:$Q$3,0))),"")</f>
        <v/>
      </c>
      <c r="AB198" s="2" t="str" cm="1">
        <f t="array" ref="AB198">IFERROR($M198*IF($E198="","",INDEX('Plan Details'!$F$4:$Q$2298,MATCH(1,(Calculations!AB$9='Plan Details'!$B$4:$B$2298)*($G198='Plan Details'!$E$4:$E$2298)*(ISNUMBER(SEARCH($B$3,'Plan Details'!$D$4:$D$2298))),0),MATCH(Calculations!$B$4,'Plan Details'!$F$3:$Q$3,0))),"")</f>
        <v/>
      </c>
      <c r="AD198" s="2" t="str">
        <f t="shared" si="46"/>
        <v/>
      </c>
      <c r="AE198" s="2" t="str">
        <f t="shared" si="47"/>
        <v/>
      </c>
      <c r="AF198" s="2" t="str">
        <f t="shared" si="48"/>
        <v/>
      </c>
      <c r="AG198" s="2" t="str">
        <f t="shared" si="49"/>
        <v/>
      </c>
      <c r="AH198" s="2" t="str">
        <f t="shared" si="50"/>
        <v/>
      </c>
      <c r="AI198" s="2" t="str">
        <f t="shared" si="51"/>
        <v/>
      </c>
      <c r="AJ198" s="2" t="str">
        <f t="shared" si="52"/>
        <v/>
      </c>
      <c r="AK198" s="2" t="str">
        <f t="shared" si="53"/>
        <v/>
      </c>
      <c r="AL198" s="2" t="str">
        <f t="shared" si="54"/>
        <v/>
      </c>
      <c r="AM198" s="2" t="str">
        <f t="shared" si="55"/>
        <v/>
      </c>
      <c r="AN198" s="2" t="str">
        <f t="shared" si="56"/>
        <v/>
      </c>
      <c r="AO198" s="2" t="str">
        <f t="shared" si="57"/>
        <v/>
      </c>
      <c r="AP198" s="2" t="str">
        <f t="shared" si="58"/>
        <v/>
      </c>
      <c r="AQ198" s="2" t="str">
        <f t="shared" si="59"/>
        <v/>
      </c>
    </row>
    <row r="199" spans="1:43" x14ac:dyDescent="0.2">
      <c r="A199" s="2" t="str">
        <f>IF('3 - SHOP Premium Calculator'!F215="","",'3 - SHOP Premium Calculator'!F215)</f>
        <v/>
      </c>
      <c r="B199" s="2" t="str">
        <f>IF(A199="","",A199&amp;COUNTIFS($D$10:D199,"Employee"))</f>
        <v/>
      </c>
      <c r="C199" s="2" t="str">
        <f>IF(A199="","",'3 - SHOP Premium Calculator'!F215&amp;" - "&amp;'3 - SHOP Premium Calculator'!H215)</f>
        <v/>
      </c>
      <c r="D199" s="2" t="str">
        <f>IF('3 - SHOP Premium Calculator'!H215="","",'3 - SHOP Premium Calculator'!H215)</f>
        <v/>
      </c>
      <c r="E199" s="37" t="str">
        <f>IF('3 - SHOP Premium Calculator'!I215="","",'3 - SHOP Premium Calculator'!I215)</f>
        <v/>
      </c>
      <c r="F199" s="2" t="str">
        <f t="shared" si="40"/>
        <v/>
      </c>
      <c r="G199" s="2" t="str">
        <f t="shared" si="41"/>
        <v/>
      </c>
      <c r="H199" s="2" t="str">
        <f t="shared" si="42"/>
        <v/>
      </c>
      <c r="I199" s="2" t="str">
        <f t="shared" si="43"/>
        <v/>
      </c>
      <c r="J199" s="2" t="str">
        <f t="shared" si="44"/>
        <v/>
      </c>
      <c r="K199" s="2" t="str">
        <f>IF(A199="","",IF(AND(D199="Dependent",F199&lt;25),F199+(COUNTIFS($A$10:A199,A199)/500),0))</f>
        <v/>
      </c>
      <c r="L199" s="2" t="str" cm="1">
        <f t="array" ref="L199">IFERROR(IF(A199="","",IF(AND(D199="Dependent",OR(IFERROR(K199=LARGE(IF($B$10:$B$309=B199,$K$10:$K$309),1),FALSE),IFERROR(K199=LARGE(IF($B$10:$B$309=B199,$K$10:$K$309),2),FALSE),IFERROR(K199=LARGE(IF($B$10:$B$309=B199,$K$10:$K$309),3),FALSE)),F199&lt;26),1,0)),0)</f>
        <v/>
      </c>
      <c r="M199" s="2" t="str">
        <f t="shared" si="45"/>
        <v/>
      </c>
      <c r="O199" s="2" t="str" cm="1">
        <f t="array" ref="O199">IFERROR($M199*IF($E199="","",INDEX('Plan Details'!$F$4:$Q$2298,MATCH(1,(Calculations!O$9='Plan Details'!$B$4:$B$2298)*($G199='Plan Details'!$E$4:$E$2298)*(ISNUMBER(SEARCH($B$3,'Plan Details'!$D$4:$D$2298))),0),MATCH(Calculations!$B$4,'Plan Details'!$F$3:$Q$3,0))),"")</f>
        <v/>
      </c>
      <c r="P199" s="2" t="str" cm="1">
        <f t="array" ref="P199">IFERROR($M199*IF($E199="","",INDEX('Plan Details'!$F$4:$Q$2298,MATCH(1,(Calculations!P$9='Plan Details'!$B$4:$B$2298)*($G199='Plan Details'!$E$4:$E$2298)*(ISNUMBER(SEARCH($B$3,'Plan Details'!$D$4:$D$2298))),0),MATCH(Calculations!$B$4,'Plan Details'!$F$3:$Q$3,0))),"")</f>
        <v/>
      </c>
      <c r="Q199" s="2" t="str" cm="1">
        <f t="array" ref="Q199">IFERROR($M199*IF($E199="","",INDEX('Plan Details'!$F$4:$Q$2298,MATCH(1,(Calculations!Q$9='Plan Details'!$B$4:$B$2298)*($G199='Plan Details'!$E$4:$E$2298)*(ISNUMBER(SEARCH($B$3,'Plan Details'!$D$4:$D$2298))),0),MATCH(Calculations!$B$4,'Plan Details'!$F$3:$Q$3,0))),"")</f>
        <v/>
      </c>
      <c r="R199" s="2" t="str" cm="1">
        <f t="array" ref="R199">IFERROR($M199*IF($E199="","",INDEX('Plan Details'!$F$4:$Q$2298,MATCH(1,(Calculations!R$9='Plan Details'!$B$4:$B$2298)*($G199='Plan Details'!$E$4:$E$2298)*(ISNUMBER(SEARCH($B$3,'Plan Details'!$D$4:$D$2298))),0),MATCH(Calculations!$B$4,'Plan Details'!$F$3:$Q$3,0))),"")</f>
        <v/>
      </c>
      <c r="S199" s="2" t="str" cm="1">
        <f t="array" ref="S199">IFERROR($M199*IF($E199="","",INDEX('Plan Details'!$F$4:$Q$2298,MATCH(1,(Calculations!S$9='Plan Details'!$B$4:$B$2298)*($G199='Plan Details'!$E$4:$E$2298)*(ISNUMBER(SEARCH($B$3,'Plan Details'!$D$4:$D$2298))),0),MATCH(Calculations!$B$4,'Plan Details'!$F$3:$Q$3,0))),"")</f>
        <v/>
      </c>
      <c r="T199" s="2" t="str" cm="1">
        <f t="array" ref="T199">IFERROR($M199*IF($E199="","",INDEX('Plan Details'!$F$4:$Q$2298,MATCH(1,(Calculations!T$9='Plan Details'!$B$4:$B$2298)*($G199='Plan Details'!$E$4:$E$2298)*(ISNUMBER(SEARCH($B$3,'Plan Details'!$D$4:$D$2298))),0),MATCH(Calculations!$B$4,'Plan Details'!$F$3:$Q$3,0))),"")</f>
        <v/>
      </c>
      <c r="U199" s="2" t="str" cm="1">
        <f t="array" ref="U199">IFERROR($M199*IF($E199="","",INDEX('Plan Details'!$F$4:$Q$2298,MATCH(1,(Calculations!U$9='Plan Details'!$B$4:$B$2298)*($G199='Plan Details'!$E$4:$E$2298)*(ISNUMBER(SEARCH($B$3,'Plan Details'!$D$4:$D$2298))),0),MATCH(Calculations!$B$4,'Plan Details'!$F$3:$Q$3,0))),"")</f>
        <v/>
      </c>
      <c r="V199" s="2" t="str" cm="1">
        <f t="array" ref="V199">IFERROR($M199*IF($E199="","",INDEX('Plan Details'!$F$4:$Q$2298,MATCH(1,(Calculations!V$9='Plan Details'!$B$4:$B$2298)*($G199='Plan Details'!$E$4:$E$2298)*(ISNUMBER(SEARCH($B$3,'Plan Details'!$D$4:$D$2298))),0),MATCH(Calculations!$B$4,'Plan Details'!$F$3:$Q$3,0))),"")</f>
        <v/>
      </c>
      <c r="W199" s="2" t="str" cm="1">
        <f t="array" ref="W199">IFERROR($M199*IF($E199="","",INDEX('Plan Details'!$F$4:$Q$2298,MATCH(1,(Calculations!W$9='Plan Details'!$B$4:$B$2298)*($G199='Plan Details'!$E$4:$E$2298)*(ISNUMBER(SEARCH($B$3,'Plan Details'!$D$4:$D$2298))),0),MATCH(Calculations!$B$4,'Plan Details'!$F$3:$Q$3,0))),"")</f>
        <v/>
      </c>
      <c r="X199" s="2" t="str" cm="1">
        <f t="array" ref="X199">IFERROR($M199*IF($E199="","",INDEX('Plan Details'!$F$4:$Q$2298,MATCH(1,(Calculations!X$9='Plan Details'!$B$4:$B$2298)*($G199='Plan Details'!$E$4:$E$2298)*(ISNUMBER(SEARCH($B$3,'Plan Details'!$D$4:$D$2298))),0),MATCH(Calculations!$B$4,'Plan Details'!$F$3:$Q$3,0))),"")</f>
        <v/>
      </c>
      <c r="Y199" s="2" t="str" cm="1">
        <f t="array" ref="Y199">IFERROR($M199*IF($E199="","",INDEX('Plan Details'!$F$4:$Q$2298,MATCH(1,(Calculations!Y$9='Plan Details'!$B$4:$B$2298)*($G199='Plan Details'!$E$4:$E$2298)*(ISNUMBER(SEARCH($B$3,'Plan Details'!$D$4:$D$2298))),0),MATCH(Calculations!$B$4,'Plan Details'!$F$3:$Q$3,0))),"")</f>
        <v/>
      </c>
      <c r="Z199" s="2" t="str" cm="1">
        <f t="array" ref="Z199">IFERROR($M199*IF($E199="","",INDEX('Plan Details'!$F$4:$Q$2298,MATCH(1,(Calculations!Z$9='Plan Details'!$B$4:$B$2298)*($G199='Plan Details'!$E$4:$E$2298)*(ISNUMBER(SEARCH($B$3,'Plan Details'!$D$4:$D$2298))),0),MATCH(Calculations!$B$4,'Plan Details'!$F$3:$Q$3,0))),"")</f>
        <v/>
      </c>
      <c r="AA199" s="2" t="str" cm="1">
        <f t="array" ref="AA199">IFERROR($M199*IF($E199="","",INDEX('Plan Details'!$F$4:$Q$2298,MATCH(1,(Calculations!AA$9='Plan Details'!$B$4:$B$2298)*($G199='Plan Details'!$E$4:$E$2298)*(ISNUMBER(SEARCH($B$3,'Plan Details'!$D$4:$D$2298))),0),MATCH(Calculations!$B$4,'Plan Details'!$F$3:$Q$3,0))),"")</f>
        <v/>
      </c>
      <c r="AB199" s="2" t="str" cm="1">
        <f t="array" ref="AB199">IFERROR($M199*IF($E199="","",INDEX('Plan Details'!$F$4:$Q$2298,MATCH(1,(Calculations!AB$9='Plan Details'!$B$4:$B$2298)*($G199='Plan Details'!$E$4:$E$2298)*(ISNUMBER(SEARCH($B$3,'Plan Details'!$D$4:$D$2298))),0),MATCH(Calculations!$B$4,'Plan Details'!$F$3:$Q$3,0))),"")</f>
        <v/>
      </c>
      <c r="AD199" s="2" t="str">
        <f t="shared" si="46"/>
        <v/>
      </c>
      <c r="AE199" s="2" t="str">
        <f t="shared" si="47"/>
        <v/>
      </c>
      <c r="AF199" s="2" t="str">
        <f t="shared" si="48"/>
        <v/>
      </c>
      <c r="AG199" s="2" t="str">
        <f t="shared" si="49"/>
        <v/>
      </c>
      <c r="AH199" s="2" t="str">
        <f t="shared" si="50"/>
        <v/>
      </c>
      <c r="AI199" s="2" t="str">
        <f t="shared" si="51"/>
        <v/>
      </c>
      <c r="AJ199" s="2" t="str">
        <f t="shared" si="52"/>
        <v/>
      </c>
      <c r="AK199" s="2" t="str">
        <f t="shared" si="53"/>
        <v/>
      </c>
      <c r="AL199" s="2" t="str">
        <f t="shared" si="54"/>
        <v/>
      </c>
      <c r="AM199" s="2" t="str">
        <f t="shared" si="55"/>
        <v/>
      </c>
      <c r="AN199" s="2" t="str">
        <f t="shared" si="56"/>
        <v/>
      </c>
      <c r="AO199" s="2" t="str">
        <f t="shared" si="57"/>
        <v/>
      </c>
      <c r="AP199" s="2" t="str">
        <f t="shared" si="58"/>
        <v/>
      </c>
      <c r="AQ199" s="2" t="str">
        <f t="shared" si="59"/>
        <v/>
      </c>
    </row>
    <row r="200" spans="1:43" x14ac:dyDescent="0.2">
      <c r="A200" s="2" t="str">
        <f>IF('3 - SHOP Premium Calculator'!F216="","",'3 - SHOP Premium Calculator'!F216)</f>
        <v/>
      </c>
      <c r="B200" s="2" t="str">
        <f>IF(A200="","",A200&amp;COUNTIFS($D$10:D200,"Employee"))</f>
        <v/>
      </c>
      <c r="C200" s="2" t="str">
        <f>IF(A200="","",'3 - SHOP Premium Calculator'!F216&amp;" - "&amp;'3 - SHOP Premium Calculator'!H216)</f>
        <v/>
      </c>
      <c r="D200" s="2" t="str">
        <f>IF('3 - SHOP Premium Calculator'!H216="","",'3 - SHOP Premium Calculator'!H216)</f>
        <v/>
      </c>
      <c r="E200" s="37" t="str">
        <f>IF('3 - SHOP Premium Calculator'!I216="","",'3 - SHOP Premium Calculator'!I216)</f>
        <v/>
      </c>
      <c r="F200" s="2" t="str">
        <f t="shared" si="40"/>
        <v/>
      </c>
      <c r="G200" s="2" t="str">
        <f t="shared" si="41"/>
        <v/>
      </c>
      <c r="H200" s="2" t="str">
        <f t="shared" si="42"/>
        <v/>
      </c>
      <c r="I200" s="2" t="str">
        <f t="shared" si="43"/>
        <v/>
      </c>
      <c r="J200" s="2" t="str">
        <f t="shared" si="44"/>
        <v/>
      </c>
      <c r="K200" s="2" t="str">
        <f>IF(A200="","",IF(AND(D200="Dependent",F200&lt;25),F200+(COUNTIFS($A$10:A200,A200)/500),0))</f>
        <v/>
      </c>
      <c r="L200" s="2" t="str" cm="1">
        <f t="array" ref="L200">IFERROR(IF(A200="","",IF(AND(D200="Dependent",OR(IFERROR(K200=LARGE(IF($B$10:$B$309=B200,$K$10:$K$309),1),FALSE),IFERROR(K200=LARGE(IF($B$10:$B$309=B200,$K$10:$K$309),2),FALSE),IFERROR(K200=LARGE(IF($B$10:$B$309=B200,$K$10:$K$309),3),FALSE)),F200&lt;26),1,0)),0)</f>
        <v/>
      </c>
      <c r="M200" s="2" t="str">
        <f t="shared" si="45"/>
        <v/>
      </c>
      <c r="O200" s="2" t="str" cm="1">
        <f t="array" ref="O200">IFERROR($M200*IF($E200="","",INDEX('Plan Details'!$F$4:$Q$2298,MATCH(1,(Calculations!O$9='Plan Details'!$B$4:$B$2298)*($G200='Plan Details'!$E$4:$E$2298)*(ISNUMBER(SEARCH($B$3,'Plan Details'!$D$4:$D$2298))),0),MATCH(Calculations!$B$4,'Plan Details'!$F$3:$Q$3,0))),"")</f>
        <v/>
      </c>
      <c r="P200" s="2" t="str" cm="1">
        <f t="array" ref="P200">IFERROR($M200*IF($E200="","",INDEX('Plan Details'!$F$4:$Q$2298,MATCH(1,(Calculations!P$9='Plan Details'!$B$4:$B$2298)*($G200='Plan Details'!$E$4:$E$2298)*(ISNUMBER(SEARCH($B$3,'Plan Details'!$D$4:$D$2298))),0),MATCH(Calculations!$B$4,'Plan Details'!$F$3:$Q$3,0))),"")</f>
        <v/>
      </c>
      <c r="Q200" s="2" t="str" cm="1">
        <f t="array" ref="Q200">IFERROR($M200*IF($E200="","",INDEX('Plan Details'!$F$4:$Q$2298,MATCH(1,(Calculations!Q$9='Plan Details'!$B$4:$B$2298)*($G200='Plan Details'!$E$4:$E$2298)*(ISNUMBER(SEARCH($B$3,'Plan Details'!$D$4:$D$2298))),0),MATCH(Calculations!$B$4,'Plan Details'!$F$3:$Q$3,0))),"")</f>
        <v/>
      </c>
      <c r="R200" s="2" t="str" cm="1">
        <f t="array" ref="R200">IFERROR($M200*IF($E200="","",INDEX('Plan Details'!$F$4:$Q$2298,MATCH(1,(Calculations!R$9='Plan Details'!$B$4:$B$2298)*($G200='Plan Details'!$E$4:$E$2298)*(ISNUMBER(SEARCH($B$3,'Plan Details'!$D$4:$D$2298))),0),MATCH(Calculations!$B$4,'Plan Details'!$F$3:$Q$3,0))),"")</f>
        <v/>
      </c>
      <c r="S200" s="2" t="str" cm="1">
        <f t="array" ref="S200">IFERROR($M200*IF($E200="","",INDEX('Plan Details'!$F$4:$Q$2298,MATCH(1,(Calculations!S$9='Plan Details'!$B$4:$B$2298)*($G200='Plan Details'!$E$4:$E$2298)*(ISNUMBER(SEARCH($B$3,'Plan Details'!$D$4:$D$2298))),0),MATCH(Calculations!$B$4,'Plan Details'!$F$3:$Q$3,0))),"")</f>
        <v/>
      </c>
      <c r="T200" s="2" t="str" cm="1">
        <f t="array" ref="T200">IFERROR($M200*IF($E200="","",INDEX('Plan Details'!$F$4:$Q$2298,MATCH(1,(Calculations!T$9='Plan Details'!$B$4:$B$2298)*($G200='Plan Details'!$E$4:$E$2298)*(ISNUMBER(SEARCH($B$3,'Plan Details'!$D$4:$D$2298))),0),MATCH(Calculations!$B$4,'Plan Details'!$F$3:$Q$3,0))),"")</f>
        <v/>
      </c>
      <c r="U200" s="2" t="str" cm="1">
        <f t="array" ref="U200">IFERROR($M200*IF($E200="","",INDEX('Plan Details'!$F$4:$Q$2298,MATCH(1,(Calculations!U$9='Plan Details'!$B$4:$B$2298)*($G200='Plan Details'!$E$4:$E$2298)*(ISNUMBER(SEARCH($B$3,'Plan Details'!$D$4:$D$2298))),0),MATCH(Calculations!$B$4,'Plan Details'!$F$3:$Q$3,0))),"")</f>
        <v/>
      </c>
      <c r="V200" s="2" t="str" cm="1">
        <f t="array" ref="V200">IFERROR($M200*IF($E200="","",INDEX('Plan Details'!$F$4:$Q$2298,MATCH(1,(Calculations!V$9='Plan Details'!$B$4:$B$2298)*($G200='Plan Details'!$E$4:$E$2298)*(ISNUMBER(SEARCH($B$3,'Plan Details'!$D$4:$D$2298))),0),MATCH(Calculations!$B$4,'Plan Details'!$F$3:$Q$3,0))),"")</f>
        <v/>
      </c>
      <c r="W200" s="2" t="str" cm="1">
        <f t="array" ref="W200">IFERROR($M200*IF($E200="","",INDEX('Plan Details'!$F$4:$Q$2298,MATCH(1,(Calculations!W$9='Plan Details'!$B$4:$B$2298)*($G200='Plan Details'!$E$4:$E$2298)*(ISNUMBER(SEARCH($B$3,'Plan Details'!$D$4:$D$2298))),0),MATCH(Calculations!$B$4,'Plan Details'!$F$3:$Q$3,0))),"")</f>
        <v/>
      </c>
      <c r="X200" s="2" t="str" cm="1">
        <f t="array" ref="X200">IFERROR($M200*IF($E200="","",INDEX('Plan Details'!$F$4:$Q$2298,MATCH(1,(Calculations!X$9='Plan Details'!$B$4:$B$2298)*($G200='Plan Details'!$E$4:$E$2298)*(ISNUMBER(SEARCH($B$3,'Plan Details'!$D$4:$D$2298))),0),MATCH(Calculations!$B$4,'Plan Details'!$F$3:$Q$3,0))),"")</f>
        <v/>
      </c>
      <c r="Y200" s="2" t="str" cm="1">
        <f t="array" ref="Y200">IFERROR($M200*IF($E200="","",INDEX('Plan Details'!$F$4:$Q$2298,MATCH(1,(Calculations!Y$9='Plan Details'!$B$4:$B$2298)*($G200='Plan Details'!$E$4:$E$2298)*(ISNUMBER(SEARCH($B$3,'Plan Details'!$D$4:$D$2298))),0),MATCH(Calculations!$B$4,'Plan Details'!$F$3:$Q$3,0))),"")</f>
        <v/>
      </c>
      <c r="Z200" s="2" t="str" cm="1">
        <f t="array" ref="Z200">IFERROR($M200*IF($E200="","",INDEX('Plan Details'!$F$4:$Q$2298,MATCH(1,(Calculations!Z$9='Plan Details'!$B$4:$B$2298)*($G200='Plan Details'!$E$4:$E$2298)*(ISNUMBER(SEARCH($B$3,'Plan Details'!$D$4:$D$2298))),0),MATCH(Calculations!$B$4,'Plan Details'!$F$3:$Q$3,0))),"")</f>
        <v/>
      </c>
      <c r="AA200" s="2" t="str" cm="1">
        <f t="array" ref="AA200">IFERROR($M200*IF($E200="","",INDEX('Plan Details'!$F$4:$Q$2298,MATCH(1,(Calculations!AA$9='Plan Details'!$B$4:$B$2298)*($G200='Plan Details'!$E$4:$E$2298)*(ISNUMBER(SEARCH($B$3,'Plan Details'!$D$4:$D$2298))),0),MATCH(Calculations!$B$4,'Plan Details'!$F$3:$Q$3,0))),"")</f>
        <v/>
      </c>
      <c r="AB200" s="2" t="str" cm="1">
        <f t="array" ref="AB200">IFERROR($M200*IF($E200="","",INDEX('Plan Details'!$F$4:$Q$2298,MATCH(1,(Calculations!AB$9='Plan Details'!$B$4:$B$2298)*($G200='Plan Details'!$E$4:$E$2298)*(ISNUMBER(SEARCH($B$3,'Plan Details'!$D$4:$D$2298))),0),MATCH(Calculations!$B$4,'Plan Details'!$F$3:$Q$3,0))),"")</f>
        <v/>
      </c>
      <c r="AD200" s="2" t="str">
        <f t="shared" si="46"/>
        <v/>
      </c>
      <c r="AE200" s="2" t="str">
        <f t="shared" si="47"/>
        <v/>
      </c>
      <c r="AF200" s="2" t="str">
        <f t="shared" si="48"/>
        <v/>
      </c>
      <c r="AG200" s="2" t="str">
        <f t="shared" si="49"/>
        <v/>
      </c>
      <c r="AH200" s="2" t="str">
        <f t="shared" si="50"/>
        <v/>
      </c>
      <c r="AI200" s="2" t="str">
        <f t="shared" si="51"/>
        <v/>
      </c>
      <c r="AJ200" s="2" t="str">
        <f t="shared" si="52"/>
        <v/>
      </c>
      <c r="AK200" s="2" t="str">
        <f t="shared" si="53"/>
        <v/>
      </c>
      <c r="AL200" s="2" t="str">
        <f t="shared" si="54"/>
        <v/>
      </c>
      <c r="AM200" s="2" t="str">
        <f t="shared" si="55"/>
        <v/>
      </c>
      <c r="AN200" s="2" t="str">
        <f t="shared" si="56"/>
        <v/>
      </c>
      <c r="AO200" s="2" t="str">
        <f t="shared" si="57"/>
        <v/>
      </c>
      <c r="AP200" s="2" t="str">
        <f t="shared" si="58"/>
        <v/>
      </c>
      <c r="AQ200" s="2" t="str">
        <f t="shared" si="59"/>
        <v/>
      </c>
    </row>
    <row r="201" spans="1:43" x14ac:dyDescent="0.2">
      <c r="A201" s="2" t="str">
        <f>IF('3 - SHOP Premium Calculator'!F217="","",'3 - SHOP Premium Calculator'!F217)</f>
        <v/>
      </c>
      <c r="B201" s="2" t="str">
        <f>IF(A201="","",A201&amp;COUNTIFS($D$10:D201,"Employee"))</f>
        <v/>
      </c>
      <c r="C201" s="2" t="str">
        <f>IF(A201="","",'3 - SHOP Premium Calculator'!F217&amp;" - "&amp;'3 - SHOP Premium Calculator'!H217)</f>
        <v/>
      </c>
      <c r="D201" s="2" t="str">
        <f>IF('3 - SHOP Premium Calculator'!H217="","",'3 - SHOP Premium Calculator'!H217)</f>
        <v/>
      </c>
      <c r="E201" s="37" t="str">
        <f>IF('3 - SHOP Premium Calculator'!I217="","",'3 - SHOP Premium Calculator'!I217)</f>
        <v/>
      </c>
      <c r="F201" s="2" t="str">
        <f t="shared" si="40"/>
        <v/>
      </c>
      <c r="G201" s="2" t="str">
        <f t="shared" si="41"/>
        <v/>
      </c>
      <c r="H201" s="2" t="str">
        <f t="shared" si="42"/>
        <v/>
      </c>
      <c r="I201" s="2" t="str">
        <f t="shared" si="43"/>
        <v/>
      </c>
      <c r="J201" s="2" t="str">
        <f t="shared" si="44"/>
        <v/>
      </c>
      <c r="K201" s="2" t="str">
        <f>IF(A201="","",IF(AND(D201="Dependent",F201&lt;25),F201+(COUNTIFS($A$10:A201,A201)/500),0))</f>
        <v/>
      </c>
      <c r="L201" s="2" t="str" cm="1">
        <f t="array" ref="L201">IFERROR(IF(A201="","",IF(AND(D201="Dependent",OR(IFERROR(K201=LARGE(IF($B$10:$B$309=B201,$K$10:$K$309),1),FALSE),IFERROR(K201=LARGE(IF($B$10:$B$309=B201,$K$10:$K$309),2),FALSE),IFERROR(K201=LARGE(IF($B$10:$B$309=B201,$K$10:$K$309),3),FALSE)),F201&lt;26),1,0)),0)</f>
        <v/>
      </c>
      <c r="M201" s="2" t="str">
        <f t="shared" si="45"/>
        <v/>
      </c>
      <c r="O201" s="2" t="str" cm="1">
        <f t="array" ref="O201">IFERROR($M201*IF($E201="","",INDEX('Plan Details'!$F$4:$Q$2298,MATCH(1,(Calculations!O$9='Plan Details'!$B$4:$B$2298)*($G201='Plan Details'!$E$4:$E$2298)*(ISNUMBER(SEARCH($B$3,'Plan Details'!$D$4:$D$2298))),0),MATCH(Calculations!$B$4,'Plan Details'!$F$3:$Q$3,0))),"")</f>
        <v/>
      </c>
      <c r="P201" s="2" t="str" cm="1">
        <f t="array" ref="P201">IFERROR($M201*IF($E201="","",INDEX('Plan Details'!$F$4:$Q$2298,MATCH(1,(Calculations!P$9='Plan Details'!$B$4:$B$2298)*($G201='Plan Details'!$E$4:$E$2298)*(ISNUMBER(SEARCH($B$3,'Plan Details'!$D$4:$D$2298))),0),MATCH(Calculations!$B$4,'Plan Details'!$F$3:$Q$3,0))),"")</f>
        <v/>
      </c>
      <c r="Q201" s="2" t="str" cm="1">
        <f t="array" ref="Q201">IFERROR($M201*IF($E201="","",INDEX('Plan Details'!$F$4:$Q$2298,MATCH(1,(Calculations!Q$9='Plan Details'!$B$4:$B$2298)*($G201='Plan Details'!$E$4:$E$2298)*(ISNUMBER(SEARCH($B$3,'Plan Details'!$D$4:$D$2298))),0),MATCH(Calculations!$B$4,'Plan Details'!$F$3:$Q$3,0))),"")</f>
        <v/>
      </c>
      <c r="R201" s="2" t="str" cm="1">
        <f t="array" ref="R201">IFERROR($M201*IF($E201="","",INDEX('Plan Details'!$F$4:$Q$2298,MATCH(1,(Calculations!R$9='Plan Details'!$B$4:$B$2298)*($G201='Plan Details'!$E$4:$E$2298)*(ISNUMBER(SEARCH($B$3,'Plan Details'!$D$4:$D$2298))),0),MATCH(Calculations!$B$4,'Plan Details'!$F$3:$Q$3,0))),"")</f>
        <v/>
      </c>
      <c r="S201" s="2" t="str" cm="1">
        <f t="array" ref="S201">IFERROR($M201*IF($E201="","",INDEX('Plan Details'!$F$4:$Q$2298,MATCH(1,(Calculations!S$9='Plan Details'!$B$4:$B$2298)*($G201='Plan Details'!$E$4:$E$2298)*(ISNUMBER(SEARCH($B$3,'Plan Details'!$D$4:$D$2298))),0),MATCH(Calculations!$B$4,'Plan Details'!$F$3:$Q$3,0))),"")</f>
        <v/>
      </c>
      <c r="T201" s="2" t="str" cm="1">
        <f t="array" ref="T201">IFERROR($M201*IF($E201="","",INDEX('Plan Details'!$F$4:$Q$2298,MATCH(1,(Calculations!T$9='Plan Details'!$B$4:$B$2298)*($G201='Plan Details'!$E$4:$E$2298)*(ISNUMBER(SEARCH($B$3,'Plan Details'!$D$4:$D$2298))),0),MATCH(Calculations!$B$4,'Plan Details'!$F$3:$Q$3,0))),"")</f>
        <v/>
      </c>
      <c r="U201" s="2" t="str" cm="1">
        <f t="array" ref="U201">IFERROR($M201*IF($E201="","",INDEX('Plan Details'!$F$4:$Q$2298,MATCH(1,(Calculations!U$9='Plan Details'!$B$4:$B$2298)*($G201='Plan Details'!$E$4:$E$2298)*(ISNUMBER(SEARCH($B$3,'Plan Details'!$D$4:$D$2298))),0),MATCH(Calculations!$B$4,'Plan Details'!$F$3:$Q$3,0))),"")</f>
        <v/>
      </c>
      <c r="V201" s="2" t="str" cm="1">
        <f t="array" ref="V201">IFERROR($M201*IF($E201="","",INDEX('Plan Details'!$F$4:$Q$2298,MATCH(1,(Calculations!V$9='Plan Details'!$B$4:$B$2298)*($G201='Plan Details'!$E$4:$E$2298)*(ISNUMBER(SEARCH($B$3,'Plan Details'!$D$4:$D$2298))),0),MATCH(Calculations!$B$4,'Plan Details'!$F$3:$Q$3,0))),"")</f>
        <v/>
      </c>
      <c r="W201" s="2" t="str" cm="1">
        <f t="array" ref="W201">IFERROR($M201*IF($E201="","",INDEX('Plan Details'!$F$4:$Q$2298,MATCH(1,(Calculations!W$9='Plan Details'!$B$4:$B$2298)*($G201='Plan Details'!$E$4:$E$2298)*(ISNUMBER(SEARCH($B$3,'Plan Details'!$D$4:$D$2298))),0),MATCH(Calculations!$B$4,'Plan Details'!$F$3:$Q$3,0))),"")</f>
        <v/>
      </c>
      <c r="X201" s="2" t="str" cm="1">
        <f t="array" ref="X201">IFERROR($M201*IF($E201="","",INDEX('Plan Details'!$F$4:$Q$2298,MATCH(1,(Calculations!X$9='Plan Details'!$B$4:$B$2298)*($G201='Plan Details'!$E$4:$E$2298)*(ISNUMBER(SEARCH($B$3,'Plan Details'!$D$4:$D$2298))),0),MATCH(Calculations!$B$4,'Plan Details'!$F$3:$Q$3,0))),"")</f>
        <v/>
      </c>
      <c r="Y201" s="2" t="str" cm="1">
        <f t="array" ref="Y201">IFERROR($M201*IF($E201="","",INDEX('Plan Details'!$F$4:$Q$2298,MATCH(1,(Calculations!Y$9='Plan Details'!$B$4:$B$2298)*($G201='Plan Details'!$E$4:$E$2298)*(ISNUMBER(SEARCH($B$3,'Plan Details'!$D$4:$D$2298))),0),MATCH(Calculations!$B$4,'Plan Details'!$F$3:$Q$3,0))),"")</f>
        <v/>
      </c>
      <c r="Z201" s="2" t="str" cm="1">
        <f t="array" ref="Z201">IFERROR($M201*IF($E201="","",INDEX('Plan Details'!$F$4:$Q$2298,MATCH(1,(Calculations!Z$9='Plan Details'!$B$4:$B$2298)*($G201='Plan Details'!$E$4:$E$2298)*(ISNUMBER(SEARCH($B$3,'Plan Details'!$D$4:$D$2298))),0),MATCH(Calculations!$B$4,'Plan Details'!$F$3:$Q$3,0))),"")</f>
        <v/>
      </c>
      <c r="AA201" s="2" t="str" cm="1">
        <f t="array" ref="AA201">IFERROR($M201*IF($E201="","",INDEX('Plan Details'!$F$4:$Q$2298,MATCH(1,(Calculations!AA$9='Plan Details'!$B$4:$B$2298)*($G201='Plan Details'!$E$4:$E$2298)*(ISNUMBER(SEARCH($B$3,'Plan Details'!$D$4:$D$2298))),0),MATCH(Calculations!$B$4,'Plan Details'!$F$3:$Q$3,0))),"")</f>
        <v/>
      </c>
      <c r="AB201" s="2" t="str" cm="1">
        <f t="array" ref="AB201">IFERROR($M201*IF($E201="","",INDEX('Plan Details'!$F$4:$Q$2298,MATCH(1,(Calculations!AB$9='Plan Details'!$B$4:$B$2298)*($G201='Plan Details'!$E$4:$E$2298)*(ISNUMBER(SEARCH($B$3,'Plan Details'!$D$4:$D$2298))),0),MATCH(Calculations!$B$4,'Plan Details'!$F$3:$Q$3,0))),"")</f>
        <v/>
      </c>
      <c r="AD201" s="2" t="str">
        <f t="shared" si="46"/>
        <v/>
      </c>
      <c r="AE201" s="2" t="str">
        <f t="shared" si="47"/>
        <v/>
      </c>
      <c r="AF201" s="2" t="str">
        <f t="shared" si="48"/>
        <v/>
      </c>
      <c r="AG201" s="2" t="str">
        <f t="shared" si="49"/>
        <v/>
      </c>
      <c r="AH201" s="2" t="str">
        <f t="shared" si="50"/>
        <v/>
      </c>
      <c r="AI201" s="2" t="str">
        <f t="shared" si="51"/>
        <v/>
      </c>
      <c r="AJ201" s="2" t="str">
        <f t="shared" si="52"/>
        <v/>
      </c>
      <c r="AK201" s="2" t="str">
        <f t="shared" si="53"/>
        <v/>
      </c>
      <c r="AL201" s="2" t="str">
        <f t="shared" si="54"/>
        <v/>
      </c>
      <c r="AM201" s="2" t="str">
        <f t="shared" si="55"/>
        <v/>
      </c>
      <c r="AN201" s="2" t="str">
        <f t="shared" si="56"/>
        <v/>
      </c>
      <c r="AO201" s="2" t="str">
        <f t="shared" si="57"/>
        <v/>
      </c>
      <c r="AP201" s="2" t="str">
        <f t="shared" si="58"/>
        <v/>
      </c>
      <c r="AQ201" s="2" t="str">
        <f t="shared" si="59"/>
        <v/>
      </c>
    </row>
    <row r="202" spans="1:43" x14ac:dyDescent="0.2">
      <c r="A202" s="2" t="str">
        <f>IF('3 - SHOP Premium Calculator'!F218="","",'3 - SHOP Premium Calculator'!F218)</f>
        <v/>
      </c>
      <c r="B202" s="2" t="str">
        <f>IF(A202="","",A202&amp;COUNTIFS($D$10:D202,"Employee"))</f>
        <v/>
      </c>
      <c r="C202" s="2" t="str">
        <f>IF(A202="","",'3 - SHOP Premium Calculator'!F218&amp;" - "&amp;'3 - SHOP Premium Calculator'!H218)</f>
        <v/>
      </c>
      <c r="D202" s="2" t="str">
        <f>IF('3 - SHOP Premium Calculator'!H218="","",'3 - SHOP Premium Calculator'!H218)</f>
        <v/>
      </c>
      <c r="E202" s="37" t="str">
        <f>IF('3 - SHOP Premium Calculator'!I218="","",'3 - SHOP Premium Calculator'!I218)</f>
        <v/>
      </c>
      <c r="F202" s="2" t="str">
        <f t="shared" ref="F202:F265" si="60">IF(E202="","",ROUNDDOWN(YEARFRAC(E202,$B$4),0))</f>
        <v/>
      </c>
      <c r="G202" s="2" t="str">
        <f t="shared" ref="G202:G265" si="61">IF(E202="","",IF(F202&lt;15,"0-14",IF(F202&gt;64,"65+",F202)))</f>
        <v/>
      </c>
      <c r="H202" s="2" t="str">
        <f t="shared" ref="H202:H265" si="62">IF(A202="","",COUNTIFS($B$10:$B$309,B202,$D$10:$D$309,"Dependent",$F$10:$F$309,"&lt;26"))</f>
        <v/>
      </c>
      <c r="I202" s="2" t="str">
        <f t="shared" ref="I202:I265" si="63">IF(A202="","",IF(D202="Employee",1,0))</f>
        <v/>
      </c>
      <c r="J202" s="2" t="str">
        <f t="shared" ref="J202:J265" si="64">IF(A202="","",IF(D202="Spouse",1,0))</f>
        <v/>
      </c>
      <c r="K202" s="2" t="str">
        <f>IF(A202="","",IF(AND(D202="Dependent",F202&lt;25),F202+(COUNTIFS($A$10:A202,A202)/500),0))</f>
        <v/>
      </c>
      <c r="L202" s="2" t="str" cm="1">
        <f t="array" ref="L202">IFERROR(IF(A202="","",IF(AND(D202="Dependent",OR(IFERROR(K202=LARGE(IF($B$10:$B$309=B202,$K$10:$K$309),1),FALSE),IFERROR(K202=LARGE(IF($B$10:$B$309=B202,$K$10:$K$309),2),FALSE),IFERROR(K202=LARGE(IF($B$10:$B$309=B202,$K$10:$K$309),3),FALSE)),F202&lt;26),1,0)),0)</f>
        <v/>
      </c>
      <c r="M202" s="2" t="str">
        <f t="shared" ref="M202:M265" si="65">IF(A202="","",IF(SUM(I202:J202,L202)&gt;=1,1,0))</f>
        <v/>
      </c>
      <c r="O202" s="2" t="str" cm="1">
        <f t="array" ref="O202">IFERROR($M202*IF($E202="","",INDEX('Plan Details'!$F$4:$Q$2298,MATCH(1,(Calculations!O$9='Plan Details'!$B$4:$B$2298)*($G202='Plan Details'!$E$4:$E$2298)*(ISNUMBER(SEARCH($B$3,'Plan Details'!$D$4:$D$2298))),0),MATCH(Calculations!$B$4,'Plan Details'!$F$3:$Q$3,0))),"")</f>
        <v/>
      </c>
      <c r="P202" s="2" t="str" cm="1">
        <f t="array" ref="P202">IFERROR($M202*IF($E202="","",INDEX('Plan Details'!$F$4:$Q$2298,MATCH(1,(Calculations!P$9='Plan Details'!$B$4:$B$2298)*($G202='Plan Details'!$E$4:$E$2298)*(ISNUMBER(SEARCH($B$3,'Plan Details'!$D$4:$D$2298))),0),MATCH(Calculations!$B$4,'Plan Details'!$F$3:$Q$3,0))),"")</f>
        <v/>
      </c>
      <c r="Q202" s="2" t="str" cm="1">
        <f t="array" ref="Q202">IFERROR($M202*IF($E202="","",INDEX('Plan Details'!$F$4:$Q$2298,MATCH(1,(Calculations!Q$9='Plan Details'!$B$4:$B$2298)*($G202='Plan Details'!$E$4:$E$2298)*(ISNUMBER(SEARCH($B$3,'Plan Details'!$D$4:$D$2298))),0),MATCH(Calculations!$B$4,'Plan Details'!$F$3:$Q$3,0))),"")</f>
        <v/>
      </c>
      <c r="R202" s="2" t="str" cm="1">
        <f t="array" ref="R202">IFERROR($M202*IF($E202="","",INDEX('Plan Details'!$F$4:$Q$2298,MATCH(1,(Calculations!R$9='Plan Details'!$B$4:$B$2298)*($G202='Plan Details'!$E$4:$E$2298)*(ISNUMBER(SEARCH($B$3,'Plan Details'!$D$4:$D$2298))),0),MATCH(Calculations!$B$4,'Plan Details'!$F$3:$Q$3,0))),"")</f>
        <v/>
      </c>
      <c r="S202" s="2" t="str" cm="1">
        <f t="array" ref="S202">IFERROR($M202*IF($E202="","",INDEX('Plan Details'!$F$4:$Q$2298,MATCH(1,(Calculations!S$9='Plan Details'!$B$4:$B$2298)*($G202='Plan Details'!$E$4:$E$2298)*(ISNUMBER(SEARCH($B$3,'Plan Details'!$D$4:$D$2298))),0),MATCH(Calculations!$B$4,'Plan Details'!$F$3:$Q$3,0))),"")</f>
        <v/>
      </c>
      <c r="T202" s="2" t="str" cm="1">
        <f t="array" ref="T202">IFERROR($M202*IF($E202="","",INDEX('Plan Details'!$F$4:$Q$2298,MATCH(1,(Calculations!T$9='Plan Details'!$B$4:$B$2298)*($G202='Plan Details'!$E$4:$E$2298)*(ISNUMBER(SEARCH($B$3,'Plan Details'!$D$4:$D$2298))),0),MATCH(Calculations!$B$4,'Plan Details'!$F$3:$Q$3,0))),"")</f>
        <v/>
      </c>
      <c r="U202" s="2" t="str" cm="1">
        <f t="array" ref="U202">IFERROR($M202*IF($E202="","",INDEX('Plan Details'!$F$4:$Q$2298,MATCH(1,(Calculations!U$9='Plan Details'!$B$4:$B$2298)*($G202='Plan Details'!$E$4:$E$2298)*(ISNUMBER(SEARCH($B$3,'Plan Details'!$D$4:$D$2298))),0),MATCH(Calculations!$B$4,'Plan Details'!$F$3:$Q$3,0))),"")</f>
        <v/>
      </c>
      <c r="V202" s="2" t="str" cm="1">
        <f t="array" ref="V202">IFERROR($M202*IF($E202="","",INDEX('Plan Details'!$F$4:$Q$2298,MATCH(1,(Calculations!V$9='Plan Details'!$B$4:$B$2298)*($G202='Plan Details'!$E$4:$E$2298)*(ISNUMBER(SEARCH($B$3,'Plan Details'!$D$4:$D$2298))),0),MATCH(Calculations!$B$4,'Plan Details'!$F$3:$Q$3,0))),"")</f>
        <v/>
      </c>
      <c r="W202" s="2" t="str" cm="1">
        <f t="array" ref="W202">IFERROR($M202*IF($E202="","",INDEX('Plan Details'!$F$4:$Q$2298,MATCH(1,(Calculations!W$9='Plan Details'!$B$4:$B$2298)*($G202='Plan Details'!$E$4:$E$2298)*(ISNUMBER(SEARCH($B$3,'Plan Details'!$D$4:$D$2298))),0),MATCH(Calculations!$B$4,'Plan Details'!$F$3:$Q$3,0))),"")</f>
        <v/>
      </c>
      <c r="X202" s="2" t="str" cm="1">
        <f t="array" ref="X202">IFERROR($M202*IF($E202="","",INDEX('Plan Details'!$F$4:$Q$2298,MATCH(1,(Calculations!X$9='Plan Details'!$B$4:$B$2298)*($G202='Plan Details'!$E$4:$E$2298)*(ISNUMBER(SEARCH($B$3,'Plan Details'!$D$4:$D$2298))),0),MATCH(Calculations!$B$4,'Plan Details'!$F$3:$Q$3,0))),"")</f>
        <v/>
      </c>
      <c r="Y202" s="2" t="str" cm="1">
        <f t="array" ref="Y202">IFERROR($M202*IF($E202="","",INDEX('Plan Details'!$F$4:$Q$2298,MATCH(1,(Calculations!Y$9='Plan Details'!$B$4:$B$2298)*($G202='Plan Details'!$E$4:$E$2298)*(ISNUMBER(SEARCH($B$3,'Plan Details'!$D$4:$D$2298))),0),MATCH(Calculations!$B$4,'Plan Details'!$F$3:$Q$3,0))),"")</f>
        <v/>
      </c>
      <c r="Z202" s="2" t="str" cm="1">
        <f t="array" ref="Z202">IFERROR($M202*IF($E202="","",INDEX('Plan Details'!$F$4:$Q$2298,MATCH(1,(Calculations!Z$9='Plan Details'!$B$4:$B$2298)*($G202='Plan Details'!$E$4:$E$2298)*(ISNUMBER(SEARCH($B$3,'Plan Details'!$D$4:$D$2298))),0),MATCH(Calculations!$B$4,'Plan Details'!$F$3:$Q$3,0))),"")</f>
        <v/>
      </c>
      <c r="AA202" s="2" t="str" cm="1">
        <f t="array" ref="AA202">IFERROR($M202*IF($E202="","",INDEX('Plan Details'!$F$4:$Q$2298,MATCH(1,(Calculations!AA$9='Plan Details'!$B$4:$B$2298)*($G202='Plan Details'!$E$4:$E$2298)*(ISNUMBER(SEARCH($B$3,'Plan Details'!$D$4:$D$2298))),0),MATCH(Calculations!$B$4,'Plan Details'!$F$3:$Q$3,0))),"")</f>
        <v/>
      </c>
      <c r="AB202" s="2" t="str" cm="1">
        <f t="array" ref="AB202">IFERROR($M202*IF($E202="","",INDEX('Plan Details'!$F$4:$Q$2298,MATCH(1,(Calculations!AB$9='Plan Details'!$B$4:$B$2298)*($G202='Plan Details'!$E$4:$E$2298)*(ISNUMBER(SEARCH($B$3,'Plan Details'!$D$4:$D$2298))),0),MATCH(Calculations!$B$4,'Plan Details'!$F$3:$Q$3,0))),"")</f>
        <v/>
      </c>
      <c r="AD202" s="2" t="str">
        <f t="shared" ref="AD202:AD265" si="66">IFERROR($M202*IF(OR(AND($D202="",$E202&lt;&gt;""),$D202="Employee"),O202*$B$5,IF(OR($D202="Spouse",$D202="Dependent"),O202*$B$6,"")),"")</f>
        <v/>
      </c>
      <c r="AE202" s="2" t="str">
        <f t="shared" ref="AE202:AE265" si="67">IFERROR($M202*IF(OR(AND($D202="",$E202&lt;&gt;""),$D202="Employee"),P202*$B$5,IF(OR($D202="Spouse",$D202="Dependent"),P202*$B$6,"")),"")</f>
        <v/>
      </c>
      <c r="AF202" s="2" t="str">
        <f t="shared" ref="AF202:AF265" si="68">IFERROR($M202*IF(OR(AND($D202="",$E202&lt;&gt;""),$D202="Employee"),Q202*$B$5,IF(OR($D202="Spouse",$D202="Dependent"),Q202*$B$6,"")),"")</f>
        <v/>
      </c>
      <c r="AG202" s="2" t="str">
        <f t="shared" ref="AG202:AG265" si="69">IFERROR($M202*IF(OR(AND($D202="",$E202&lt;&gt;""),$D202="Employee"),R202*$B$5,IF(OR($D202="Spouse",$D202="Dependent"),R202*$B$6,"")),"")</f>
        <v/>
      </c>
      <c r="AH202" s="2" t="str">
        <f t="shared" ref="AH202:AH265" si="70">IFERROR($M202*IF(OR(AND($D202="",$E202&lt;&gt;""),$D202="Employee"),S202*$B$5,IF(OR($D202="Spouse",$D202="Dependent"),S202*$B$6,"")),"")</f>
        <v/>
      </c>
      <c r="AI202" s="2" t="str">
        <f t="shared" ref="AI202:AI265" si="71">IFERROR($M202*IF(OR(AND($D202="",$E202&lt;&gt;""),$D202="Employee"),T202*$B$5,IF(OR($D202="Spouse",$D202="Dependent"),T202*$B$6,"")),"")</f>
        <v/>
      </c>
      <c r="AJ202" s="2" t="str">
        <f t="shared" ref="AJ202:AJ265" si="72">IFERROR($M202*IF(OR(AND($D202="",$E202&lt;&gt;""),$D202="Employee"),U202*$B$5,IF(OR($D202="Spouse",$D202="Dependent"),U202*$B$6,"")),"")</f>
        <v/>
      </c>
      <c r="AK202" s="2" t="str">
        <f t="shared" ref="AK202:AK265" si="73">IFERROR($M202*IF(OR(AND($D202="",$E202&lt;&gt;""),$D202="Employee"),V202*$B$5,IF(OR($D202="Spouse",$D202="Dependent"),V202*$B$6,"")),"")</f>
        <v/>
      </c>
      <c r="AL202" s="2" t="str">
        <f t="shared" ref="AL202:AL265" si="74">IFERROR($M202*IF(OR(AND($D202="",$E202&lt;&gt;""),$D202="Employee"),W202*$B$5,IF(OR($D202="Spouse",$D202="Dependent"),W202*$B$6,"")),"")</f>
        <v/>
      </c>
      <c r="AM202" s="2" t="str">
        <f t="shared" ref="AM202:AM265" si="75">IFERROR($M202*IF(OR(AND($D202="",$E202&lt;&gt;""),$D202="Employee"),X202*$B$5,IF(OR($D202="Spouse",$D202="Dependent"),X202*$B$6,"")),"")</f>
        <v/>
      </c>
      <c r="AN202" s="2" t="str">
        <f t="shared" ref="AN202:AN265" si="76">IFERROR($M202*IF(OR(AND($D202="",$E202&lt;&gt;""),$D202="Employee"),Y202*$B$5,IF(OR($D202="Spouse",$D202="Dependent"),Y202*$B$6,"")),"")</f>
        <v/>
      </c>
      <c r="AO202" s="2" t="str">
        <f t="shared" ref="AO202:AO265" si="77">IFERROR($M202*IF(OR(AND($D202="",$E202&lt;&gt;""),$D202="Employee"),Z202*$B$5,IF(OR($D202="Spouse",$D202="Dependent"),Z202*$B$6,"")),"")</f>
        <v/>
      </c>
      <c r="AP202" s="2" t="str">
        <f t="shared" ref="AP202:AP265" si="78">IFERROR($M202*IF(OR(AND($D202="",$E202&lt;&gt;""),$D202="Employee"),AA202*$B$5,IF(OR($D202="Spouse",$D202="Dependent"),AA202*$B$6,"")),"")</f>
        <v/>
      </c>
      <c r="AQ202" s="2" t="str">
        <f t="shared" ref="AQ202:AQ265" si="79">IFERROR($M202*IF(OR(AND($D202="",$E202&lt;&gt;""),$D202="Employee"),AB202*$B$5,IF(OR($D202="Spouse",$D202="Dependent"),AB202*$B$6,"")),"")</f>
        <v/>
      </c>
    </row>
    <row r="203" spans="1:43" x14ac:dyDescent="0.2">
      <c r="A203" s="2" t="str">
        <f>IF('3 - SHOP Premium Calculator'!F219="","",'3 - SHOP Premium Calculator'!F219)</f>
        <v/>
      </c>
      <c r="B203" s="2" t="str">
        <f>IF(A203="","",A203&amp;COUNTIFS($D$10:D203,"Employee"))</f>
        <v/>
      </c>
      <c r="C203" s="2" t="str">
        <f>IF(A203="","",'3 - SHOP Premium Calculator'!F219&amp;" - "&amp;'3 - SHOP Premium Calculator'!H219)</f>
        <v/>
      </c>
      <c r="D203" s="2" t="str">
        <f>IF('3 - SHOP Premium Calculator'!H219="","",'3 - SHOP Premium Calculator'!H219)</f>
        <v/>
      </c>
      <c r="E203" s="37" t="str">
        <f>IF('3 - SHOP Premium Calculator'!I219="","",'3 - SHOP Premium Calculator'!I219)</f>
        <v/>
      </c>
      <c r="F203" s="2" t="str">
        <f t="shared" si="60"/>
        <v/>
      </c>
      <c r="G203" s="2" t="str">
        <f t="shared" si="61"/>
        <v/>
      </c>
      <c r="H203" s="2" t="str">
        <f t="shared" si="62"/>
        <v/>
      </c>
      <c r="I203" s="2" t="str">
        <f t="shared" si="63"/>
        <v/>
      </c>
      <c r="J203" s="2" t="str">
        <f t="shared" si="64"/>
        <v/>
      </c>
      <c r="K203" s="2" t="str">
        <f>IF(A203="","",IF(AND(D203="Dependent",F203&lt;25),F203+(COUNTIFS($A$10:A203,A203)/500),0))</f>
        <v/>
      </c>
      <c r="L203" s="2" t="str" cm="1">
        <f t="array" ref="L203">IFERROR(IF(A203="","",IF(AND(D203="Dependent",OR(IFERROR(K203=LARGE(IF($B$10:$B$309=B203,$K$10:$K$309),1),FALSE),IFERROR(K203=LARGE(IF($B$10:$B$309=B203,$K$10:$K$309),2),FALSE),IFERROR(K203=LARGE(IF($B$10:$B$309=B203,$K$10:$K$309),3),FALSE)),F203&lt;26),1,0)),0)</f>
        <v/>
      </c>
      <c r="M203" s="2" t="str">
        <f t="shared" si="65"/>
        <v/>
      </c>
      <c r="O203" s="2" t="str" cm="1">
        <f t="array" ref="O203">IFERROR($M203*IF($E203="","",INDEX('Plan Details'!$F$4:$Q$2298,MATCH(1,(Calculations!O$9='Plan Details'!$B$4:$B$2298)*($G203='Plan Details'!$E$4:$E$2298)*(ISNUMBER(SEARCH($B$3,'Plan Details'!$D$4:$D$2298))),0),MATCH(Calculations!$B$4,'Plan Details'!$F$3:$Q$3,0))),"")</f>
        <v/>
      </c>
      <c r="P203" s="2" t="str" cm="1">
        <f t="array" ref="P203">IFERROR($M203*IF($E203="","",INDEX('Plan Details'!$F$4:$Q$2298,MATCH(1,(Calculations!P$9='Plan Details'!$B$4:$B$2298)*($G203='Plan Details'!$E$4:$E$2298)*(ISNUMBER(SEARCH($B$3,'Plan Details'!$D$4:$D$2298))),0),MATCH(Calculations!$B$4,'Plan Details'!$F$3:$Q$3,0))),"")</f>
        <v/>
      </c>
      <c r="Q203" s="2" t="str" cm="1">
        <f t="array" ref="Q203">IFERROR($M203*IF($E203="","",INDEX('Plan Details'!$F$4:$Q$2298,MATCH(1,(Calculations!Q$9='Plan Details'!$B$4:$B$2298)*($G203='Plan Details'!$E$4:$E$2298)*(ISNUMBER(SEARCH($B$3,'Plan Details'!$D$4:$D$2298))),0),MATCH(Calculations!$B$4,'Plan Details'!$F$3:$Q$3,0))),"")</f>
        <v/>
      </c>
      <c r="R203" s="2" t="str" cm="1">
        <f t="array" ref="R203">IFERROR($M203*IF($E203="","",INDEX('Plan Details'!$F$4:$Q$2298,MATCH(1,(Calculations!R$9='Plan Details'!$B$4:$B$2298)*($G203='Plan Details'!$E$4:$E$2298)*(ISNUMBER(SEARCH($B$3,'Plan Details'!$D$4:$D$2298))),0),MATCH(Calculations!$B$4,'Plan Details'!$F$3:$Q$3,0))),"")</f>
        <v/>
      </c>
      <c r="S203" s="2" t="str" cm="1">
        <f t="array" ref="S203">IFERROR($M203*IF($E203="","",INDEX('Plan Details'!$F$4:$Q$2298,MATCH(1,(Calculations!S$9='Plan Details'!$B$4:$B$2298)*($G203='Plan Details'!$E$4:$E$2298)*(ISNUMBER(SEARCH($B$3,'Plan Details'!$D$4:$D$2298))),0),MATCH(Calculations!$B$4,'Plan Details'!$F$3:$Q$3,0))),"")</f>
        <v/>
      </c>
      <c r="T203" s="2" t="str" cm="1">
        <f t="array" ref="T203">IFERROR($M203*IF($E203="","",INDEX('Plan Details'!$F$4:$Q$2298,MATCH(1,(Calculations!T$9='Plan Details'!$B$4:$B$2298)*($G203='Plan Details'!$E$4:$E$2298)*(ISNUMBER(SEARCH($B$3,'Plan Details'!$D$4:$D$2298))),0),MATCH(Calculations!$B$4,'Plan Details'!$F$3:$Q$3,0))),"")</f>
        <v/>
      </c>
      <c r="U203" s="2" t="str" cm="1">
        <f t="array" ref="U203">IFERROR($M203*IF($E203="","",INDEX('Plan Details'!$F$4:$Q$2298,MATCH(1,(Calculations!U$9='Plan Details'!$B$4:$B$2298)*($G203='Plan Details'!$E$4:$E$2298)*(ISNUMBER(SEARCH($B$3,'Plan Details'!$D$4:$D$2298))),0),MATCH(Calculations!$B$4,'Plan Details'!$F$3:$Q$3,0))),"")</f>
        <v/>
      </c>
      <c r="V203" s="2" t="str" cm="1">
        <f t="array" ref="V203">IFERROR($M203*IF($E203="","",INDEX('Plan Details'!$F$4:$Q$2298,MATCH(1,(Calculations!V$9='Plan Details'!$B$4:$B$2298)*($G203='Plan Details'!$E$4:$E$2298)*(ISNUMBER(SEARCH($B$3,'Plan Details'!$D$4:$D$2298))),0),MATCH(Calculations!$B$4,'Plan Details'!$F$3:$Q$3,0))),"")</f>
        <v/>
      </c>
      <c r="W203" s="2" t="str" cm="1">
        <f t="array" ref="W203">IFERROR($M203*IF($E203="","",INDEX('Plan Details'!$F$4:$Q$2298,MATCH(1,(Calculations!W$9='Plan Details'!$B$4:$B$2298)*($G203='Plan Details'!$E$4:$E$2298)*(ISNUMBER(SEARCH($B$3,'Plan Details'!$D$4:$D$2298))),0),MATCH(Calculations!$B$4,'Plan Details'!$F$3:$Q$3,0))),"")</f>
        <v/>
      </c>
      <c r="X203" s="2" t="str" cm="1">
        <f t="array" ref="X203">IFERROR($M203*IF($E203="","",INDEX('Plan Details'!$F$4:$Q$2298,MATCH(1,(Calculations!X$9='Plan Details'!$B$4:$B$2298)*($G203='Plan Details'!$E$4:$E$2298)*(ISNUMBER(SEARCH($B$3,'Plan Details'!$D$4:$D$2298))),0),MATCH(Calculations!$B$4,'Plan Details'!$F$3:$Q$3,0))),"")</f>
        <v/>
      </c>
      <c r="Y203" s="2" t="str" cm="1">
        <f t="array" ref="Y203">IFERROR($M203*IF($E203="","",INDEX('Plan Details'!$F$4:$Q$2298,MATCH(1,(Calculations!Y$9='Plan Details'!$B$4:$B$2298)*($G203='Plan Details'!$E$4:$E$2298)*(ISNUMBER(SEARCH($B$3,'Plan Details'!$D$4:$D$2298))),0),MATCH(Calculations!$B$4,'Plan Details'!$F$3:$Q$3,0))),"")</f>
        <v/>
      </c>
      <c r="Z203" s="2" t="str" cm="1">
        <f t="array" ref="Z203">IFERROR($M203*IF($E203="","",INDEX('Plan Details'!$F$4:$Q$2298,MATCH(1,(Calculations!Z$9='Plan Details'!$B$4:$B$2298)*($G203='Plan Details'!$E$4:$E$2298)*(ISNUMBER(SEARCH($B$3,'Plan Details'!$D$4:$D$2298))),0),MATCH(Calculations!$B$4,'Plan Details'!$F$3:$Q$3,0))),"")</f>
        <v/>
      </c>
      <c r="AA203" s="2" t="str" cm="1">
        <f t="array" ref="AA203">IFERROR($M203*IF($E203="","",INDEX('Plan Details'!$F$4:$Q$2298,MATCH(1,(Calculations!AA$9='Plan Details'!$B$4:$B$2298)*($G203='Plan Details'!$E$4:$E$2298)*(ISNUMBER(SEARCH($B$3,'Plan Details'!$D$4:$D$2298))),0),MATCH(Calculations!$B$4,'Plan Details'!$F$3:$Q$3,0))),"")</f>
        <v/>
      </c>
      <c r="AB203" s="2" t="str" cm="1">
        <f t="array" ref="AB203">IFERROR($M203*IF($E203="","",INDEX('Plan Details'!$F$4:$Q$2298,MATCH(1,(Calculations!AB$9='Plan Details'!$B$4:$B$2298)*($G203='Plan Details'!$E$4:$E$2298)*(ISNUMBER(SEARCH($B$3,'Plan Details'!$D$4:$D$2298))),0),MATCH(Calculations!$B$4,'Plan Details'!$F$3:$Q$3,0))),"")</f>
        <v/>
      </c>
      <c r="AD203" s="2" t="str">
        <f t="shared" si="66"/>
        <v/>
      </c>
      <c r="AE203" s="2" t="str">
        <f t="shared" si="67"/>
        <v/>
      </c>
      <c r="AF203" s="2" t="str">
        <f t="shared" si="68"/>
        <v/>
      </c>
      <c r="AG203" s="2" t="str">
        <f t="shared" si="69"/>
        <v/>
      </c>
      <c r="AH203" s="2" t="str">
        <f t="shared" si="70"/>
        <v/>
      </c>
      <c r="AI203" s="2" t="str">
        <f t="shared" si="71"/>
        <v/>
      </c>
      <c r="AJ203" s="2" t="str">
        <f t="shared" si="72"/>
        <v/>
      </c>
      <c r="AK203" s="2" t="str">
        <f t="shared" si="73"/>
        <v/>
      </c>
      <c r="AL203" s="2" t="str">
        <f t="shared" si="74"/>
        <v/>
      </c>
      <c r="AM203" s="2" t="str">
        <f t="shared" si="75"/>
        <v/>
      </c>
      <c r="AN203" s="2" t="str">
        <f t="shared" si="76"/>
        <v/>
      </c>
      <c r="AO203" s="2" t="str">
        <f t="shared" si="77"/>
        <v/>
      </c>
      <c r="AP203" s="2" t="str">
        <f t="shared" si="78"/>
        <v/>
      </c>
      <c r="AQ203" s="2" t="str">
        <f t="shared" si="79"/>
        <v/>
      </c>
    </row>
    <row r="204" spans="1:43" x14ac:dyDescent="0.2">
      <c r="A204" s="2" t="str">
        <f>IF('3 - SHOP Premium Calculator'!F220="","",'3 - SHOP Premium Calculator'!F220)</f>
        <v/>
      </c>
      <c r="B204" s="2" t="str">
        <f>IF(A204="","",A204&amp;COUNTIFS($D$10:D204,"Employee"))</f>
        <v/>
      </c>
      <c r="C204" s="2" t="str">
        <f>IF(A204="","",'3 - SHOP Premium Calculator'!F220&amp;" - "&amp;'3 - SHOP Premium Calculator'!H220)</f>
        <v/>
      </c>
      <c r="D204" s="2" t="str">
        <f>IF('3 - SHOP Premium Calculator'!H220="","",'3 - SHOP Premium Calculator'!H220)</f>
        <v/>
      </c>
      <c r="E204" s="37" t="str">
        <f>IF('3 - SHOP Premium Calculator'!I220="","",'3 - SHOP Premium Calculator'!I220)</f>
        <v/>
      </c>
      <c r="F204" s="2" t="str">
        <f t="shared" si="60"/>
        <v/>
      </c>
      <c r="G204" s="2" t="str">
        <f t="shared" si="61"/>
        <v/>
      </c>
      <c r="H204" s="2" t="str">
        <f t="shared" si="62"/>
        <v/>
      </c>
      <c r="I204" s="2" t="str">
        <f t="shared" si="63"/>
        <v/>
      </c>
      <c r="J204" s="2" t="str">
        <f t="shared" si="64"/>
        <v/>
      </c>
      <c r="K204" s="2" t="str">
        <f>IF(A204="","",IF(AND(D204="Dependent",F204&lt;25),F204+(COUNTIFS($A$10:A204,A204)/500),0))</f>
        <v/>
      </c>
      <c r="L204" s="2" t="str" cm="1">
        <f t="array" ref="L204">IFERROR(IF(A204="","",IF(AND(D204="Dependent",OR(IFERROR(K204=LARGE(IF($B$10:$B$309=B204,$K$10:$K$309),1),FALSE),IFERROR(K204=LARGE(IF($B$10:$B$309=B204,$K$10:$K$309),2),FALSE),IFERROR(K204=LARGE(IF($B$10:$B$309=B204,$K$10:$K$309),3),FALSE)),F204&lt;26),1,0)),0)</f>
        <v/>
      </c>
      <c r="M204" s="2" t="str">
        <f t="shared" si="65"/>
        <v/>
      </c>
      <c r="O204" s="2" t="str" cm="1">
        <f t="array" ref="O204">IFERROR($M204*IF($E204="","",INDEX('Plan Details'!$F$4:$Q$2298,MATCH(1,(Calculations!O$9='Plan Details'!$B$4:$B$2298)*($G204='Plan Details'!$E$4:$E$2298)*(ISNUMBER(SEARCH($B$3,'Plan Details'!$D$4:$D$2298))),0),MATCH(Calculations!$B$4,'Plan Details'!$F$3:$Q$3,0))),"")</f>
        <v/>
      </c>
      <c r="P204" s="2" t="str" cm="1">
        <f t="array" ref="P204">IFERROR($M204*IF($E204="","",INDEX('Plan Details'!$F$4:$Q$2298,MATCH(1,(Calculations!P$9='Plan Details'!$B$4:$B$2298)*($G204='Plan Details'!$E$4:$E$2298)*(ISNUMBER(SEARCH($B$3,'Plan Details'!$D$4:$D$2298))),0),MATCH(Calculations!$B$4,'Plan Details'!$F$3:$Q$3,0))),"")</f>
        <v/>
      </c>
      <c r="Q204" s="2" t="str" cm="1">
        <f t="array" ref="Q204">IFERROR($M204*IF($E204="","",INDEX('Plan Details'!$F$4:$Q$2298,MATCH(1,(Calculations!Q$9='Plan Details'!$B$4:$B$2298)*($G204='Plan Details'!$E$4:$E$2298)*(ISNUMBER(SEARCH($B$3,'Plan Details'!$D$4:$D$2298))),0),MATCH(Calculations!$B$4,'Plan Details'!$F$3:$Q$3,0))),"")</f>
        <v/>
      </c>
      <c r="R204" s="2" t="str" cm="1">
        <f t="array" ref="R204">IFERROR($M204*IF($E204="","",INDEX('Plan Details'!$F$4:$Q$2298,MATCH(1,(Calculations!R$9='Plan Details'!$B$4:$B$2298)*($G204='Plan Details'!$E$4:$E$2298)*(ISNUMBER(SEARCH($B$3,'Plan Details'!$D$4:$D$2298))),0),MATCH(Calculations!$B$4,'Plan Details'!$F$3:$Q$3,0))),"")</f>
        <v/>
      </c>
      <c r="S204" s="2" t="str" cm="1">
        <f t="array" ref="S204">IFERROR($M204*IF($E204="","",INDEX('Plan Details'!$F$4:$Q$2298,MATCH(1,(Calculations!S$9='Plan Details'!$B$4:$B$2298)*($G204='Plan Details'!$E$4:$E$2298)*(ISNUMBER(SEARCH($B$3,'Plan Details'!$D$4:$D$2298))),0),MATCH(Calculations!$B$4,'Plan Details'!$F$3:$Q$3,0))),"")</f>
        <v/>
      </c>
      <c r="T204" s="2" t="str" cm="1">
        <f t="array" ref="T204">IFERROR($M204*IF($E204="","",INDEX('Plan Details'!$F$4:$Q$2298,MATCH(1,(Calculations!T$9='Plan Details'!$B$4:$B$2298)*($G204='Plan Details'!$E$4:$E$2298)*(ISNUMBER(SEARCH($B$3,'Plan Details'!$D$4:$D$2298))),0),MATCH(Calculations!$B$4,'Plan Details'!$F$3:$Q$3,0))),"")</f>
        <v/>
      </c>
      <c r="U204" s="2" t="str" cm="1">
        <f t="array" ref="U204">IFERROR($M204*IF($E204="","",INDEX('Plan Details'!$F$4:$Q$2298,MATCH(1,(Calculations!U$9='Plan Details'!$B$4:$B$2298)*($G204='Plan Details'!$E$4:$E$2298)*(ISNUMBER(SEARCH($B$3,'Plan Details'!$D$4:$D$2298))),0),MATCH(Calculations!$B$4,'Plan Details'!$F$3:$Q$3,0))),"")</f>
        <v/>
      </c>
      <c r="V204" s="2" t="str" cm="1">
        <f t="array" ref="V204">IFERROR($M204*IF($E204="","",INDEX('Plan Details'!$F$4:$Q$2298,MATCH(1,(Calculations!V$9='Plan Details'!$B$4:$B$2298)*($G204='Plan Details'!$E$4:$E$2298)*(ISNUMBER(SEARCH($B$3,'Plan Details'!$D$4:$D$2298))),0),MATCH(Calculations!$B$4,'Plan Details'!$F$3:$Q$3,0))),"")</f>
        <v/>
      </c>
      <c r="W204" s="2" t="str" cm="1">
        <f t="array" ref="W204">IFERROR($M204*IF($E204="","",INDEX('Plan Details'!$F$4:$Q$2298,MATCH(1,(Calculations!W$9='Plan Details'!$B$4:$B$2298)*($G204='Plan Details'!$E$4:$E$2298)*(ISNUMBER(SEARCH($B$3,'Plan Details'!$D$4:$D$2298))),0),MATCH(Calculations!$B$4,'Plan Details'!$F$3:$Q$3,0))),"")</f>
        <v/>
      </c>
      <c r="X204" s="2" t="str" cm="1">
        <f t="array" ref="X204">IFERROR($M204*IF($E204="","",INDEX('Plan Details'!$F$4:$Q$2298,MATCH(1,(Calculations!X$9='Plan Details'!$B$4:$B$2298)*($G204='Plan Details'!$E$4:$E$2298)*(ISNUMBER(SEARCH($B$3,'Plan Details'!$D$4:$D$2298))),0),MATCH(Calculations!$B$4,'Plan Details'!$F$3:$Q$3,0))),"")</f>
        <v/>
      </c>
      <c r="Y204" s="2" t="str" cm="1">
        <f t="array" ref="Y204">IFERROR($M204*IF($E204="","",INDEX('Plan Details'!$F$4:$Q$2298,MATCH(1,(Calculations!Y$9='Plan Details'!$B$4:$B$2298)*($G204='Plan Details'!$E$4:$E$2298)*(ISNUMBER(SEARCH($B$3,'Plan Details'!$D$4:$D$2298))),0),MATCH(Calculations!$B$4,'Plan Details'!$F$3:$Q$3,0))),"")</f>
        <v/>
      </c>
      <c r="Z204" s="2" t="str" cm="1">
        <f t="array" ref="Z204">IFERROR($M204*IF($E204="","",INDEX('Plan Details'!$F$4:$Q$2298,MATCH(1,(Calculations!Z$9='Plan Details'!$B$4:$B$2298)*($G204='Plan Details'!$E$4:$E$2298)*(ISNUMBER(SEARCH($B$3,'Plan Details'!$D$4:$D$2298))),0),MATCH(Calculations!$B$4,'Plan Details'!$F$3:$Q$3,0))),"")</f>
        <v/>
      </c>
      <c r="AA204" s="2" t="str" cm="1">
        <f t="array" ref="AA204">IFERROR($M204*IF($E204="","",INDEX('Plan Details'!$F$4:$Q$2298,MATCH(1,(Calculations!AA$9='Plan Details'!$B$4:$B$2298)*($G204='Plan Details'!$E$4:$E$2298)*(ISNUMBER(SEARCH($B$3,'Plan Details'!$D$4:$D$2298))),0),MATCH(Calculations!$B$4,'Plan Details'!$F$3:$Q$3,0))),"")</f>
        <v/>
      </c>
      <c r="AB204" s="2" t="str" cm="1">
        <f t="array" ref="AB204">IFERROR($M204*IF($E204="","",INDEX('Plan Details'!$F$4:$Q$2298,MATCH(1,(Calculations!AB$9='Plan Details'!$B$4:$B$2298)*($G204='Plan Details'!$E$4:$E$2298)*(ISNUMBER(SEARCH($B$3,'Plan Details'!$D$4:$D$2298))),0),MATCH(Calculations!$B$4,'Plan Details'!$F$3:$Q$3,0))),"")</f>
        <v/>
      </c>
      <c r="AD204" s="2" t="str">
        <f t="shared" si="66"/>
        <v/>
      </c>
      <c r="AE204" s="2" t="str">
        <f t="shared" si="67"/>
        <v/>
      </c>
      <c r="AF204" s="2" t="str">
        <f t="shared" si="68"/>
        <v/>
      </c>
      <c r="AG204" s="2" t="str">
        <f t="shared" si="69"/>
        <v/>
      </c>
      <c r="AH204" s="2" t="str">
        <f t="shared" si="70"/>
        <v/>
      </c>
      <c r="AI204" s="2" t="str">
        <f t="shared" si="71"/>
        <v/>
      </c>
      <c r="AJ204" s="2" t="str">
        <f t="shared" si="72"/>
        <v/>
      </c>
      <c r="AK204" s="2" t="str">
        <f t="shared" si="73"/>
        <v/>
      </c>
      <c r="AL204" s="2" t="str">
        <f t="shared" si="74"/>
        <v/>
      </c>
      <c r="AM204" s="2" t="str">
        <f t="shared" si="75"/>
        <v/>
      </c>
      <c r="AN204" s="2" t="str">
        <f t="shared" si="76"/>
        <v/>
      </c>
      <c r="AO204" s="2" t="str">
        <f t="shared" si="77"/>
        <v/>
      </c>
      <c r="AP204" s="2" t="str">
        <f t="shared" si="78"/>
        <v/>
      </c>
      <c r="AQ204" s="2" t="str">
        <f t="shared" si="79"/>
        <v/>
      </c>
    </row>
    <row r="205" spans="1:43" x14ac:dyDescent="0.2">
      <c r="A205" s="2" t="str">
        <f>IF('3 - SHOP Premium Calculator'!F221="","",'3 - SHOP Premium Calculator'!F221)</f>
        <v/>
      </c>
      <c r="B205" s="2" t="str">
        <f>IF(A205="","",A205&amp;COUNTIFS($D$10:D205,"Employee"))</f>
        <v/>
      </c>
      <c r="C205" s="2" t="str">
        <f>IF(A205="","",'3 - SHOP Premium Calculator'!F221&amp;" - "&amp;'3 - SHOP Premium Calculator'!H221)</f>
        <v/>
      </c>
      <c r="D205" s="2" t="str">
        <f>IF('3 - SHOP Premium Calculator'!H221="","",'3 - SHOP Premium Calculator'!H221)</f>
        <v/>
      </c>
      <c r="E205" s="37" t="str">
        <f>IF('3 - SHOP Premium Calculator'!I221="","",'3 - SHOP Premium Calculator'!I221)</f>
        <v/>
      </c>
      <c r="F205" s="2" t="str">
        <f t="shared" si="60"/>
        <v/>
      </c>
      <c r="G205" s="2" t="str">
        <f t="shared" si="61"/>
        <v/>
      </c>
      <c r="H205" s="2" t="str">
        <f t="shared" si="62"/>
        <v/>
      </c>
      <c r="I205" s="2" t="str">
        <f t="shared" si="63"/>
        <v/>
      </c>
      <c r="J205" s="2" t="str">
        <f t="shared" si="64"/>
        <v/>
      </c>
      <c r="K205" s="2" t="str">
        <f>IF(A205="","",IF(AND(D205="Dependent",F205&lt;25),F205+(COUNTIFS($A$10:A205,A205)/500),0))</f>
        <v/>
      </c>
      <c r="L205" s="2" t="str" cm="1">
        <f t="array" ref="L205">IFERROR(IF(A205="","",IF(AND(D205="Dependent",OR(IFERROR(K205=LARGE(IF($B$10:$B$309=B205,$K$10:$K$309),1),FALSE),IFERROR(K205=LARGE(IF($B$10:$B$309=B205,$K$10:$K$309),2),FALSE),IFERROR(K205=LARGE(IF($B$10:$B$309=B205,$K$10:$K$309),3),FALSE)),F205&lt;26),1,0)),0)</f>
        <v/>
      </c>
      <c r="M205" s="2" t="str">
        <f t="shared" si="65"/>
        <v/>
      </c>
      <c r="O205" s="2" t="str" cm="1">
        <f t="array" ref="O205">IFERROR($M205*IF($E205="","",INDEX('Plan Details'!$F$4:$Q$2298,MATCH(1,(Calculations!O$9='Plan Details'!$B$4:$B$2298)*($G205='Plan Details'!$E$4:$E$2298)*(ISNUMBER(SEARCH($B$3,'Plan Details'!$D$4:$D$2298))),0),MATCH(Calculations!$B$4,'Plan Details'!$F$3:$Q$3,0))),"")</f>
        <v/>
      </c>
      <c r="P205" s="2" t="str" cm="1">
        <f t="array" ref="P205">IFERROR($M205*IF($E205="","",INDEX('Plan Details'!$F$4:$Q$2298,MATCH(1,(Calculations!P$9='Plan Details'!$B$4:$B$2298)*($G205='Plan Details'!$E$4:$E$2298)*(ISNUMBER(SEARCH($B$3,'Plan Details'!$D$4:$D$2298))),0),MATCH(Calculations!$B$4,'Plan Details'!$F$3:$Q$3,0))),"")</f>
        <v/>
      </c>
      <c r="Q205" s="2" t="str" cm="1">
        <f t="array" ref="Q205">IFERROR($M205*IF($E205="","",INDEX('Plan Details'!$F$4:$Q$2298,MATCH(1,(Calculations!Q$9='Plan Details'!$B$4:$B$2298)*($G205='Plan Details'!$E$4:$E$2298)*(ISNUMBER(SEARCH($B$3,'Plan Details'!$D$4:$D$2298))),0),MATCH(Calculations!$B$4,'Plan Details'!$F$3:$Q$3,0))),"")</f>
        <v/>
      </c>
      <c r="R205" s="2" t="str" cm="1">
        <f t="array" ref="R205">IFERROR($M205*IF($E205="","",INDEX('Plan Details'!$F$4:$Q$2298,MATCH(1,(Calculations!R$9='Plan Details'!$B$4:$B$2298)*($G205='Plan Details'!$E$4:$E$2298)*(ISNUMBER(SEARCH($B$3,'Plan Details'!$D$4:$D$2298))),0),MATCH(Calculations!$B$4,'Plan Details'!$F$3:$Q$3,0))),"")</f>
        <v/>
      </c>
      <c r="S205" s="2" t="str" cm="1">
        <f t="array" ref="S205">IFERROR($M205*IF($E205="","",INDEX('Plan Details'!$F$4:$Q$2298,MATCH(1,(Calculations!S$9='Plan Details'!$B$4:$B$2298)*($G205='Plan Details'!$E$4:$E$2298)*(ISNUMBER(SEARCH($B$3,'Plan Details'!$D$4:$D$2298))),0),MATCH(Calculations!$B$4,'Plan Details'!$F$3:$Q$3,0))),"")</f>
        <v/>
      </c>
      <c r="T205" s="2" t="str" cm="1">
        <f t="array" ref="T205">IFERROR($M205*IF($E205="","",INDEX('Plan Details'!$F$4:$Q$2298,MATCH(1,(Calculations!T$9='Plan Details'!$B$4:$B$2298)*($G205='Plan Details'!$E$4:$E$2298)*(ISNUMBER(SEARCH($B$3,'Plan Details'!$D$4:$D$2298))),0),MATCH(Calculations!$B$4,'Plan Details'!$F$3:$Q$3,0))),"")</f>
        <v/>
      </c>
      <c r="U205" s="2" t="str" cm="1">
        <f t="array" ref="U205">IFERROR($M205*IF($E205="","",INDEX('Plan Details'!$F$4:$Q$2298,MATCH(1,(Calculations!U$9='Plan Details'!$B$4:$B$2298)*($G205='Plan Details'!$E$4:$E$2298)*(ISNUMBER(SEARCH($B$3,'Plan Details'!$D$4:$D$2298))),0),MATCH(Calculations!$B$4,'Plan Details'!$F$3:$Q$3,0))),"")</f>
        <v/>
      </c>
      <c r="V205" s="2" t="str" cm="1">
        <f t="array" ref="V205">IFERROR($M205*IF($E205="","",INDEX('Plan Details'!$F$4:$Q$2298,MATCH(1,(Calculations!V$9='Plan Details'!$B$4:$B$2298)*($G205='Plan Details'!$E$4:$E$2298)*(ISNUMBER(SEARCH($B$3,'Plan Details'!$D$4:$D$2298))),0),MATCH(Calculations!$B$4,'Plan Details'!$F$3:$Q$3,0))),"")</f>
        <v/>
      </c>
      <c r="W205" s="2" t="str" cm="1">
        <f t="array" ref="W205">IFERROR($M205*IF($E205="","",INDEX('Plan Details'!$F$4:$Q$2298,MATCH(1,(Calculations!W$9='Plan Details'!$B$4:$B$2298)*($G205='Plan Details'!$E$4:$E$2298)*(ISNUMBER(SEARCH($B$3,'Plan Details'!$D$4:$D$2298))),0),MATCH(Calculations!$B$4,'Plan Details'!$F$3:$Q$3,0))),"")</f>
        <v/>
      </c>
      <c r="X205" s="2" t="str" cm="1">
        <f t="array" ref="X205">IFERROR($M205*IF($E205="","",INDEX('Plan Details'!$F$4:$Q$2298,MATCH(1,(Calculations!X$9='Plan Details'!$B$4:$B$2298)*($G205='Plan Details'!$E$4:$E$2298)*(ISNUMBER(SEARCH($B$3,'Plan Details'!$D$4:$D$2298))),0),MATCH(Calculations!$B$4,'Plan Details'!$F$3:$Q$3,0))),"")</f>
        <v/>
      </c>
      <c r="Y205" s="2" t="str" cm="1">
        <f t="array" ref="Y205">IFERROR($M205*IF($E205="","",INDEX('Plan Details'!$F$4:$Q$2298,MATCH(1,(Calculations!Y$9='Plan Details'!$B$4:$B$2298)*($G205='Plan Details'!$E$4:$E$2298)*(ISNUMBER(SEARCH($B$3,'Plan Details'!$D$4:$D$2298))),0),MATCH(Calculations!$B$4,'Plan Details'!$F$3:$Q$3,0))),"")</f>
        <v/>
      </c>
      <c r="Z205" s="2" t="str" cm="1">
        <f t="array" ref="Z205">IFERROR($M205*IF($E205="","",INDEX('Plan Details'!$F$4:$Q$2298,MATCH(1,(Calculations!Z$9='Plan Details'!$B$4:$B$2298)*($G205='Plan Details'!$E$4:$E$2298)*(ISNUMBER(SEARCH($B$3,'Plan Details'!$D$4:$D$2298))),0),MATCH(Calculations!$B$4,'Plan Details'!$F$3:$Q$3,0))),"")</f>
        <v/>
      </c>
      <c r="AA205" s="2" t="str" cm="1">
        <f t="array" ref="AA205">IFERROR($M205*IF($E205="","",INDEX('Plan Details'!$F$4:$Q$2298,MATCH(1,(Calculations!AA$9='Plan Details'!$B$4:$B$2298)*($G205='Plan Details'!$E$4:$E$2298)*(ISNUMBER(SEARCH($B$3,'Plan Details'!$D$4:$D$2298))),0),MATCH(Calculations!$B$4,'Plan Details'!$F$3:$Q$3,0))),"")</f>
        <v/>
      </c>
      <c r="AB205" s="2" t="str" cm="1">
        <f t="array" ref="AB205">IFERROR($M205*IF($E205="","",INDEX('Plan Details'!$F$4:$Q$2298,MATCH(1,(Calculations!AB$9='Plan Details'!$B$4:$B$2298)*($G205='Plan Details'!$E$4:$E$2298)*(ISNUMBER(SEARCH($B$3,'Plan Details'!$D$4:$D$2298))),0),MATCH(Calculations!$B$4,'Plan Details'!$F$3:$Q$3,0))),"")</f>
        <v/>
      </c>
      <c r="AD205" s="2" t="str">
        <f t="shared" si="66"/>
        <v/>
      </c>
      <c r="AE205" s="2" t="str">
        <f t="shared" si="67"/>
        <v/>
      </c>
      <c r="AF205" s="2" t="str">
        <f t="shared" si="68"/>
        <v/>
      </c>
      <c r="AG205" s="2" t="str">
        <f t="shared" si="69"/>
        <v/>
      </c>
      <c r="AH205" s="2" t="str">
        <f t="shared" si="70"/>
        <v/>
      </c>
      <c r="AI205" s="2" t="str">
        <f t="shared" si="71"/>
        <v/>
      </c>
      <c r="AJ205" s="2" t="str">
        <f t="shared" si="72"/>
        <v/>
      </c>
      <c r="AK205" s="2" t="str">
        <f t="shared" si="73"/>
        <v/>
      </c>
      <c r="AL205" s="2" t="str">
        <f t="shared" si="74"/>
        <v/>
      </c>
      <c r="AM205" s="2" t="str">
        <f t="shared" si="75"/>
        <v/>
      </c>
      <c r="AN205" s="2" t="str">
        <f t="shared" si="76"/>
        <v/>
      </c>
      <c r="AO205" s="2" t="str">
        <f t="shared" si="77"/>
        <v/>
      </c>
      <c r="AP205" s="2" t="str">
        <f t="shared" si="78"/>
        <v/>
      </c>
      <c r="AQ205" s="2" t="str">
        <f t="shared" si="79"/>
        <v/>
      </c>
    </row>
    <row r="206" spans="1:43" x14ac:dyDescent="0.2">
      <c r="A206" s="2" t="str">
        <f>IF('3 - SHOP Premium Calculator'!F222="","",'3 - SHOP Premium Calculator'!F222)</f>
        <v/>
      </c>
      <c r="B206" s="2" t="str">
        <f>IF(A206="","",A206&amp;COUNTIFS($D$10:D206,"Employee"))</f>
        <v/>
      </c>
      <c r="C206" s="2" t="str">
        <f>IF(A206="","",'3 - SHOP Premium Calculator'!F222&amp;" - "&amp;'3 - SHOP Premium Calculator'!H222)</f>
        <v/>
      </c>
      <c r="D206" s="2" t="str">
        <f>IF('3 - SHOP Premium Calculator'!H222="","",'3 - SHOP Premium Calculator'!H222)</f>
        <v/>
      </c>
      <c r="E206" s="37" t="str">
        <f>IF('3 - SHOP Premium Calculator'!I222="","",'3 - SHOP Premium Calculator'!I222)</f>
        <v/>
      </c>
      <c r="F206" s="2" t="str">
        <f t="shared" si="60"/>
        <v/>
      </c>
      <c r="G206" s="2" t="str">
        <f t="shared" si="61"/>
        <v/>
      </c>
      <c r="H206" s="2" t="str">
        <f t="shared" si="62"/>
        <v/>
      </c>
      <c r="I206" s="2" t="str">
        <f t="shared" si="63"/>
        <v/>
      </c>
      <c r="J206" s="2" t="str">
        <f t="shared" si="64"/>
        <v/>
      </c>
      <c r="K206" s="2" t="str">
        <f>IF(A206="","",IF(AND(D206="Dependent",F206&lt;25),F206+(COUNTIFS($A$10:A206,A206)/500),0))</f>
        <v/>
      </c>
      <c r="L206" s="2" t="str" cm="1">
        <f t="array" ref="L206">IFERROR(IF(A206="","",IF(AND(D206="Dependent",OR(IFERROR(K206=LARGE(IF($B$10:$B$309=B206,$K$10:$K$309),1),FALSE),IFERROR(K206=LARGE(IF($B$10:$B$309=B206,$K$10:$K$309),2),FALSE),IFERROR(K206=LARGE(IF($B$10:$B$309=B206,$K$10:$K$309),3),FALSE)),F206&lt;26),1,0)),0)</f>
        <v/>
      </c>
      <c r="M206" s="2" t="str">
        <f t="shared" si="65"/>
        <v/>
      </c>
      <c r="O206" s="2" t="str" cm="1">
        <f t="array" ref="O206">IFERROR($M206*IF($E206="","",INDEX('Plan Details'!$F$4:$Q$2298,MATCH(1,(Calculations!O$9='Plan Details'!$B$4:$B$2298)*($G206='Plan Details'!$E$4:$E$2298)*(ISNUMBER(SEARCH($B$3,'Plan Details'!$D$4:$D$2298))),0),MATCH(Calculations!$B$4,'Plan Details'!$F$3:$Q$3,0))),"")</f>
        <v/>
      </c>
      <c r="P206" s="2" t="str" cm="1">
        <f t="array" ref="P206">IFERROR($M206*IF($E206="","",INDEX('Plan Details'!$F$4:$Q$2298,MATCH(1,(Calculations!P$9='Plan Details'!$B$4:$B$2298)*($G206='Plan Details'!$E$4:$E$2298)*(ISNUMBER(SEARCH($B$3,'Plan Details'!$D$4:$D$2298))),0),MATCH(Calculations!$B$4,'Plan Details'!$F$3:$Q$3,0))),"")</f>
        <v/>
      </c>
      <c r="Q206" s="2" t="str" cm="1">
        <f t="array" ref="Q206">IFERROR($M206*IF($E206="","",INDEX('Plan Details'!$F$4:$Q$2298,MATCH(1,(Calculations!Q$9='Plan Details'!$B$4:$B$2298)*($G206='Plan Details'!$E$4:$E$2298)*(ISNUMBER(SEARCH($B$3,'Plan Details'!$D$4:$D$2298))),0),MATCH(Calculations!$B$4,'Plan Details'!$F$3:$Q$3,0))),"")</f>
        <v/>
      </c>
      <c r="R206" s="2" t="str" cm="1">
        <f t="array" ref="R206">IFERROR($M206*IF($E206="","",INDEX('Plan Details'!$F$4:$Q$2298,MATCH(1,(Calculations!R$9='Plan Details'!$B$4:$B$2298)*($G206='Plan Details'!$E$4:$E$2298)*(ISNUMBER(SEARCH($B$3,'Plan Details'!$D$4:$D$2298))),0),MATCH(Calculations!$B$4,'Plan Details'!$F$3:$Q$3,0))),"")</f>
        <v/>
      </c>
      <c r="S206" s="2" t="str" cm="1">
        <f t="array" ref="S206">IFERROR($M206*IF($E206="","",INDEX('Plan Details'!$F$4:$Q$2298,MATCH(1,(Calculations!S$9='Plan Details'!$B$4:$B$2298)*($G206='Plan Details'!$E$4:$E$2298)*(ISNUMBER(SEARCH($B$3,'Plan Details'!$D$4:$D$2298))),0),MATCH(Calculations!$B$4,'Plan Details'!$F$3:$Q$3,0))),"")</f>
        <v/>
      </c>
      <c r="T206" s="2" t="str" cm="1">
        <f t="array" ref="T206">IFERROR($M206*IF($E206="","",INDEX('Plan Details'!$F$4:$Q$2298,MATCH(1,(Calculations!T$9='Plan Details'!$B$4:$B$2298)*($G206='Plan Details'!$E$4:$E$2298)*(ISNUMBER(SEARCH($B$3,'Plan Details'!$D$4:$D$2298))),0),MATCH(Calculations!$B$4,'Plan Details'!$F$3:$Q$3,0))),"")</f>
        <v/>
      </c>
      <c r="U206" s="2" t="str" cm="1">
        <f t="array" ref="U206">IFERROR($M206*IF($E206="","",INDEX('Plan Details'!$F$4:$Q$2298,MATCH(1,(Calculations!U$9='Plan Details'!$B$4:$B$2298)*($G206='Plan Details'!$E$4:$E$2298)*(ISNUMBER(SEARCH($B$3,'Plan Details'!$D$4:$D$2298))),0),MATCH(Calculations!$B$4,'Plan Details'!$F$3:$Q$3,0))),"")</f>
        <v/>
      </c>
      <c r="V206" s="2" t="str" cm="1">
        <f t="array" ref="V206">IFERROR($M206*IF($E206="","",INDEX('Plan Details'!$F$4:$Q$2298,MATCH(1,(Calculations!V$9='Plan Details'!$B$4:$B$2298)*($G206='Plan Details'!$E$4:$E$2298)*(ISNUMBER(SEARCH($B$3,'Plan Details'!$D$4:$D$2298))),0),MATCH(Calculations!$B$4,'Plan Details'!$F$3:$Q$3,0))),"")</f>
        <v/>
      </c>
      <c r="W206" s="2" t="str" cm="1">
        <f t="array" ref="W206">IFERROR($M206*IF($E206="","",INDEX('Plan Details'!$F$4:$Q$2298,MATCH(1,(Calculations!W$9='Plan Details'!$B$4:$B$2298)*($G206='Plan Details'!$E$4:$E$2298)*(ISNUMBER(SEARCH($B$3,'Plan Details'!$D$4:$D$2298))),0),MATCH(Calculations!$B$4,'Plan Details'!$F$3:$Q$3,0))),"")</f>
        <v/>
      </c>
      <c r="X206" s="2" t="str" cm="1">
        <f t="array" ref="X206">IFERROR($M206*IF($E206="","",INDEX('Plan Details'!$F$4:$Q$2298,MATCH(1,(Calculations!X$9='Plan Details'!$B$4:$B$2298)*($G206='Plan Details'!$E$4:$E$2298)*(ISNUMBER(SEARCH($B$3,'Plan Details'!$D$4:$D$2298))),0),MATCH(Calculations!$B$4,'Plan Details'!$F$3:$Q$3,0))),"")</f>
        <v/>
      </c>
      <c r="Y206" s="2" t="str" cm="1">
        <f t="array" ref="Y206">IFERROR($M206*IF($E206="","",INDEX('Plan Details'!$F$4:$Q$2298,MATCH(1,(Calculations!Y$9='Plan Details'!$B$4:$B$2298)*($G206='Plan Details'!$E$4:$E$2298)*(ISNUMBER(SEARCH($B$3,'Plan Details'!$D$4:$D$2298))),0),MATCH(Calculations!$B$4,'Plan Details'!$F$3:$Q$3,0))),"")</f>
        <v/>
      </c>
      <c r="Z206" s="2" t="str" cm="1">
        <f t="array" ref="Z206">IFERROR($M206*IF($E206="","",INDEX('Plan Details'!$F$4:$Q$2298,MATCH(1,(Calculations!Z$9='Plan Details'!$B$4:$B$2298)*($G206='Plan Details'!$E$4:$E$2298)*(ISNUMBER(SEARCH($B$3,'Plan Details'!$D$4:$D$2298))),0),MATCH(Calculations!$B$4,'Plan Details'!$F$3:$Q$3,0))),"")</f>
        <v/>
      </c>
      <c r="AA206" s="2" t="str" cm="1">
        <f t="array" ref="AA206">IFERROR($M206*IF($E206="","",INDEX('Plan Details'!$F$4:$Q$2298,MATCH(1,(Calculations!AA$9='Plan Details'!$B$4:$B$2298)*($G206='Plan Details'!$E$4:$E$2298)*(ISNUMBER(SEARCH($B$3,'Plan Details'!$D$4:$D$2298))),0),MATCH(Calculations!$B$4,'Plan Details'!$F$3:$Q$3,0))),"")</f>
        <v/>
      </c>
      <c r="AB206" s="2" t="str" cm="1">
        <f t="array" ref="AB206">IFERROR($M206*IF($E206="","",INDEX('Plan Details'!$F$4:$Q$2298,MATCH(1,(Calculations!AB$9='Plan Details'!$B$4:$B$2298)*($G206='Plan Details'!$E$4:$E$2298)*(ISNUMBER(SEARCH($B$3,'Plan Details'!$D$4:$D$2298))),0),MATCH(Calculations!$B$4,'Plan Details'!$F$3:$Q$3,0))),"")</f>
        <v/>
      </c>
      <c r="AD206" s="2" t="str">
        <f t="shared" si="66"/>
        <v/>
      </c>
      <c r="AE206" s="2" t="str">
        <f t="shared" si="67"/>
        <v/>
      </c>
      <c r="AF206" s="2" t="str">
        <f t="shared" si="68"/>
        <v/>
      </c>
      <c r="AG206" s="2" t="str">
        <f t="shared" si="69"/>
        <v/>
      </c>
      <c r="AH206" s="2" t="str">
        <f t="shared" si="70"/>
        <v/>
      </c>
      <c r="AI206" s="2" t="str">
        <f t="shared" si="71"/>
        <v/>
      </c>
      <c r="AJ206" s="2" t="str">
        <f t="shared" si="72"/>
        <v/>
      </c>
      <c r="AK206" s="2" t="str">
        <f t="shared" si="73"/>
        <v/>
      </c>
      <c r="AL206" s="2" t="str">
        <f t="shared" si="74"/>
        <v/>
      </c>
      <c r="AM206" s="2" t="str">
        <f t="shared" si="75"/>
        <v/>
      </c>
      <c r="AN206" s="2" t="str">
        <f t="shared" si="76"/>
        <v/>
      </c>
      <c r="AO206" s="2" t="str">
        <f t="shared" si="77"/>
        <v/>
      </c>
      <c r="AP206" s="2" t="str">
        <f t="shared" si="78"/>
        <v/>
      </c>
      <c r="AQ206" s="2" t="str">
        <f t="shared" si="79"/>
        <v/>
      </c>
    </row>
    <row r="207" spans="1:43" x14ac:dyDescent="0.2">
      <c r="A207" s="2" t="str">
        <f>IF('3 - SHOP Premium Calculator'!F223="","",'3 - SHOP Premium Calculator'!F223)</f>
        <v/>
      </c>
      <c r="B207" s="2" t="str">
        <f>IF(A207="","",A207&amp;COUNTIFS($D$10:D207,"Employee"))</f>
        <v/>
      </c>
      <c r="C207" s="2" t="str">
        <f>IF(A207="","",'3 - SHOP Premium Calculator'!F223&amp;" - "&amp;'3 - SHOP Premium Calculator'!H223)</f>
        <v/>
      </c>
      <c r="D207" s="2" t="str">
        <f>IF('3 - SHOP Premium Calculator'!H223="","",'3 - SHOP Premium Calculator'!H223)</f>
        <v/>
      </c>
      <c r="E207" s="37" t="str">
        <f>IF('3 - SHOP Premium Calculator'!I223="","",'3 - SHOP Premium Calculator'!I223)</f>
        <v/>
      </c>
      <c r="F207" s="2" t="str">
        <f t="shared" si="60"/>
        <v/>
      </c>
      <c r="G207" s="2" t="str">
        <f t="shared" si="61"/>
        <v/>
      </c>
      <c r="H207" s="2" t="str">
        <f t="shared" si="62"/>
        <v/>
      </c>
      <c r="I207" s="2" t="str">
        <f t="shared" si="63"/>
        <v/>
      </c>
      <c r="J207" s="2" t="str">
        <f t="shared" si="64"/>
        <v/>
      </c>
      <c r="K207" s="2" t="str">
        <f>IF(A207="","",IF(AND(D207="Dependent",F207&lt;25),F207+(COUNTIFS($A$10:A207,A207)/500),0))</f>
        <v/>
      </c>
      <c r="L207" s="2" t="str" cm="1">
        <f t="array" ref="L207">IFERROR(IF(A207="","",IF(AND(D207="Dependent",OR(IFERROR(K207=LARGE(IF($B$10:$B$309=B207,$K$10:$K$309),1),FALSE),IFERROR(K207=LARGE(IF($B$10:$B$309=B207,$K$10:$K$309),2),FALSE),IFERROR(K207=LARGE(IF($B$10:$B$309=B207,$K$10:$K$309),3),FALSE)),F207&lt;26),1,0)),0)</f>
        <v/>
      </c>
      <c r="M207" s="2" t="str">
        <f t="shared" si="65"/>
        <v/>
      </c>
      <c r="O207" s="2" t="str" cm="1">
        <f t="array" ref="O207">IFERROR($M207*IF($E207="","",INDEX('Plan Details'!$F$4:$Q$2298,MATCH(1,(Calculations!O$9='Plan Details'!$B$4:$B$2298)*($G207='Plan Details'!$E$4:$E$2298)*(ISNUMBER(SEARCH($B$3,'Plan Details'!$D$4:$D$2298))),0),MATCH(Calculations!$B$4,'Plan Details'!$F$3:$Q$3,0))),"")</f>
        <v/>
      </c>
      <c r="P207" s="2" t="str" cm="1">
        <f t="array" ref="P207">IFERROR($M207*IF($E207="","",INDEX('Plan Details'!$F$4:$Q$2298,MATCH(1,(Calculations!P$9='Plan Details'!$B$4:$B$2298)*($G207='Plan Details'!$E$4:$E$2298)*(ISNUMBER(SEARCH($B$3,'Plan Details'!$D$4:$D$2298))),0),MATCH(Calculations!$B$4,'Plan Details'!$F$3:$Q$3,0))),"")</f>
        <v/>
      </c>
      <c r="Q207" s="2" t="str" cm="1">
        <f t="array" ref="Q207">IFERROR($M207*IF($E207="","",INDEX('Plan Details'!$F$4:$Q$2298,MATCH(1,(Calculations!Q$9='Plan Details'!$B$4:$B$2298)*($G207='Plan Details'!$E$4:$E$2298)*(ISNUMBER(SEARCH($B$3,'Plan Details'!$D$4:$D$2298))),0),MATCH(Calculations!$B$4,'Plan Details'!$F$3:$Q$3,0))),"")</f>
        <v/>
      </c>
      <c r="R207" s="2" t="str" cm="1">
        <f t="array" ref="R207">IFERROR($M207*IF($E207="","",INDEX('Plan Details'!$F$4:$Q$2298,MATCH(1,(Calculations!R$9='Plan Details'!$B$4:$B$2298)*($G207='Plan Details'!$E$4:$E$2298)*(ISNUMBER(SEARCH($B$3,'Plan Details'!$D$4:$D$2298))),0),MATCH(Calculations!$B$4,'Plan Details'!$F$3:$Q$3,0))),"")</f>
        <v/>
      </c>
      <c r="S207" s="2" t="str" cm="1">
        <f t="array" ref="S207">IFERROR($M207*IF($E207="","",INDEX('Plan Details'!$F$4:$Q$2298,MATCH(1,(Calculations!S$9='Plan Details'!$B$4:$B$2298)*($G207='Plan Details'!$E$4:$E$2298)*(ISNUMBER(SEARCH($B$3,'Plan Details'!$D$4:$D$2298))),0),MATCH(Calculations!$B$4,'Plan Details'!$F$3:$Q$3,0))),"")</f>
        <v/>
      </c>
      <c r="T207" s="2" t="str" cm="1">
        <f t="array" ref="T207">IFERROR($M207*IF($E207="","",INDEX('Plan Details'!$F$4:$Q$2298,MATCH(1,(Calculations!T$9='Plan Details'!$B$4:$B$2298)*($G207='Plan Details'!$E$4:$E$2298)*(ISNUMBER(SEARCH($B$3,'Plan Details'!$D$4:$D$2298))),0),MATCH(Calculations!$B$4,'Plan Details'!$F$3:$Q$3,0))),"")</f>
        <v/>
      </c>
      <c r="U207" s="2" t="str" cm="1">
        <f t="array" ref="U207">IFERROR($M207*IF($E207="","",INDEX('Plan Details'!$F$4:$Q$2298,MATCH(1,(Calculations!U$9='Plan Details'!$B$4:$B$2298)*($G207='Plan Details'!$E$4:$E$2298)*(ISNUMBER(SEARCH($B$3,'Plan Details'!$D$4:$D$2298))),0),MATCH(Calculations!$B$4,'Plan Details'!$F$3:$Q$3,0))),"")</f>
        <v/>
      </c>
      <c r="V207" s="2" t="str" cm="1">
        <f t="array" ref="V207">IFERROR($M207*IF($E207="","",INDEX('Plan Details'!$F$4:$Q$2298,MATCH(1,(Calculations!V$9='Plan Details'!$B$4:$B$2298)*($G207='Plan Details'!$E$4:$E$2298)*(ISNUMBER(SEARCH($B$3,'Plan Details'!$D$4:$D$2298))),0),MATCH(Calculations!$B$4,'Plan Details'!$F$3:$Q$3,0))),"")</f>
        <v/>
      </c>
      <c r="W207" s="2" t="str" cm="1">
        <f t="array" ref="W207">IFERROR($M207*IF($E207="","",INDEX('Plan Details'!$F$4:$Q$2298,MATCH(1,(Calculations!W$9='Plan Details'!$B$4:$B$2298)*($G207='Plan Details'!$E$4:$E$2298)*(ISNUMBER(SEARCH($B$3,'Plan Details'!$D$4:$D$2298))),0),MATCH(Calculations!$B$4,'Plan Details'!$F$3:$Q$3,0))),"")</f>
        <v/>
      </c>
      <c r="X207" s="2" t="str" cm="1">
        <f t="array" ref="X207">IFERROR($M207*IF($E207="","",INDEX('Plan Details'!$F$4:$Q$2298,MATCH(1,(Calculations!X$9='Plan Details'!$B$4:$B$2298)*($G207='Plan Details'!$E$4:$E$2298)*(ISNUMBER(SEARCH($B$3,'Plan Details'!$D$4:$D$2298))),0),MATCH(Calculations!$B$4,'Plan Details'!$F$3:$Q$3,0))),"")</f>
        <v/>
      </c>
      <c r="Y207" s="2" t="str" cm="1">
        <f t="array" ref="Y207">IFERROR($M207*IF($E207="","",INDEX('Plan Details'!$F$4:$Q$2298,MATCH(1,(Calculations!Y$9='Plan Details'!$B$4:$B$2298)*($G207='Plan Details'!$E$4:$E$2298)*(ISNUMBER(SEARCH($B$3,'Plan Details'!$D$4:$D$2298))),0),MATCH(Calculations!$B$4,'Plan Details'!$F$3:$Q$3,0))),"")</f>
        <v/>
      </c>
      <c r="Z207" s="2" t="str" cm="1">
        <f t="array" ref="Z207">IFERROR($M207*IF($E207="","",INDEX('Plan Details'!$F$4:$Q$2298,MATCH(1,(Calculations!Z$9='Plan Details'!$B$4:$B$2298)*($G207='Plan Details'!$E$4:$E$2298)*(ISNUMBER(SEARCH($B$3,'Plan Details'!$D$4:$D$2298))),0),MATCH(Calculations!$B$4,'Plan Details'!$F$3:$Q$3,0))),"")</f>
        <v/>
      </c>
      <c r="AA207" s="2" t="str" cm="1">
        <f t="array" ref="AA207">IFERROR($M207*IF($E207="","",INDEX('Plan Details'!$F$4:$Q$2298,MATCH(1,(Calculations!AA$9='Plan Details'!$B$4:$B$2298)*($G207='Plan Details'!$E$4:$E$2298)*(ISNUMBER(SEARCH($B$3,'Plan Details'!$D$4:$D$2298))),0),MATCH(Calculations!$B$4,'Plan Details'!$F$3:$Q$3,0))),"")</f>
        <v/>
      </c>
      <c r="AB207" s="2" t="str" cm="1">
        <f t="array" ref="AB207">IFERROR($M207*IF($E207="","",INDEX('Plan Details'!$F$4:$Q$2298,MATCH(1,(Calculations!AB$9='Plan Details'!$B$4:$B$2298)*($G207='Plan Details'!$E$4:$E$2298)*(ISNUMBER(SEARCH($B$3,'Plan Details'!$D$4:$D$2298))),0),MATCH(Calculations!$B$4,'Plan Details'!$F$3:$Q$3,0))),"")</f>
        <v/>
      </c>
      <c r="AD207" s="2" t="str">
        <f t="shared" si="66"/>
        <v/>
      </c>
      <c r="AE207" s="2" t="str">
        <f t="shared" si="67"/>
        <v/>
      </c>
      <c r="AF207" s="2" t="str">
        <f t="shared" si="68"/>
        <v/>
      </c>
      <c r="AG207" s="2" t="str">
        <f t="shared" si="69"/>
        <v/>
      </c>
      <c r="AH207" s="2" t="str">
        <f t="shared" si="70"/>
        <v/>
      </c>
      <c r="AI207" s="2" t="str">
        <f t="shared" si="71"/>
        <v/>
      </c>
      <c r="AJ207" s="2" t="str">
        <f t="shared" si="72"/>
        <v/>
      </c>
      <c r="AK207" s="2" t="str">
        <f t="shared" si="73"/>
        <v/>
      </c>
      <c r="AL207" s="2" t="str">
        <f t="shared" si="74"/>
        <v/>
      </c>
      <c r="AM207" s="2" t="str">
        <f t="shared" si="75"/>
        <v/>
      </c>
      <c r="AN207" s="2" t="str">
        <f t="shared" si="76"/>
        <v/>
      </c>
      <c r="AO207" s="2" t="str">
        <f t="shared" si="77"/>
        <v/>
      </c>
      <c r="AP207" s="2" t="str">
        <f t="shared" si="78"/>
        <v/>
      </c>
      <c r="AQ207" s="2" t="str">
        <f t="shared" si="79"/>
        <v/>
      </c>
    </row>
    <row r="208" spans="1:43" x14ac:dyDescent="0.2">
      <c r="A208" s="2" t="str">
        <f>IF('3 - SHOP Premium Calculator'!F224="","",'3 - SHOP Premium Calculator'!F224)</f>
        <v/>
      </c>
      <c r="B208" s="2" t="str">
        <f>IF(A208="","",A208&amp;COUNTIFS($D$10:D208,"Employee"))</f>
        <v/>
      </c>
      <c r="C208" s="2" t="str">
        <f>IF(A208="","",'3 - SHOP Premium Calculator'!F224&amp;" - "&amp;'3 - SHOP Premium Calculator'!H224)</f>
        <v/>
      </c>
      <c r="D208" s="2" t="str">
        <f>IF('3 - SHOP Premium Calculator'!H224="","",'3 - SHOP Premium Calculator'!H224)</f>
        <v/>
      </c>
      <c r="E208" s="37" t="str">
        <f>IF('3 - SHOP Premium Calculator'!I224="","",'3 - SHOP Premium Calculator'!I224)</f>
        <v/>
      </c>
      <c r="F208" s="2" t="str">
        <f t="shared" si="60"/>
        <v/>
      </c>
      <c r="G208" s="2" t="str">
        <f t="shared" si="61"/>
        <v/>
      </c>
      <c r="H208" s="2" t="str">
        <f t="shared" si="62"/>
        <v/>
      </c>
      <c r="I208" s="2" t="str">
        <f t="shared" si="63"/>
        <v/>
      </c>
      <c r="J208" s="2" t="str">
        <f t="shared" si="64"/>
        <v/>
      </c>
      <c r="K208" s="2" t="str">
        <f>IF(A208="","",IF(AND(D208="Dependent",F208&lt;25),F208+(COUNTIFS($A$10:A208,A208)/500),0))</f>
        <v/>
      </c>
      <c r="L208" s="2" t="str" cm="1">
        <f t="array" ref="L208">IFERROR(IF(A208="","",IF(AND(D208="Dependent",OR(IFERROR(K208=LARGE(IF($B$10:$B$309=B208,$K$10:$K$309),1),FALSE),IFERROR(K208=LARGE(IF($B$10:$B$309=B208,$K$10:$K$309),2),FALSE),IFERROR(K208=LARGE(IF($B$10:$B$309=B208,$K$10:$K$309),3),FALSE)),F208&lt;26),1,0)),0)</f>
        <v/>
      </c>
      <c r="M208" s="2" t="str">
        <f t="shared" si="65"/>
        <v/>
      </c>
      <c r="O208" s="2" t="str" cm="1">
        <f t="array" ref="O208">IFERROR($M208*IF($E208="","",INDEX('Plan Details'!$F$4:$Q$2298,MATCH(1,(Calculations!O$9='Plan Details'!$B$4:$B$2298)*($G208='Plan Details'!$E$4:$E$2298)*(ISNUMBER(SEARCH($B$3,'Plan Details'!$D$4:$D$2298))),0),MATCH(Calculations!$B$4,'Plan Details'!$F$3:$Q$3,0))),"")</f>
        <v/>
      </c>
      <c r="P208" s="2" t="str" cm="1">
        <f t="array" ref="P208">IFERROR($M208*IF($E208="","",INDEX('Plan Details'!$F$4:$Q$2298,MATCH(1,(Calculations!P$9='Plan Details'!$B$4:$B$2298)*($G208='Plan Details'!$E$4:$E$2298)*(ISNUMBER(SEARCH($B$3,'Plan Details'!$D$4:$D$2298))),0),MATCH(Calculations!$B$4,'Plan Details'!$F$3:$Q$3,0))),"")</f>
        <v/>
      </c>
      <c r="Q208" s="2" t="str" cm="1">
        <f t="array" ref="Q208">IFERROR($M208*IF($E208="","",INDEX('Plan Details'!$F$4:$Q$2298,MATCH(1,(Calculations!Q$9='Plan Details'!$B$4:$B$2298)*($G208='Plan Details'!$E$4:$E$2298)*(ISNUMBER(SEARCH($B$3,'Plan Details'!$D$4:$D$2298))),0),MATCH(Calculations!$B$4,'Plan Details'!$F$3:$Q$3,0))),"")</f>
        <v/>
      </c>
      <c r="R208" s="2" t="str" cm="1">
        <f t="array" ref="R208">IFERROR($M208*IF($E208="","",INDEX('Plan Details'!$F$4:$Q$2298,MATCH(1,(Calculations!R$9='Plan Details'!$B$4:$B$2298)*($G208='Plan Details'!$E$4:$E$2298)*(ISNUMBER(SEARCH($B$3,'Plan Details'!$D$4:$D$2298))),0),MATCH(Calculations!$B$4,'Plan Details'!$F$3:$Q$3,0))),"")</f>
        <v/>
      </c>
      <c r="S208" s="2" t="str" cm="1">
        <f t="array" ref="S208">IFERROR($M208*IF($E208="","",INDEX('Plan Details'!$F$4:$Q$2298,MATCH(1,(Calculations!S$9='Plan Details'!$B$4:$B$2298)*($G208='Plan Details'!$E$4:$E$2298)*(ISNUMBER(SEARCH($B$3,'Plan Details'!$D$4:$D$2298))),0),MATCH(Calculations!$B$4,'Plan Details'!$F$3:$Q$3,0))),"")</f>
        <v/>
      </c>
      <c r="T208" s="2" t="str" cm="1">
        <f t="array" ref="T208">IFERROR($M208*IF($E208="","",INDEX('Plan Details'!$F$4:$Q$2298,MATCH(1,(Calculations!T$9='Plan Details'!$B$4:$B$2298)*($G208='Plan Details'!$E$4:$E$2298)*(ISNUMBER(SEARCH($B$3,'Plan Details'!$D$4:$D$2298))),0),MATCH(Calculations!$B$4,'Plan Details'!$F$3:$Q$3,0))),"")</f>
        <v/>
      </c>
      <c r="U208" s="2" t="str" cm="1">
        <f t="array" ref="U208">IFERROR($M208*IF($E208="","",INDEX('Plan Details'!$F$4:$Q$2298,MATCH(1,(Calculations!U$9='Plan Details'!$B$4:$B$2298)*($G208='Plan Details'!$E$4:$E$2298)*(ISNUMBER(SEARCH($B$3,'Plan Details'!$D$4:$D$2298))),0),MATCH(Calculations!$B$4,'Plan Details'!$F$3:$Q$3,0))),"")</f>
        <v/>
      </c>
      <c r="V208" s="2" t="str" cm="1">
        <f t="array" ref="V208">IFERROR($M208*IF($E208="","",INDEX('Plan Details'!$F$4:$Q$2298,MATCH(1,(Calculations!V$9='Plan Details'!$B$4:$B$2298)*($G208='Plan Details'!$E$4:$E$2298)*(ISNUMBER(SEARCH($B$3,'Plan Details'!$D$4:$D$2298))),0),MATCH(Calculations!$B$4,'Plan Details'!$F$3:$Q$3,0))),"")</f>
        <v/>
      </c>
      <c r="W208" s="2" t="str" cm="1">
        <f t="array" ref="W208">IFERROR($M208*IF($E208="","",INDEX('Plan Details'!$F$4:$Q$2298,MATCH(1,(Calculations!W$9='Plan Details'!$B$4:$B$2298)*($G208='Plan Details'!$E$4:$E$2298)*(ISNUMBER(SEARCH($B$3,'Plan Details'!$D$4:$D$2298))),0),MATCH(Calculations!$B$4,'Plan Details'!$F$3:$Q$3,0))),"")</f>
        <v/>
      </c>
      <c r="X208" s="2" t="str" cm="1">
        <f t="array" ref="X208">IFERROR($M208*IF($E208="","",INDEX('Plan Details'!$F$4:$Q$2298,MATCH(1,(Calculations!X$9='Plan Details'!$B$4:$B$2298)*($G208='Plan Details'!$E$4:$E$2298)*(ISNUMBER(SEARCH($B$3,'Plan Details'!$D$4:$D$2298))),0),MATCH(Calculations!$B$4,'Plan Details'!$F$3:$Q$3,0))),"")</f>
        <v/>
      </c>
      <c r="Y208" s="2" t="str" cm="1">
        <f t="array" ref="Y208">IFERROR($M208*IF($E208="","",INDEX('Plan Details'!$F$4:$Q$2298,MATCH(1,(Calculations!Y$9='Plan Details'!$B$4:$B$2298)*($G208='Plan Details'!$E$4:$E$2298)*(ISNUMBER(SEARCH($B$3,'Plan Details'!$D$4:$D$2298))),0),MATCH(Calculations!$B$4,'Plan Details'!$F$3:$Q$3,0))),"")</f>
        <v/>
      </c>
      <c r="Z208" s="2" t="str" cm="1">
        <f t="array" ref="Z208">IFERROR($M208*IF($E208="","",INDEX('Plan Details'!$F$4:$Q$2298,MATCH(1,(Calculations!Z$9='Plan Details'!$B$4:$B$2298)*($G208='Plan Details'!$E$4:$E$2298)*(ISNUMBER(SEARCH($B$3,'Plan Details'!$D$4:$D$2298))),0),MATCH(Calculations!$B$4,'Plan Details'!$F$3:$Q$3,0))),"")</f>
        <v/>
      </c>
      <c r="AA208" s="2" t="str" cm="1">
        <f t="array" ref="AA208">IFERROR($M208*IF($E208="","",INDEX('Plan Details'!$F$4:$Q$2298,MATCH(1,(Calculations!AA$9='Plan Details'!$B$4:$B$2298)*($G208='Plan Details'!$E$4:$E$2298)*(ISNUMBER(SEARCH($B$3,'Plan Details'!$D$4:$D$2298))),0),MATCH(Calculations!$B$4,'Plan Details'!$F$3:$Q$3,0))),"")</f>
        <v/>
      </c>
      <c r="AB208" s="2" t="str" cm="1">
        <f t="array" ref="AB208">IFERROR($M208*IF($E208="","",INDEX('Plan Details'!$F$4:$Q$2298,MATCH(1,(Calculations!AB$9='Plan Details'!$B$4:$B$2298)*($G208='Plan Details'!$E$4:$E$2298)*(ISNUMBER(SEARCH($B$3,'Plan Details'!$D$4:$D$2298))),0),MATCH(Calculations!$B$4,'Plan Details'!$F$3:$Q$3,0))),"")</f>
        <v/>
      </c>
      <c r="AD208" s="2" t="str">
        <f t="shared" si="66"/>
        <v/>
      </c>
      <c r="AE208" s="2" t="str">
        <f t="shared" si="67"/>
        <v/>
      </c>
      <c r="AF208" s="2" t="str">
        <f t="shared" si="68"/>
        <v/>
      </c>
      <c r="AG208" s="2" t="str">
        <f t="shared" si="69"/>
        <v/>
      </c>
      <c r="AH208" s="2" t="str">
        <f t="shared" si="70"/>
        <v/>
      </c>
      <c r="AI208" s="2" t="str">
        <f t="shared" si="71"/>
        <v/>
      </c>
      <c r="AJ208" s="2" t="str">
        <f t="shared" si="72"/>
        <v/>
      </c>
      <c r="AK208" s="2" t="str">
        <f t="shared" si="73"/>
        <v/>
      </c>
      <c r="AL208" s="2" t="str">
        <f t="shared" si="74"/>
        <v/>
      </c>
      <c r="AM208" s="2" t="str">
        <f t="shared" si="75"/>
        <v/>
      </c>
      <c r="AN208" s="2" t="str">
        <f t="shared" si="76"/>
        <v/>
      </c>
      <c r="AO208" s="2" t="str">
        <f t="shared" si="77"/>
        <v/>
      </c>
      <c r="AP208" s="2" t="str">
        <f t="shared" si="78"/>
        <v/>
      </c>
      <c r="AQ208" s="2" t="str">
        <f t="shared" si="79"/>
        <v/>
      </c>
    </row>
    <row r="209" spans="1:43" x14ac:dyDescent="0.2">
      <c r="A209" s="2" t="str">
        <f>IF('3 - SHOP Premium Calculator'!F225="","",'3 - SHOP Premium Calculator'!F225)</f>
        <v/>
      </c>
      <c r="B209" s="2" t="str">
        <f>IF(A209="","",A209&amp;COUNTIFS($D$10:D209,"Employee"))</f>
        <v/>
      </c>
      <c r="C209" s="2" t="str">
        <f>IF(A209="","",'3 - SHOP Premium Calculator'!F225&amp;" - "&amp;'3 - SHOP Premium Calculator'!H225)</f>
        <v/>
      </c>
      <c r="D209" s="2" t="str">
        <f>IF('3 - SHOP Premium Calculator'!H225="","",'3 - SHOP Premium Calculator'!H225)</f>
        <v/>
      </c>
      <c r="E209" s="37" t="str">
        <f>IF('3 - SHOP Premium Calculator'!I225="","",'3 - SHOP Premium Calculator'!I225)</f>
        <v/>
      </c>
      <c r="F209" s="2" t="str">
        <f t="shared" si="60"/>
        <v/>
      </c>
      <c r="G209" s="2" t="str">
        <f t="shared" si="61"/>
        <v/>
      </c>
      <c r="H209" s="2" t="str">
        <f t="shared" si="62"/>
        <v/>
      </c>
      <c r="I209" s="2" t="str">
        <f t="shared" si="63"/>
        <v/>
      </c>
      <c r="J209" s="2" t="str">
        <f t="shared" si="64"/>
        <v/>
      </c>
      <c r="K209" s="2" t="str">
        <f>IF(A209="","",IF(AND(D209="Dependent",F209&lt;25),F209+(COUNTIFS($A$10:A209,A209)/500),0))</f>
        <v/>
      </c>
      <c r="L209" s="2" t="str" cm="1">
        <f t="array" ref="L209">IFERROR(IF(A209="","",IF(AND(D209="Dependent",OR(IFERROR(K209=LARGE(IF($B$10:$B$309=B209,$K$10:$K$309),1),FALSE),IFERROR(K209=LARGE(IF($B$10:$B$309=B209,$K$10:$K$309),2),FALSE),IFERROR(K209=LARGE(IF($B$10:$B$309=B209,$K$10:$K$309),3),FALSE)),F209&lt;26),1,0)),0)</f>
        <v/>
      </c>
      <c r="M209" s="2" t="str">
        <f t="shared" si="65"/>
        <v/>
      </c>
      <c r="O209" s="2" t="str" cm="1">
        <f t="array" ref="O209">IFERROR($M209*IF($E209="","",INDEX('Plan Details'!$F$4:$Q$2298,MATCH(1,(Calculations!O$9='Plan Details'!$B$4:$B$2298)*($G209='Plan Details'!$E$4:$E$2298)*(ISNUMBER(SEARCH($B$3,'Plan Details'!$D$4:$D$2298))),0),MATCH(Calculations!$B$4,'Plan Details'!$F$3:$Q$3,0))),"")</f>
        <v/>
      </c>
      <c r="P209" s="2" t="str" cm="1">
        <f t="array" ref="P209">IFERROR($M209*IF($E209="","",INDEX('Plan Details'!$F$4:$Q$2298,MATCH(1,(Calculations!P$9='Plan Details'!$B$4:$B$2298)*($G209='Plan Details'!$E$4:$E$2298)*(ISNUMBER(SEARCH($B$3,'Plan Details'!$D$4:$D$2298))),0),MATCH(Calculations!$B$4,'Plan Details'!$F$3:$Q$3,0))),"")</f>
        <v/>
      </c>
      <c r="Q209" s="2" t="str" cm="1">
        <f t="array" ref="Q209">IFERROR($M209*IF($E209="","",INDEX('Plan Details'!$F$4:$Q$2298,MATCH(1,(Calculations!Q$9='Plan Details'!$B$4:$B$2298)*($G209='Plan Details'!$E$4:$E$2298)*(ISNUMBER(SEARCH($B$3,'Plan Details'!$D$4:$D$2298))),0),MATCH(Calculations!$B$4,'Plan Details'!$F$3:$Q$3,0))),"")</f>
        <v/>
      </c>
      <c r="R209" s="2" t="str" cm="1">
        <f t="array" ref="R209">IFERROR($M209*IF($E209="","",INDEX('Plan Details'!$F$4:$Q$2298,MATCH(1,(Calculations!R$9='Plan Details'!$B$4:$B$2298)*($G209='Plan Details'!$E$4:$E$2298)*(ISNUMBER(SEARCH($B$3,'Plan Details'!$D$4:$D$2298))),0),MATCH(Calculations!$B$4,'Plan Details'!$F$3:$Q$3,0))),"")</f>
        <v/>
      </c>
      <c r="S209" s="2" t="str" cm="1">
        <f t="array" ref="S209">IFERROR($M209*IF($E209="","",INDEX('Plan Details'!$F$4:$Q$2298,MATCH(1,(Calculations!S$9='Plan Details'!$B$4:$B$2298)*($G209='Plan Details'!$E$4:$E$2298)*(ISNUMBER(SEARCH($B$3,'Plan Details'!$D$4:$D$2298))),0),MATCH(Calculations!$B$4,'Plan Details'!$F$3:$Q$3,0))),"")</f>
        <v/>
      </c>
      <c r="T209" s="2" t="str" cm="1">
        <f t="array" ref="T209">IFERROR($M209*IF($E209="","",INDEX('Plan Details'!$F$4:$Q$2298,MATCH(1,(Calculations!T$9='Plan Details'!$B$4:$B$2298)*($G209='Plan Details'!$E$4:$E$2298)*(ISNUMBER(SEARCH($B$3,'Plan Details'!$D$4:$D$2298))),0),MATCH(Calculations!$B$4,'Plan Details'!$F$3:$Q$3,0))),"")</f>
        <v/>
      </c>
      <c r="U209" s="2" t="str" cm="1">
        <f t="array" ref="U209">IFERROR($M209*IF($E209="","",INDEX('Plan Details'!$F$4:$Q$2298,MATCH(1,(Calculations!U$9='Plan Details'!$B$4:$B$2298)*($G209='Plan Details'!$E$4:$E$2298)*(ISNUMBER(SEARCH($B$3,'Plan Details'!$D$4:$D$2298))),0),MATCH(Calculations!$B$4,'Plan Details'!$F$3:$Q$3,0))),"")</f>
        <v/>
      </c>
      <c r="V209" s="2" t="str" cm="1">
        <f t="array" ref="V209">IFERROR($M209*IF($E209="","",INDEX('Plan Details'!$F$4:$Q$2298,MATCH(1,(Calculations!V$9='Plan Details'!$B$4:$B$2298)*($G209='Plan Details'!$E$4:$E$2298)*(ISNUMBER(SEARCH($B$3,'Plan Details'!$D$4:$D$2298))),0),MATCH(Calculations!$B$4,'Plan Details'!$F$3:$Q$3,0))),"")</f>
        <v/>
      </c>
      <c r="W209" s="2" t="str" cm="1">
        <f t="array" ref="W209">IFERROR($M209*IF($E209="","",INDEX('Plan Details'!$F$4:$Q$2298,MATCH(1,(Calculations!W$9='Plan Details'!$B$4:$B$2298)*($G209='Plan Details'!$E$4:$E$2298)*(ISNUMBER(SEARCH($B$3,'Plan Details'!$D$4:$D$2298))),0),MATCH(Calculations!$B$4,'Plan Details'!$F$3:$Q$3,0))),"")</f>
        <v/>
      </c>
      <c r="X209" s="2" t="str" cm="1">
        <f t="array" ref="X209">IFERROR($M209*IF($E209="","",INDEX('Plan Details'!$F$4:$Q$2298,MATCH(1,(Calculations!X$9='Plan Details'!$B$4:$B$2298)*($G209='Plan Details'!$E$4:$E$2298)*(ISNUMBER(SEARCH($B$3,'Plan Details'!$D$4:$D$2298))),0),MATCH(Calculations!$B$4,'Plan Details'!$F$3:$Q$3,0))),"")</f>
        <v/>
      </c>
      <c r="Y209" s="2" t="str" cm="1">
        <f t="array" ref="Y209">IFERROR($M209*IF($E209="","",INDEX('Plan Details'!$F$4:$Q$2298,MATCH(1,(Calculations!Y$9='Plan Details'!$B$4:$B$2298)*($G209='Plan Details'!$E$4:$E$2298)*(ISNUMBER(SEARCH($B$3,'Plan Details'!$D$4:$D$2298))),0),MATCH(Calculations!$B$4,'Plan Details'!$F$3:$Q$3,0))),"")</f>
        <v/>
      </c>
      <c r="Z209" s="2" t="str" cm="1">
        <f t="array" ref="Z209">IFERROR($M209*IF($E209="","",INDEX('Plan Details'!$F$4:$Q$2298,MATCH(1,(Calculations!Z$9='Plan Details'!$B$4:$B$2298)*($G209='Plan Details'!$E$4:$E$2298)*(ISNUMBER(SEARCH($B$3,'Plan Details'!$D$4:$D$2298))),0),MATCH(Calculations!$B$4,'Plan Details'!$F$3:$Q$3,0))),"")</f>
        <v/>
      </c>
      <c r="AA209" s="2" t="str" cm="1">
        <f t="array" ref="AA209">IFERROR($M209*IF($E209="","",INDEX('Plan Details'!$F$4:$Q$2298,MATCH(1,(Calculations!AA$9='Plan Details'!$B$4:$B$2298)*($G209='Plan Details'!$E$4:$E$2298)*(ISNUMBER(SEARCH($B$3,'Plan Details'!$D$4:$D$2298))),0),MATCH(Calculations!$B$4,'Plan Details'!$F$3:$Q$3,0))),"")</f>
        <v/>
      </c>
      <c r="AB209" s="2" t="str" cm="1">
        <f t="array" ref="AB209">IFERROR($M209*IF($E209="","",INDEX('Plan Details'!$F$4:$Q$2298,MATCH(1,(Calculations!AB$9='Plan Details'!$B$4:$B$2298)*($G209='Plan Details'!$E$4:$E$2298)*(ISNUMBER(SEARCH($B$3,'Plan Details'!$D$4:$D$2298))),0),MATCH(Calculations!$B$4,'Plan Details'!$F$3:$Q$3,0))),"")</f>
        <v/>
      </c>
      <c r="AD209" s="2" t="str">
        <f t="shared" si="66"/>
        <v/>
      </c>
      <c r="AE209" s="2" t="str">
        <f t="shared" si="67"/>
        <v/>
      </c>
      <c r="AF209" s="2" t="str">
        <f t="shared" si="68"/>
        <v/>
      </c>
      <c r="AG209" s="2" t="str">
        <f t="shared" si="69"/>
        <v/>
      </c>
      <c r="AH209" s="2" t="str">
        <f t="shared" si="70"/>
        <v/>
      </c>
      <c r="AI209" s="2" t="str">
        <f t="shared" si="71"/>
        <v/>
      </c>
      <c r="AJ209" s="2" t="str">
        <f t="shared" si="72"/>
        <v/>
      </c>
      <c r="AK209" s="2" t="str">
        <f t="shared" si="73"/>
        <v/>
      </c>
      <c r="AL209" s="2" t="str">
        <f t="shared" si="74"/>
        <v/>
      </c>
      <c r="AM209" s="2" t="str">
        <f t="shared" si="75"/>
        <v/>
      </c>
      <c r="AN209" s="2" t="str">
        <f t="shared" si="76"/>
        <v/>
      </c>
      <c r="AO209" s="2" t="str">
        <f t="shared" si="77"/>
        <v/>
      </c>
      <c r="AP209" s="2" t="str">
        <f t="shared" si="78"/>
        <v/>
      </c>
      <c r="AQ209" s="2" t="str">
        <f t="shared" si="79"/>
        <v/>
      </c>
    </row>
    <row r="210" spans="1:43" x14ac:dyDescent="0.2">
      <c r="A210" s="2" t="str">
        <f>IF('3 - SHOP Premium Calculator'!F226="","",'3 - SHOP Premium Calculator'!F226)</f>
        <v/>
      </c>
      <c r="B210" s="2" t="str">
        <f>IF(A210="","",A210&amp;COUNTIFS($D$10:D210,"Employee"))</f>
        <v/>
      </c>
      <c r="C210" s="2" t="str">
        <f>IF(A210="","",'3 - SHOP Premium Calculator'!F226&amp;" - "&amp;'3 - SHOP Premium Calculator'!H226)</f>
        <v/>
      </c>
      <c r="D210" s="2" t="str">
        <f>IF('3 - SHOP Premium Calculator'!H226="","",'3 - SHOP Premium Calculator'!H226)</f>
        <v/>
      </c>
      <c r="E210" s="37" t="str">
        <f>IF('3 - SHOP Premium Calculator'!I226="","",'3 - SHOP Premium Calculator'!I226)</f>
        <v/>
      </c>
      <c r="F210" s="2" t="str">
        <f t="shared" si="60"/>
        <v/>
      </c>
      <c r="G210" s="2" t="str">
        <f t="shared" si="61"/>
        <v/>
      </c>
      <c r="H210" s="2" t="str">
        <f t="shared" si="62"/>
        <v/>
      </c>
      <c r="I210" s="2" t="str">
        <f t="shared" si="63"/>
        <v/>
      </c>
      <c r="J210" s="2" t="str">
        <f t="shared" si="64"/>
        <v/>
      </c>
      <c r="K210" s="2" t="str">
        <f>IF(A210="","",IF(AND(D210="Dependent",F210&lt;25),F210+(COUNTIFS($A$10:A210,A210)/500),0))</f>
        <v/>
      </c>
      <c r="L210" s="2" t="str" cm="1">
        <f t="array" ref="L210">IFERROR(IF(A210="","",IF(AND(D210="Dependent",OR(IFERROR(K210=LARGE(IF($B$10:$B$309=B210,$K$10:$K$309),1),FALSE),IFERROR(K210=LARGE(IF($B$10:$B$309=B210,$K$10:$K$309),2),FALSE),IFERROR(K210=LARGE(IF($B$10:$B$309=B210,$K$10:$K$309),3),FALSE)),F210&lt;26),1,0)),0)</f>
        <v/>
      </c>
      <c r="M210" s="2" t="str">
        <f t="shared" si="65"/>
        <v/>
      </c>
      <c r="O210" s="2" t="str" cm="1">
        <f t="array" ref="O210">IFERROR($M210*IF($E210="","",INDEX('Plan Details'!$F$4:$Q$2298,MATCH(1,(Calculations!O$9='Plan Details'!$B$4:$B$2298)*($G210='Plan Details'!$E$4:$E$2298)*(ISNUMBER(SEARCH($B$3,'Plan Details'!$D$4:$D$2298))),0),MATCH(Calculations!$B$4,'Plan Details'!$F$3:$Q$3,0))),"")</f>
        <v/>
      </c>
      <c r="P210" s="2" t="str" cm="1">
        <f t="array" ref="P210">IFERROR($M210*IF($E210="","",INDEX('Plan Details'!$F$4:$Q$2298,MATCH(1,(Calculations!P$9='Plan Details'!$B$4:$B$2298)*($G210='Plan Details'!$E$4:$E$2298)*(ISNUMBER(SEARCH($B$3,'Plan Details'!$D$4:$D$2298))),0),MATCH(Calculations!$B$4,'Plan Details'!$F$3:$Q$3,0))),"")</f>
        <v/>
      </c>
      <c r="Q210" s="2" t="str" cm="1">
        <f t="array" ref="Q210">IFERROR($M210*IF($E210="","",INDEX('Plan Details'!$F$4:$Q$2298,MATCH(1,(Calculations!Q$9='Plan Details'!$B$4:$B$2298)*($G210='Plan Details'!$E$4:$E$2298)*(ISNUMBER(SEARCH($B$3,'Plan Details'!$D$4:$D$2298))),0),MATCH(Calculations!$B$4,'Plan Details'!$F$3:$Q$3,0))),"")</f>
        <v/>
      </c>
      <c r="R210" s="2" t="str" cm="1">
        <f t="array" ref="R210">IFERROR($M210*IF($E210="","",INDEX('Plan Details'!$F$4:$Q$2298,MATCH(1,(Calculations!R$9='Plan Details'!$B$4:$B$2298)*($G210='Plan Details'!$E$4:$E$2298)*(ISNUMBER(SEARCH($B$3,'Plan Details'!$D$4:$D$2298))),0),MATCH(Calculations!$B$4,'Plan Details'!$F$3:$Q$3,0))),"")</f>
        <v/>
      </c>
      <c r="S210" s="2" t="str" cm="1">
        <f t="array" ref="S210">IFERROR($M210*IF($E210="","",INDEX('Plan Details'!$F$4:$Q$2298,MATCH(1,(Calculations!S$9='Plan Details'!$B$4:$B$2298)*($G210='Plan Details'!$E$4:$E$2298)*(ISNUMBER(SEARCH($B$3,'Plan Details'!$D$4:$D$2298))),0),MATCH(Calculations!$B$4,'Plan Details'!$F$3:$Q$3,0))),"")</f>
        <v/>
      </c>
      <c r="T210" s="2" t="str" cm="1">
        <f t="array" ref="T210">IFERROR($M210*IF($E210="","",INDEX('Plan Details'!$F$4:$Q$2298,MATCH(1,(Calculations!T$9='Plan Details'!$B$4:$B$2298)*($G210='Plan Details'!$E$4:$E$2298)*(ISNUMBER(SEARCH($B$3,'Plan Details'!$D$4:$D$2298))),0),MATCH(Calculations!$B$4,'Plan Details'!$F$3:$Q$3,0))),"")</f>
        <v/>
      </c>
      <c r="U210" s="2" t="str" cm="1">
        <f t="array" ref="U210">IFERROR($M210*IF($E210="","",INDEX('Plan Details'!$F$4:$Q$2298,MATCH(1,(Calculations!U$9='Plan Details'!$B$4:$B$2298)*($G210='Plan Details'!$E$4:$E$2298)*(ISNUMBER(SEARCH($B$3,'Plan Details'!$D$4:$D$2298))),0),MATCH(Calculations!$B$4,'Plan Details'!$F$3:$Q$3,0))),"")</f>
        <v/>
      </c>
      <c r="V210" s="2" t="str" cm="1">
        <f t="array" ref="V210">IFERROR($M210*IF($E210="","",INDEX('Plan Details'!$F$4:$Q$2298,MATCH(1,(Calculations!V$9='Plan Details'!$B$4:$B$2298)*($G210='Plan Details'!$E$4:$E$2298)*(ISNUMBER(SEARCH($B$3,'Plan Details'!$D$4:$D$2298))),0),MATCH(Calculations!$B$4,'Plan Details'!$F$3:$Q$3,0))),"")</f>
        <v/>
      </c>
      <c r="W210" s="2" t="str" cm="1">
        <f t="array" ref="W210">IFERROR($M210*IF($E210="","",INDEX('Plan Details'!$F$4:$Q$2298,MATCH(1,(Calculations!W$9='Plan Details'!$B$4:$B$2298)*($G210='Plan Details'!$E$4:$E$2298)*(ISNUMBER(SEARCH($B$3,'Plan Details'!$D$4:$D$2298))),0),MATCH(Calculations!$B$4,'Plan Details'!$F$3:$Q$3,0))),"")</f>
        <v/>
      </c>
      <c r="X210" s="2" t="str" cm="1">
        <f t="array" ref="X210">IFERROR($M210*IF($E210="","",INDEX('Plan Details'!$F$4:$Q$2298,MATCH(1,(Calculations!X$9='Plan Details'!$B$4:$B$2298)*($G210='Plan Details'!$E$4:$E$2298)*(ISNUMBER(SEARCH($B$3,'Plan Details'!$D$4:$D$2298))),0),MATCH(Calculations!$B$4,'Plan Details'!$F$3:$Q$3,0))),"")</f>
        <v/>
      </c>
      <c r="Y210" s="2" t="str" cm="1">
        <f t="array" ref="Y210">IFERROR($M210*IF($E210="","",INDEX('Plan Details'!$F$4:$Q$2298,MATCH(1,(Calculations!Y$9='Plan Details'!$B$4:$B$2298)*($G210='Plan Details'!$E$4:$E$2298)*(ISNUMBER(SEARCH($B$3,'Plan Details'!$D$4:$D$2298))),0),MATCH(Calculations!$B$4,'Plan Details'!$F$3:$Q$3,0))),"")</f>
        <v/>
      </c>
      <c r="Z210" s="2" t="str" cm="1">
        <f t="array" ref="Z210">IFERROR($M210*IF($E210="","",INDEX('Plan Details'!$F$4:$Q$2298,MATCH(1,(Calculations!Z$9='Plan Details'!$B$4:$B$2298)*($G210='Plan Details'!$E$4:$E$2298)*(ISNUMBER(SEARCH($B$3,'Plan Details'!$D$4:$D$2298))),0),MATCH(Calculations!$B$4,'Plan Details'!$F$3:$Q$3,0))),"")</f>
        <v/>
      </c>
      <c r="AA210" s="2" t="str" cm="1">
        <f t="array" ref="AA210">IFERROR($M210*IF($E210="","",INDEX('Plan Details'!$F$4:$Q$2298,MATCH(1,(Calculations!AA$9='Plan Details'!$B$4:$B$2298)*($G210='Plan Details'!$E$4:$E$2298)*(ISNUMBER(SEARCH($B$3,'Plan Details'!$D$4:$D$2298))),0),MATCH(Calculations!$B$4,'Plan Details'!$F$3:$Q$3,0))),"")</f>
        <v/>
      </c>
      <c r="AB210" s="2" t="str" cm="1">
        <f t="array" ref="AB210">IFERROR($M210*IF($E210="","",INDEX('Plan Details'!$F$4:$Q$2298,MATCH(1,(Calculations!AB$9='Plan Details'!$B$4:$B$2298)*($G210='Plan Details'!$E$4:$E$2298)*(ISNUMBER(SEARCH($B$3,'Plan Details'!$D$4:$D$2298))),0),MATCH(Calculations!$B$4,'Plan Details'!$F$3:$Q$3,0))),"")</f>
        <v/>
      </c>
      <c r="AD210" s="2" t="str">
        <f t="shared" si="66"/>
        <v/>
      </c>
      <c r="AE210" s="2" t="str">
        <f t="shared" si="67"/>
        <v/>
      </c>
      <c r="AF210" s="2" t="str">
        <f t="shared" si="68"/>
        <v/>
      </c>
      <c r="AG210" s="2" t="str">
        <f t="shared" si="69"/>
        <v/>
      </c>
      <c r="AH210" s="2" t="str">
        <f t="shared" si="70"/>
        <v/>
      </c>
      <c r="AI210" s="2" t="str">
        <f t="shared" si="71"/>
        <v/>
      </c>
      <c r="AJ210" s="2" t="str">
        <f t="shared" si="72"/>
        <v/>
      </c>
      <c r="AK210" s="2" t="str">
        <f t="shared" si="73"/>
        <v/>
      </c>
      <c r="AL210" s="2" t="str">
        <f t="shared" si="74"/>
        <v/>
      </c>
      <c r="AM210" s="2" t="str">
        <f t="shared" si="75"/>
        <v/>
      </c>
      <c r="AN210" s="2" t="str">
        <f t="shared" si="76"/>
        <v/>
      </c>
      <c r="AO210" s="2" t="str">
        <f t="shared" si="77"/>
        <v/>
      </c>
      <c r="AP210" s="2" t="str">
        <f t="shared" si="78"/>
        <v/>
      </c>
      <c r="AQ210" s="2" t="str">
        <f t="shared" si="79"/>
        <v/>
      </c>
    </row>
    <row r="211" spans="1:43" x14ac:dyDescent="0.2">
      <c r="A211" s="2" t="str">
        <f>IF('3 - SHOP Premium Calculator'!F227="","",'3 - SHOP Premium Calculator'!F227)</f>
        <v/>
      </c>
      <c r="B211" s="2" t="str">
        <f>IF(A211="","",A211&amp;COUNTIFS($D$10:D211,"Employee"))</f>
        <v/>
      </c>
      <c r="C211" s="2" t="str">
        <f>IF(A211="","",'3 - SHOP Premium Calculator'!F227&amp;" - "&amp;'3 - SHOP Premium Calculator'!H227)</f>
        <v/>
      </c>
      <c r="D211" s="2" t="str">
        <f>IF('3 - SHOP Premium Calculator'!H227="","",'3 - SHOP Premium Calculator'!H227)</f>
        <v/>
      </c>
      <c r="E211" s="37" t="str">
        <f>IF('3 - SHOP Premium Calculator'!I227="","",'3 - SHOP Premium Calculator'!I227)</f>
        <v/>
      </c>
      <c r="F211" s="2" t="str">
        <f t="shared" si="60"/>
        <v/>
      </c>
      <c r="G211" s="2" t="str">
        <f t="shared" si="61"/>
        <v/>
      </c>
      <c r="H211" s="2" t="str">
        <f t="shared" si="62"/>
        <v/>
      </c>
      <c r="I211" s="2" t="str">
        <f t="shared" si="63"/>
        <v/>
      </c>
      <c r="J211" s="2" t="str">
        <f t="shared" si="64"/>
        <v/>
      </c>
      <c r="K211" s="2" t="str">
        <f>IF(A211="","",IF(AND(D211="Dependent",F211&lt;25),F211+(COUNTIFS($A$10:A211,A211)/500),0))</f>
        <v/>
      </c>
      <c r="L211" s="2" t="str" cm="1">
        <f t="array" ref="L211">IFERROR(IF(A211="","",IF(AND(D211="Dependent",OR(IFERROR(K211=LARGE(IF($B$10:$B$309=B211,$K$10:$K$309),1),FALSE),IFERROR(K211=LARGE(IF($B$10:$B$309=B211,$K$10:$K$309),2),FALSE),IFERROR(K211=LARGE(IF($B$10:$B$309=B211,$K$10:$K$309),3),FALSE)),F211&lt;26),1,0)),0)</f>
        <v/>
      </c>
      <c r="M211" s="2" t="str">
        <f t="shared" si="65"/>
        <v/>
      </c>
      <c r="O211" s="2" t="str" cm="1">
        <f t="array" ref="O211">IFERROR($M211*IF($E211="","",INDEX('Plan Details'!$F$4:$Q$2298,MATCH(1,(Calculations!O$9='Plan Details'!$B$4:$B$2298)*($G211='Plan Details'!$E$4:$E$2298)*(ISNUMBER(SEARCH($B$3,'Plan Details'!$D$4:$D$2298))),0),MATCH(Calculations!$B$4,'Plan Details'!$F$3:$Q$3,0))),"")</f>
        <v/>
      </c>
      <c r="P211" s="2" t="str" cm="1">
        <f t="array" ref="P211">IFERROR($M211*IF($E211="","",INDEX('Plan Details'!$F$4:$Q$2298,MATCH(1,(Calculations!P$9='Plan Details'!$B$4:$B$2298)*($G211='Plan Details'!$E$4:$E$2298)*(ISNUMBER(SEARCH($B$3,'Plan Details'!$D$4:$D$2298))),0),MATCH(Calculations!$B$4,'Plan Details'!$F$3:$Q$3,0))),"")</f>
        <v/>
      </c>
      <c r="Q211" s="2" t="str" cm="1">
        <f t="array" ref="Q211">IFERROR($M211*IF($E211="","",INDEX('Plan Details'!$F$4:$Q$2298,MATCH(1,(Calculations!Q$9='Plan Details'!$B$4:$B$2298)*($G211='Plan Details'!$E$4:$E$2298)*(ISNUMBER(SEARCH($B$3,'Plan Details'!$D$4:$D$2298))),0),MATCH(Calculations!$B$4,'Plan Details'!$F$3:$Q$3,0))),"")</f>
        <v/>
      </c>
      <c r="R211" s="2" t="str" cm="1">
        <f t="array" ref="R211">IFERROR($M211*IF($E211="","",INDEX('Plan Details'!$F$4:$Q$2298,MATCH(1,(Calculations!R$9='Plan Details'!$B$4:$B$2298)*($G211='Plan Details'!$E$4:$E$2298)*(ISNUMBER(SEARCH($B$3,'Plan Details'!$D$4:$D$2298))),0),MATCH(Calculations!$B$4,'Plan Details'!$F$3:$Q$3,0))),"")</f>
        <v/>
      </c>
      <c r="S211" s="2" t="str" cm="1">
        <f t="array" ref="S211">IFERROR($M211*IF($E211="","",INDEX('Plan Details'!$F$4:$Q$2298,MATCH(1,(Calculations!S$9='Plan Details'!$B$4:$B$2298)*($G211='Plan Details'!$E$4:$E$2298)*(ISNUMBER(SEARCH($B$3,'Plan Details'!$D$4:$D$2298))),0),MATCH(Calculations!$B$4,'Plan Details'!$F$3:$Q$3,0))),"")</f>
        <v/>
      </c>
      <c r="T211" s="2" t="str" cm="1">
        <f t="array" ref="T211">IFERROR($M211*IF($E211="","",INDEX('Plan Details'!$F$4:$Q$2298,MATCH(1,(Calculations!T$9='Plan Details'!$B$4:$B$2298)*($G211='Plan Details'!$E$4:$E$2298)*(ISNUMBER(SEARCH($B$3,'Plan Details'!$D$4:$D$2298))),0),MATCH(Calculations!$B$4,'Plan Details'!$F$3:$Q$3,0))),"")</f>
        <v/>
      </c>
      <c r="U211" s="2" t="str" cm="1">
        <f t="array" ref="U211">IFERROR($M211*IF($E211="","",INDEX('Plan Details'!$F$4:$Q$2298,MATCH(1,(Calculations!U$9='Plan Details'!$B$4:$B$2298)*($G211='Plan Details'!$E$4:$E$2298)*(ISNUMBER(SEARCH($B$3,'Plan Details'!$D$4:$D$2298))),0),MATCH(Calculations!$B$4,'Plan Details'!$F$3:$Q$3,0))),"")</f>
        <v/>
      </c>
      <c r="V211" s="2" t="str" cm="1">
        <f t="array" ref="V211">IFERROR($M211*IF($E211="","",INDEX('Plan Details'!$F$4:$Q$2298,MATCH(1,(Calculations!V$9='Plan Details'!$B$4:$B$2298)*($G211='Plan Details'!$E$4:$E$2298)*(ISNUMBER(SEARCH($B$3,'Plan Details'!$D$4:$D$2298))),0),MATCH(Calculations!$B$4,'Plan Details'!$F$3:$Q$3,0))),"")</f>
        <v/>
      </c>
      <c r="W211" s="2" t="str" cm="1">
        <f t="array" ref="W211">IFERROR($M211*IF($E211="","",INDEX('Plan Details'!$F$4:$Q$2298,MATCH(1,(Calculations!W$9='Plan Details'!$B$4:$B$2298)*($G211='Plan Details'!$E$4:$E$2298)*(ISNUMBER(SEARCH($B$3,'Plan Details'!$D$4:$D$2298))),0),MATCH(Calculations!$B$4,'Plan Details'!$F$3:$Q$3,0))),"")</f>
        <v/>
      </c>
      <c r="X211" s="2" t="str" cm="1">
        <f t="array" ref="X211">IFERROR($M211*IF($E211="","",INDEX('Plan Details'!$F$4:$Q$2298,MATCH(1,(Calculations!X$9='Plan Details'!$B$4:$B$2298)*($G211='Plan Details'!$E$4:$E$2298)*(ISNUMBER(SEARCH($B$3,'Plan Details'!$D$4:$D$2298))),0),MATCH(Calculations!$B$4,'Plan Details'!$F$3:$Q$3,0))),"")</f>
        <v/>
      </c>
      <c r="Y211" s="2" t="str" cm="1">
        <f t="array" ref="Y211">IFERROR($M211*IF($E211="","",INDEX('Plan Details'!$F$4:$Q$2298,MATCH(1,(Calculations!Y$9='Plan Details'!$B$4:$B$2298)*($G211='Plan Details'!$E$4:$E$2298)*(ISNUMBER(SEARCH($B$3,'Plan Details'!$D$4:$D$2298))),0),MATCH(Calculations!$B$4,'Plan Details'!$F$3:$Q$3,0))),"")</f>
        <v/>
      </c>
      <c r="Z211" s="2" t="str" cm="1">
        <f t="array" ref="Z211">IFERROR($M211*IF($E211="","",INDEX('Plan Details'!$F$4:$Q$2298,MATCH(1,(Calculations!Z$9='Plan Details'!$B$4:$B$2298)*($G211='Plan Details'!$E$4:$E$2298)*(ISNUMBER(SEARCH($B$3,'Plan Details'!$D$4:$D$2298))),0),MATCH(Calculations!$B$4,'Plan Details'!$F$3:$Q$3,0))),"")</f>
        <v/>
      </c>
      <c r="AA211" s="2" t="str" cm="1">
        <f t="array" ref="AA211">IFERROR($M211*IF($E211="","",INDEX('Plan Details'!$F$4:$Q$2298,MATCH(1,(Calculations!AA$9='Plan Details'!$B$4:$B$2298)*($G211='Plan Details'!$E$4:$E$2298)*(ISNUMBER(SEARCH($B$3,'Plan Details'!$D$4:$D$2298))),0),MATCH(Calculations!$B$4,'Plan Details'!$F$3:$Q$3,0))),"")</f>
        <v/>
      </c>
      <c r="AB211" s="2" t="str" cm="1">
        <f t="array" ref="AB211">IFERROR($M211*IF($E211="","",INDEX('Plan Details'!$F$4:$Q$2298,MATCH(1,(Calculations!AB$9='Plan Details'!$B$4:$B$2298)*($G211='Plan Details'!$E$4:$E$2298)*(ISNUMBER(SEARCH($B$3,'Plan Details'!$D$4:$D$2298))),0),MATCH(Calculations!$B$4,'Plan Details'!$F$3:$Q$3,0))),"")</f>
        <v/>
      </c>
      <c r="AD211" s="2" t="str">
        <f t="shared" si="66"/>
        <v/>
      </c>
      <c r="AE211" s="2" t="str">
        <f t="shared" si="67"/>
        <v/>
      </c>
      <c r="AF211" s="2" t="str">
        <f t="shared" si="68"/>
        <v/>
      </c>
      <c r="AG211" s="2" t="str">
        <f t="shared" si="69"/>
        <v/>
      </c>
      <c r="AH211" s="2" t="str">
        <f t="shared" si="70"/>
        <v/>
      </c>
      <c r="AI211" s="2" t="str">
        <f t="shared" si="71"/>
        <v/>
      </c>
      <c r="AJ211" s="2" t="str">
        <f t="shared" si="72"/>
        <v/>
      </c>
      <c r="AK211" s="2" t="str">
        <f t="shared" si="73"/>
        <v/>
      </c>
      <c r="AL211" s="2" t="str">
        <f t="shared" si="74"/>
        <v/>
      </c>
      <c r="AM211" s="2" t="str">
        <f t="shared" si="75"/>
        <v/>
      </c>
      <c r="AN211" s="2" t="str">
        <f t="shared" si="76"/>
        <v/>
      </c>
      <c r="AO211" s="2" t="str">
        <f t="shared" si="77"/>
        <v/>
      </c>
      <c r="AP211" s="2" t="str">
        <f t="shared" si="78"/>
        <v/>
      </c>
      <c r="AQ211" s="2" t="str">
        <f t="shared" si="79"/>
        <v/>
      </c>
    </row>
    <row r="212" spans="1:43" x14ac:dyDescent="0.2">
      <c r="A212" s="2" t="str">
        <f>IF('3 - SHOP Premium Calculator'!F228="","",'3 - SHOP Premium Calculator'!F228)</f>
        <v/>
      </c>
      <c r="B212" s="2" t="str">
        <f>IF(A212="","",A212&amp;COUNTIFS($D$10:D212,"Employee"))</f>
        <v/>
      </c>
      <c r="C212" s="2" t="str">
        <f>IF(A212="","",'3 - SHOP Premium Calculator'!F228&amp;" - "&amp;'3 - SHOP Premium Calculator'!H228)</f>
        <v/>
      </c>
      <c r="D212" s="2" t="str">
        <f>IF('3 - SHOP Premium Calculator'!H228="","",'3 - SHOP Premium Calculator'!H228)</f>
        <v/>
      </c>
      <c r="E212" s="37" t="str">
        <f>IF('3 - SHOP Premium Calculator'!I228="","",'3 - SHOP Premium Calculator'!I228)</f>
        <v/>
      </c>
      <c r="F212" s="2" t="str">
        <f t="shared" si="60"/>
        <v/>
      </c>
      <c r="G212" s="2" t="str">
        <f t="shared" si="61"/>
        <v/>
      </c>
      <c r="H212" s="2" t="str">
        <f t="shared" si="62"/>
        <v/>
      </c>
      <c r="I212" s="2" t="str">
        <f t="shared" si="63"/>
        <v/>
      </c>
      <c r="J212" s="2" t="str">
        <f t="shared" si="64"/>
        <v/>
      </c>
      <c r="K212" s="2" t="str">
        <f>IF(A212="","",IF(AND(D212="Dependent",F212&lt;25),F212+(COUNTIFS($A$10:A212,A212)/500),0))</f>
        <v/>
      </c>
      <c r="L212" s="2" t="str" cm="1">
        <f t="array" ref="L212">IFERROR(IF(A212="","",IF(AND(D212="Dependent",OR(IFERROR(K212=LARGE(IF($B$10:$B$309=B212,$K$10:$K$309),1),FALSE),IFERROR(K212=LARGE(IF($B$10:$B$309=B212,$K$10:$K$309),2),FALSE),IFERROR(K212=LARGE(IF($B$10:$B$309=B212,$K$10:$K$309),3),FALSE)),F212&lt;26),1,0)),0)</f>
        <v/>
      </c>
      <c r="M212" s="2" t="str">
        <f t="shared" si="65"/>
        <v/>
      </c>
      <c r="O212" s="2" t="str" cm="1">
        <f t="array" ref="O212">IFERROR($M212*IF($E212="","",INDEX('Plan Details'!$F$4:$Q$2298,MATCH(1,(Calculations!O$9='Plan Details'!$B$4:$B$2298)*($G212='Plan Details'!$E$4:$E$2298)*(ISNUMBER(SEARCH($B$3,'Plan Details'!$D$4:$D$2298))),0),MATCH(Calculations!$B$4,'Plan Details'!$F$3:$Q$3,0))),"")</f>
        <v/>
      </c>
      <c r="P212" s="2" t="str" cm="1">
        <f t="array" ref="P212">IFERROR($M212*IF($E212="","",INDEX('Plan Details'!$F$4:$Q$2298,MATCH(1,(Calculations!P$9='Plan Details'!$B$4:$B$2298)*($G212='Plan Details'!$E$4:$E$2298)*(ISNUMBER(SEARCH($B$3,'Plan Details'!$D$4:$D$2298))),0),MATCH(Calculations!$B$4,'Plan Details'!$F$3:$Q$3,0))),"")</f>
        <v/>
      </c>
      <c r="Q212" s="2" t="str" cm="1">
        <f t="array" ref="Q212">IFERROR($M212*IF($E212="","",INDEX('Plan Details'!$F$4:$Q$2298,MATCH(1,(Calculations!Q$9='Plan Details'!$B$4:$B$2298)*($G212='Plan Details'!$E$4:$E$2298)*(ISNUMBER(SEARCH($B$3,'Plan Details'!$D$4:$D$2298))),0),MATCH(Calculations!$B$4,'Plan Details'!$F$3:$Q$3,0))),"")</f>
        <v/>
      </c>
      <c r="R212" s="2" t="str" cm="1">
        <f t="array" ref="R212">IFERROR($M212*IF($E212="","",INDEX('Plan Details'!$F$4:$Q$2298,MATCH(1,(Calculations!R$9='Plan Details'!$B$4:$B$2298)*($G212='Plan Details'!$E$4:$E$2298)*(ISNUMBER(SEARCH($B$3,'Plan Details'!$D$4:$D$2298))),0),MATCH(Calculations!$B$4,'Plan Details'!$F$3:$Q$3,0))),"")</f>
        <v/>
      </c>
      <c r="S212" s="2" t="str" cm="1">
        <f t="array" ref="S212">IFERROR($M212*IF($E212="","",INDEX('Plan Details'!$F$4:$Q$2298,MATCH(1,(Calculations!S$9='Plan Details'!$B$4:$B$2298)*($G212='Plan Details'!$E$4:$E$2298)*(ISNUMBER(SEARCH($B$3,'Plan Details'!$D$4:$D$2298))),0),MATCH(Calculations!$B$4,'Plan Details'!$F$3:$Q$3,0))),"")</f>
        <v/>
      </c>
      <c r="T212" s="2" t="str" cm="1">
        <f t="array" ref="T212">IFERROR($M212*IF($E212="","",INDEX('Plan Details'!$F$4:$Q$2298,MATCH(1,(Calculations!T$9='Plan Details'!$B$4:$B$2298)*($G212='Plan Details'!$E$4:$E$2298)*(ISNUMBER(SEARCH($B$3,'Plan Details'!$D$4:$D$2298))),0),MATCH(Calculations!$B$4,'Plan Details'!$F$3:$Q$3,0))),"")</f>
        <v/>
      </c>
      <c r="U212" s="2" t="str" cm="1">
        <f t="array" ref="U212">IFERROR($M212*IF($E212="","",INDEX('Plan Details'!$F$4:$Q$2298,MATCH(1,(Calculations!U$9='Plan Details'!$B$4:$B$2298)*($G212='Plan Details'!$E$4:$E$2298)*(ISNUMBER(SEARCH($B$3,'Plan Details'!$D$4:$D$2298))),0),MATCH(Calculations!$B$4,'Plan Details'!$F$3:$Q$3,0))),"")</f>
        <v/>
      </c>
      <c r="V212" s="2" t="str" cm="1">
        <f t="array" ref="V212">IFERROR($M212*IF($E212="","",INDEX('Plan Details'!$F$4:$Q$2298,MATCH(1,(Calculations!V$9='Plan Details'!$B$4:$B$2298)*($G212='Plan Details'!$E$4:$E$2298)*(ISNUMBER(SEARCH($B$3,'Plan Details'!$D$4:$D$2298))),0),MATCH(Calculations!$B$4,'Plan Details'!$F$3:$Q$3,0))),"")</f>
        <v/>
      </c>
      <c r="W212" s="2" t="str" cm="1">
        <f t="array" ref="W212">IFERROR($M212*IF($E212="","",INDEX('Plan Details'!$F$4:$Q$2298,MATCH(1,(Calculations!W$9='Plan Details'!$B$4:$B$2298)*($G212='Plan Details'!$E$4:$E$2298)*(ISNUMBER(SEARCH($B$3,'Plan Details'!$D$4:$D$2298))),0),MATCH(Calculations!$B$4,'Plan Details'!$F$3:$Q$3,0))),"")</f>
        <v/>
      </c>
      <c r="X212" s="2" t="str" cm="1">
        <f t="array" ref="X212">IFERROR($M212*IF($E212="","",INDEX('Plan Details'!$F$4:$Q$2298,MATCH(1,(Calculations!X$9='Plan Details'!$B$4:$B$2298)*($G212='Plan Details'!$E$4:$E$2298)*(ISNUMBER(SEARCH($B$3,'Plan Details'!$D$4:$D$2298))),0),MATCH(Calculations!$B$4,'Plan Details'!$F$3:$Q$3,0))),"")</f>
        <v/>
      </c>
      <c r="Y212" s="2" t="str" cm="1">
        <f t="array" ref="Y212">IFERROR($M212*IF($E212="","",INDEX('Plan Details'!$F$4:$Q$2298,MATCH(1,(Calculations!Y$9='Plan Details'!$B$4:$B$2298)*($G212='Plan Details'!$E$4:$E$2298)*(ISNUMBER(SEARCH($B$3,'Plan Details'!$D$4:$D$2298))),0),MATCH(Calculations!$B$4,'Plan Details'!$F$3:$Q$3,0))),"")</f>
        <v/>
      </c>
      <c r="Z212" s="2" t="str" cm="1">
        <f t="array" ref="Z212">IFERROR($M212*IF($E212="","",INDEX('Plan Details'!$F$4:$Q$2298,MATCH(1,(Calculations!Z$9='Plan Details'!$B$4:$B$2298)*($G212='Plan Details'!$E$4:$E$2298)*(ISNUMBER(SEARCH($B$3,'Plan Details'!$D$4:$D$2298))),0),MATCH(Calculations!$B$4,'Plan Details'!$F$3:$Q$3,0))),"")</f>
        <v/>
      </c>
      <c r="AA212" s="2" t="str" cm="1">
        <f t="array" ref="AA212">IFERROR($M212*IF($E212="","",INDEX('Plan Details'!$F$4:$Q$2298,MATCH(1,(Calculations!AA$9='Plan Details'!$B$4:$B$2298)*($G212='Plan Details'!$E$4:$E$2298)*(ISNUMBER(SEARCH($B$3,'Plan Details'!$D$4:$D$2298))),0),MATCH(Calculations!$B$4,'Plan Details'!$F$3:$Q$3,0))),"")</f>
        <v/>
      </c>
      <c r="AB212" s="2" t="str" cm="1">
        <f t="array" ref="AB212">IFERROR($M212*IF($E212="","",INDEX('Plan Details'!$F$4:$Q$2298,MATCH(1,(Calculations!AB$9='Plan Details'!$B$4:$B$2298)*($G212='Plan Details'!$E$4:$E$2298)*(ISNUMBER(SEARCH($B$3,'Plan Details'!$D$4:$D$2298))),0),MATCH(Calculations!$B$4,'Plan Details'!$F$3:$Q$3,0))),"")</f>
        <v/>
      </c>
      <c r="AD212" s="2" t="str">
        <f t="shared" si="66"/>
        <v/>
      </c>
      <c r="AE212" s="2" t="str">
        <f t="shared" si="67"/>
        <v/>
      </c>
      <c r="AF212" s="2" t="str">
        <f t="shared" si="68"/>
        <v/>
      </c>
      <c r="AG212" s="2" t="str">
        <f t="shared" si="69"/>
        <v/>
      </c>
      <c r="AH212" s="2" t="str">
        <f t="shared" si="70"/>
        <v/>
      </c>
      <c r="AI212" s="2" t="str">
        <f t="shared" si="71"/>
        <v/>
      </c>
      <c r="AJ212" s="2" t="str">
        <f t="shared" si="72"/>
        <v/>
      </c>
      <c r="AK212" s="2" t="str">
        <f t="shared" si="73"/>
        <v/>
      </c>
      <c r="AL212" s="2" t="str">
        <f t="shared" si="74"/>
        <v/>
      </c>
      <c r="AM212" s="2" t="str">
        <f t="shared" si="75"/>
        <v/>
      </c>
      <c r="AN212" s="2" t="str">
        <f t="shared" si="76"/>
        <v/>
      </c>
      <c r="AO212" s="2" t="str">
        <f t="shared" si="77"/>
        <v/>
      </c>
      <c r="AP212" s="2" t="str">
        <f t="shared" si="78"/>
        <v/>
      </c>
      <c r="AQ212" s="2" t="str">
        <f t="shared" si="79"/>
        <v/>
      </c>
    </row>
    <row r="213" spans="1:43" x14ac:dyDescent="0.2">
      <c r="A213" s="2" t="str">
        <f>IF('3 - SHOP Premium Calculator'!F229="","",'3 - SHOP Premium Calculator'!F229)</f>
        <v/>
      </c>
      <c r="B213" s="2" t="str">
        <f>IF(A213="","",A213&amp;COUNTIFS($D$10:D213,"Employee"))</f>
        <v/>
      </c>
      <c r="C213" s="2" t="str">
        <f>IF(A213="","",'3 - SHOP Premium Calculator'!F229&amp;" - "&amp;'3 - SHOP Premium Calculator'!H229)</f>
        <v/>
      </c>
      <c r="D213" s="2" t="str">
        <f>IF('3 - SHOP Premium Calculator'!H229="","",'3 - SHOP Premium Calculator'!H229)</f>
        <v/>
      </c>
      <c r="E213" s="37" t="str">
        <f>IF('3 - SHOP Premium Calculator'!I229="","",'3 - SHOP Premium Calculator'!I229)</f>
        <v/>
      </c>
      <c r="F213" s="2" t="str">
        <f t="shared" si="60"/>
        <v/>
      </c>
      <c r="G213" s="2" t="str">
        <f t="shared" si="61"/>
        <v/>
      </c>
      <c r="H213" s="2" t="str">
        <f t="shared" si="62"/>
        <v/>
      </c>
      <c r="I213" s="2" t="str">
        <f t="shared" si="63"/>
        <v/>
      </c>
      <c r="J213" s="2" t="str">
        <f t="shared" si="64"/>
        <v/>
      </c>
      <c r="K213" s="2" t="str">
        <f>IF(A213="","",IF(AND(D213="Dependent",F213&lt;25),F213+(COUNTIFS($A$10:A213,A213)/500),0))</f>
        <v/>
      </c>
      <c r="L213" s="2" t="str" cm="1">
        <f t="array" ref="L213">IFERROR(IF(A213="","",IF(AND(D213="Dependent",OR(IFERROR(K213=LARGE(IF($B$10:$B$309=B213,$K$10:$K$309),1),FALSE),IFERROR(K213=LARGE(IF($B$10:$B$309=B213,$K$10:$K$309),2),FALSE),IFERROR(K213=LARGE(IF($B$10:$B$309=B213,$K$10:$K$309),3),FALSE)),F213&lt;26),1,0)),0)</f>
        <v/>
      </c>
      <c r="M213" s="2" t="str">
        <f t="shared" si="65"/>
        <v/>
      </c>
      <c r="O213" s="2" t="str" cm="1">
        <f t="array" ref="O213">IFERROR($M213*IF($E213="","",INDEX('Plan Details'!$F$4:$Q$2298,MATCH(1,(Calculations!O$9='Plan Details'!$B$4:$B$2298)*($G213='Plan Details'!$E$4:$E$2298)*(ISNUMBER(SEARCH($B$3,'Plan Details'!$D$4:$D$2298))),0),MATCH(Calculations!$B$4,'Plan Details'!$F$3:$Q$3,0))),"")</f>
        <v/>
      </c>
      <c r="P213" s="2" t="str" cm="1">
        <f t="array" ref="P213">IFERROR($M213*IF($E213="","",INDEX('Plan Details'!$F$4:$Q$2298,MATCH(1,(Calculations!P$9='Plan Details'!$B$4:$B$2298)*($G213='Plan Details'!$E$4:$E$2298)*(ISNUMBER(SEARCH($B$3,'Plan Details'!$D$4:$D$2298))),0),MATCH(Calculations!$B$4,'Plan Details'!$F$3:$Q$3,0))),"")</f>
        <v/>
      </c>
      <c r="Q213" s="2" t="str" cm="1">
        <f t="array" ref="Q213">IFERROR($M213*IF($E213="","",INDEX('Plan Details'!$F$4:$Q$2298,MATCH(1,(Calculations!Q$9='Plan Details'!$B$4:$B$2298)*($G213='Plan Details'!$E$4:$E$2298)*(ISNUMBER(SEARCH($B$3,'Plan Details'!$D$4:$D$2298))),0),MATCH(Calculations!$B$4,'Plan Details'!$F$3:$Q$3,0))),"")</f>
        <v/>
      </c>
      <c r="R213" s="2" t="str" cm="1">
        <f t="array" ref="R213">IFERROR($M213*IF($E213="","",INDEX('Plan Details'!$F$4:$Q$2298,MATCH(1,(Calculations!R$9='Plan Details'!$B$4:$B$2298)*($G213='Plan Details'!$E$4:$E$2298)*(ISNUMBER(SEARCH($B$3,'Plan Details'!$D$4:$D$2298))),0),MATCH(Calculations!$B$4,'Plan Details'!$F$3:$Q$3,0))),"")</f>
        <v/>
      </c>
      <c r="S213" s="2" t="str" cm="1">
        <f t="array" ref="S213">IFERROR($M213*IF($E213="","",INDEX('Plan Details'!$F$4:$Q$2298,MATCH(1,(Calculations!S$9='Plan Details'!$B$4:$B$2298)*($G213='Plan Details'!$E$4:$E$2298)*(ISNUMBER(SEARCH($B$3,'Plan Details'!$D$4:$D$2298))),0),MATCH(Calculations!$B$4,'Plan Details'!$F$3:$Q$3,0))),"")</f>
        <v/>
      </c>
      <c r="T213" s="2" t="str" cm="1">
        <f t="array" ref="T213">IFERROR($M213*IF($E213="","",INDEX('Plan Details'!$F$4:$Q$2298,MATCH(1,(Calculations!T$9='Plan Details'!$B$4:$B$2298)*($G213='Plan Details'!$E$4:$E$2298)*(ISNUMBER(SEARCH($B$3,'Plan Details'!$D$4:$D$2298))),0),MATCH(Calculations!$B$4,'Plan Details'!$F$3:$Q$3,0))),"")</f>
        <v/>
      </c>
      <c r="U213" s="2" t="str" cm="1">
        <f t="array" ref="U213">IFERROR($M213*IF($E213="","",INDEX('Plan Details'!$F$4:$Q$2298,MATCH(1,(Calculations!U$9='Plan Details'!$B$4:$B$2298)*($G213='Plan Details'!$E$4:$E$2298)*(ISNUMBER(SEARCH($B$3,'Plan Details'!$D$4:$D$2298))),0),MATCH(Calculations!$B$4,'Plan Details'!$F$3:$Q$3,0))),"")</f>
        <v/>
      </c>
      <c r="V213" s="2" t="str" cm="1">
        <f t="array" ref="V213">IFERROR($M213*IF($E213="","",INDEX('Plan Details'!$F$4:$Q$2298,MATCH(1,(Calculations!V$9='Plan Details'!$B$4:$B$2298)*($G213='Plan Details'!$E$4:$E$2298)*(ISNUMBER(SEARCH($B$3,'Plan Details'!$D$4:$D$2298))),0),MATCH(Calculations!$B$4,'Plan Details'!$F$3:$Q$3,0))),"")</f>
        <v/>
      </c>
      <c r="W213" s="2" t="str" cm="1">
        <f t="array" ref="W213">IFERROR($M213*IF($E213="","",INDEX('Plan Details'!$F$4:$Q$2298,MATCH(1,(Calculations!W$9='Plan Details'!$B$4:$B$2298)*($G213='Plan Details'!$E$4:$E$2298)*(ISNUMBER(SEARCH($B$3,'Plan Details'!$D$4:$D$2298))),0),MATCH(Calculations!$B$4,'Plan Details'!$F$3:$Q$3,0))),"")</f>
        <v/>
      </c>
      <c r="X213" s="2" t="str" cm="1">
        <f t="array" ref="X213">IFERROR($M213*IF($E213="","",INDEX('Plan Details'!$F$4:$Q$2298,MATCH(1,(Calculations!X$9='Plan Details'!$B$4:$B$2298)*($G213='Plan Details'!$E$4:$E$2298)*(ISNUMBER(SEARCH($B$3,'Plan Details'!$D$4:$D$2298))),0),MATCH(Calculations!$B$4,'Plan Details'!$F$3:$Q$3,0))),"")</f>
        <v/>
      </c>
      <c r="Y213" s="2" t="str" cm="1">
        <f t="array" ref="Y213">IFERROR($M213*IF($E213="","",INDEX('Plan Details'!$F$4:$Q$2298,MATCH(1,(Calculations!Y$9='Plan Details'!$B$4:$B$2298)*($G213='Plan Details'!$E$4:$E$2298)*(ISNUMBER(SEARCH($B$3,'Plan Details'!$D$4:$D$2298))),0),MATCH(Calculations!$B$4,'Plan Details'!$F$3:$Q$3,0))),"")</f>
        <v/>
      </c>
      <c r="Z213" s="2" t="str" cm="1">
        <f t="array" ref="Z213">IFERROR($M213*IF($E213="","",INDEX('Plan Details'!$F$4:$Q$2298,MATCH(1,(Calculations!Z$9='Plan Details'!$B$4:$B$2298)*($G213='Plan Details'!$E$4:$E$2298)*(ISNUMBER(SEARCH($B$3,'Plan Details'!$D$4:$D$2298))),0),MATCH(Calculations!$B$4,'Plan Details'!$F$3:$Q$3,0))),"")</f>
        <v/>
      </c>
      <c r="AA213" s="2" t="str" cm="1">
        <f t="array" ref="AA213">IFERROR($M213*IF($E213="","",INDEX('Plan Details'!$F$4:$Q$2298,MATCH(1,(Calculations!AA$9='Plan Details'!$B$4:$B$2298)*($G213='Plan Details'!$E$4:$E$2298)*(ISNUMBER(SEARCH($B$3,'Plan Details'!$D$4:$D$2298))),0),MATCH(Calculations!$B$4,'Plan Details'!$F$3:$Q$3,0))),"")</f>
        <v/>
      </c>
      <c r="AB213" s="2" t="str" cm="1">
        <f t="array" ref="AB213">IFERROR($M213*IF($E213="","",INDEX('Plan Details'!$F$4:$Q$2298,MATCH(1,(Calculations!AB$9='Plan Details'!$B$4:$B$2298)*($G213='Plan Details'!$E$4:$E$2298)*(ISNUMBER(SEARCH($B$3,'Plan Details'!$D$4:$D$2298))),0),MATCH(Calculations!$B$4,'Plan Details'!$F$3:$Q$3,0))),"")</f>
        <v/>
      </c>
      <c r="AD213" s="2" t="str">
        <f t="shared" si="66"/>
        <v/>
      </c>
      <c r="AE213" s="2" t="str">
        <f t="shared" si="67"/>
        <v/>
      </c>
      <c r="AF213" s="2" t="str">
        <f t="shared" si="68"/>
        <v/>
      </c>
      <c r="AG213" s="2" t="str">
        <f t="shared" si="69"/>
        <v/>
      </c>
      <c r="AH213" s="2" t="str">
        <f t="shared" si="70"/>
        <v/>
      </c>
      <c r="AI213" s="2" t="str">
        <f t="shared" si="71"/>
        <v/>
      </c>
      <c r="AJ213" s="2" t="str">
        <f t="shared" si="72"/>
        <v/>
      </c>
      <c r="AK213" s="2" t="str">
        <f t="shared" si="73"/>
        <v/>
      </c>
      <c r="AL213" s="2" t="str">
        <f t="shared" si="74"/>
        <v/>
      </c>
      <c r="AM213" s="2" t="str">
        <f t="shared" si="75"/>
        <v/>
      </c>
      <c r="AN213" s="2" t="str">
        <f t="shared" si="76"/>
        <v/>
      </c>
      <c r="AO213" s="2" t="str">
        <f t="shared" si="77"/>
        <v/>
      </c>
      <c r="AP213" s="2" t="str">
        <f t="shared" si="78"/>
        <v/>
      </c>
      <c r="AQ213" s="2" t="str">
        <f t="shared" si="79"/>
        <v/>
      </c>
    </row>
    <row r="214" spans="1:43" x14ac:dyDescent="0.2">
      <c r="A214" s="2" t="str">
        <f>IF('3 - SHOP Premium Calculator'!F230="","",'3 - SHOP Premium Calculator'!F230)</f>
        <v/>
      </c>
      <c r="B214" s="2" t="str">
        <f>IF(A214="","",A214&amp;COUNTIFS($D$10:D214,"Employee"))</f>
        <v/>
      </c>
      <c r="C214" s="2" t="str">
        <f>IF(A214="","",'3 - SHOP Premium Calculator'!F230&amp;" - "&amp;'3 - SHOP Premium Calculator'!H230)</f>
        <v/>
      </c>
      <c r="D214" s="2" t="str">
        <f>IF('3 - SHOP Premium Calculator'!H230="","",'3 - SHOP Premium Calculator'!H230)</f>
        <v/>
      </c>
      <c r="E214" s="37" t="str">
        <f>IF('3 - SHOP Premium Calculator'!I230="","",'3 - SHOP Premium Calculator'!I230)</f>
        <v/>
      </c>
      <c r="F214" s="2" t="str">
        <f t="shared" si="60"/>
        <v/>
      </c>
      <c r="G214" s="2" t="str">
        <f t="shared" si="61"/>
        <v/>
      </c>
      <c r="H214" s="2" t="str">
        <f t="shared" si="62"/>
        <v/>
      </c>
      <c r="I214" s="2" t="str">
        <f t="shared" si="63"/>
        <v/>
      </c>
      <c r="J214" s="2" t="str">
        <f t="shared" si="64"/>
        <v/>
      </c>
      <c r="K214" s="2" t="str">
        <f>IF(A214="","",IF(AND(D214="Dependent",F214&lt;25),F214+(COUNTIFS($A$10:A214,A214)/500),0))</f>
        <v/>
      </c>
      <c r="L214" s="2" t="str" cm="1">
        <f t="array" ref="L214">IFERROR(IF(A214="","",IF(AND(D214="Dependent",OR(IFERROR(K214=LARGE(IF($B$10:$B$309=B214,$K$10:$K$309),1),FALSE),IFERROR(K214=LARGE(IF($B$10:$B$309=B214,$K$10:$K$309),2),FALSE),IFERROR(K214=LARGE(IF($B$10:$B$309=B214,$K$10:$K$309),3),FALSE)),F214&lt;26),1,0)),0)</f>
        <v/>
      </c>
      <c r="M214" s="2" t="str">
        <f t="shared" si="65"/>
        <v/>
      </c>
      <c r="O214" s="2" t="str" cm="1">
        <f t="array" ref="O214">IFERROR($M214*IF($E214="","",INDEX('Plan Details'!$F$4:$Q$2298,MATCH(1,(Calculations!O$9='Plan Details'!$B$4:$B$2298)*($G214='Plan Details'!$E$4:$E$2298)*(ISNUMBER(SEARCH($B$3,'Plan Details'!$D$4:$D$2298))),0),MATCH(Calculations!$B$4,'Plan Details'!$F$3:$Q$3,0))),"")</f>
        <v/>
      </c>
      <c r="P214" s="2" t="str" cm="1">
        <f t="array" ref="P214">IFERROR($M214*IF($E214="","",INDEX('Plan Details'!$F$4:$Q$2298,MATCH(1,(Calculations!P$9='Plan Details'!$B$4:$B$2298)*($G214='Plan Details'!$E$4:$E$2298)*(ISNUMBER(SEARCH($B$3,'Plan Details'!$D$4:$D$2298))),0),MATCH(Calculations!$B$4,'Plan Details'!$F$3:$Q$3,0))),"")</f>
        <v/>
      </c>
      <c r="Q214" s="2" t="str" cm="1">
        <f t="array" ref="Q214">IFERROR($M214*IF($E214="","",INDEX('Plan Details'!$F$4:$Q$2298,MATCH(1,(Calculations!Q$9='Plan Details'!$B$4:$B$2298)*($G214='Plan Details'!$E$4:$E$2298)*(ISNUMBER(SEARCH($B$3,'Plan Details'!$D$4:$D$2298))),0),MATCH(Calculations!$B$4,'Plan Details'!$F$3:$Q$3,0))),"")</f>
        <v/>
      </c>
      <c r="R214" s="2" t="str" cm="1">
        <f t="array" ref="R214">IFERROR($M214*IF($E214="","",INDEX('Plan Details'!$F$4:$Q$2298,MATCH(1,(Calculations!R$9='Plan Details'!$B$4:$B$2298)*($G214='Plan Details'!$E$4:$E$2298)*(ISNUMBER(SEARCH($B$3,'Plan Details'!$D$4:$D$2298))),0),MATCH(Calculations!$B$4,'Plan Details'!$F$3:$Q$3,0))),"")</f>
        <v/>
      </c>
      <c r="S214" s="2" t="str" cm="1">
        <f t="array" ref="S214">IFERROR($M214*IF($E214="","",INDEX('Plan Details'!$F$4:$Q$2298,MATCH(1,(Calculations!S$9='Plan Details'!$B$4:$B$2298)*($G214='Plan Details'!$E$4:$E$2298)*(ISNUMBER(SEARCH($B$3,'Plan Details'!$D$4:$D$2298))),0),MATCH(Calculations!$B$4,'Plan Details'!$F$3:$Q$3,0))),"")</f>
        <v/>
      </c>
      <c r="T214" s="2" t="str" cm="1">
        <f t="array" ref="T214">IFERROR($M214*IF($E214="","",INDEX('Plan Details'!$F$4:$Q$2298,MATCH(1,(Calculations!T$9='Plan Details'!$B$4:$B$2298)*($G214='Plan Details'!$E$4:$E$2298)*(ISNUMBER(SEARCH($B$3,'Plan Details'!$D$4:$D$2298))),0),MATCH(Calculations!$B$4,'Plan Details'!$F$3:$Q$3,0))),"")</f>
        <v/>
      </c>
      <c r="U214" s="2" t="str" cm="1">
        <f t="array" ref="U214">IFERROR($M214*IF($E214="","",INDEX('Plan Details'!$F$4:$Q$2298,MATCH(1,(Calculations!U$9='Plan Details'!$B$4:$B$2298)*($G214='Plan Details'!$E$4:$E$2298)*(ISNUMBER(SEARCH($B$3,'Plan Details'!$D$4:$D$2298))),0),MATCH(Calculations!$B$4,'Plan Details'!$F$3:$Q$3,0))),"")</f>
        <v/>
      </c>
      <c r="V214" s="2" t="str" cm="1">
        <f t="array" ref="V214">IFERROR($M214*IF($E214="","",INDEX('Plan Details'!$F$4:$Q$2298,MATCH(1,(Calculations!V$9='Plan Details'!$B$4:$B$2298)*($G214='Plan Details'!$E$4:$E$2298)*(ISNUMBER(SEARCH($B$3,'Plan Details'!$D$4:$D$2298))),0),MATCH(Calculations!$B$4,'Plan Details'!$F$3:$Q$3,0))),"")</f>
        <v/>
      </c>
      <c r="W214" s="2" t="str" cm="1">
        <f t="array" ref="W214">IFERROR($M214*IF($E214="","",INDEX('Plan Details'!$F$4:$Q$2298,MATCH(1,(Calculations!W$9='Plan Details'!$B$4:$B$2298)*($G214='Plan Details'!$E$4:$E$2298)*(ISNUMBER(SEARCH($B$3,'Plan Details'!$D$4:$D$2298))),0),MATCH(Calculations!$B$4,'Plan Details'!$F$3:$Q$3,0))),"")</f>
        <v/>
      </c>
      <c r="X214" s="2" t="str" cm="1">
        <f t="array" ref="X214">IFERROR($M214*IF($E214="","",INDEX('Plan Details'!$F$4:$Q$2298,MATCH(1,(Calculations!X$9='Plan Details'!$B$4:$B$2298)*($G214='Plan Details'!$E$4:$E$2298)*(ISNUMBER(SEARCH($B$3,'Plan Details'!$D$4:$D$2298))),0),MATCH(Calculations!$B$4,'Plan Details'!$F$3:$Q$3,0))),"")</f>
        <v/>
      </c>
      <c r="Y214" s="2" t="str" cm="1">
        <f t="array" ref="Y214">IFERROR($M214*IF($E214="","",INDEX('Plan Details'!$F$4:$Q$2298,MATCH(1,(Calculations!Y$9='Plan Details'!$B$4:$B$2298)*($G214='Plan Details'!$E$4:$E$2298)*(ISNUMBER(SEARCH($B$3,'Plan Details'!$D$4:$D$2298))),0),MATCH(Calculations!$B$4,'Plan Details'!$F$3:$Q$3,0))),"")</f>
        <v/>
      </c>
      <c r="Z214" s="2" t="str" cm="1">
        <f t="array" ref="Z214">IFERROR($M214*IF($E214="","",INDEX('Plan Details'!$F$4:$Q$2298,MATCH(1,(Calculations!Z$9='Plan Details'!$B$4:$B$2298)*($G214='Plan Details'!$E$4:$E$2298)*(ISNUMBER(SEARCH($B$3,'Plan Details'!$D$4:$D$2298))),0),MATCH(Calculations!$B$4,'Plan Details'!$F$3:$Q$3,0))),"")</f>
        <v/>
      </c>
      <c r="AA214" s="2" t="str" cm="1">
        <f t="array" ref="AA214">IFERROR($M214*IF($E214="","",INDEX('Plan Details'!$F$4:$Q$2298,MATCH(1,(Calculations!AA$9='Plan Details'!$B$4:$B$2298)*($G214='Plan Details'!$E$4:$E$2298)*(ISNUMBER(SEARCH($B$3,'Plan Details'!$D$4:$D$2298))),0),MATCH(Calculations!$B$4,'Plan Details'!$F$3:$Q$3,0))),"")</f>
        <v/>
      </c>
      <c r="AB214" s="2" t="str" cm="1">
        <f t="array" ref="AB214">IFERROR($M214*IF($E214="","",INDEX('Plan Details'!$F$4:$Q$2298,MATCH(1,(Calculations!AB$9='Plan Details'!$B$4:$B$2298)*($G214='Plan Details'!$E$4:$E$2298)*(ISNUMBER(SEARCH($B$3,'Plan Details'!$D$4:$D$2298))),0),MATCH(Calculations!$B$4,'Plan Details'!$F$3:$Q$3,0))),"")</f>
        <v/>
      </c>
      <c r="AD214" s="2" t="str">
        <f t="shared" si="66"/>
        <v/>
      </c>
      <c r="AE214" s="2" t="str">
        <f t="shared" si="67"/>
        <v/>
      </c>
      <c r="AF214" s="2" t="str">
        <f t="shared" si="68"/>
        <v/>
      </c>
      <c r="AG214" s="2" t="str">
        <f t="shared" si="69"/>
        <v/>
      </c>
      <c r="AH214" s="2" t="str">
        <f t="shared" si="70"/>
        <v/>
      </c>
      <c r="AI214" s="2" t="str">
        <f t="shared" si="71"/>
        <v/>
      </c>
      <c r="AJ214" s="2" t="str">
        <f t="shared" si="72"/>
        <v/>
      </c>
      <c r="AK214" s="2" t="str">
        <f t="shared" si="73"/>
        <v/>
      </c>
      <c r="AL214" s="2" t="str">
        <f t="shared" si="74"/>
        <v/>
      </c>
      <c r="AM214" s="2" t="str">
        <f t="shared" si="75"/>
        <v/>
      </c>
      <c r="AN214" s="2" t="str">
        <f t="shared" si="76"/>
        <v/>
      </c>
      <c r="AO214" s="2" t="str">
        <f t="shared" si="77"/>
        <v/>
      </c>
      <c r="AP214" s="2" t="str">
        <f t="shared" si="78"/>
        <v/>
      </c>
      <c r="AQ214" s="2" t="str">
        <f t="shared" si="79"/>
        <v/>
      </c>
    </row>
    <row r="215" spans="1:43" x14ac:dyDescent="0.2">
      <c r="A215" s="2" t="str">
        <f>IF('3 - SHOP Premium Calculator'!F231="","",'3 - SHOP Premium Calculator'!F231)</f>
        <v/>
      </c>
      <c r="B215" s="2" t="str">
        <f>IF(A215="","",A215&amp;COUNTIFS($D$10:D215,"Employee"))</f>
        <v/>
      </c>
      <c r="C215" s="2" t="str">
        <f>IF(A215="","",'3 - SHOP Premium Calculator'!F231&amp;" - "&amp;'3 - SHOP Premium Calculator'!H231)</f>
        <v/>
      </c>
      <c r="D215" s="2" t="str">
        <f>IF('3 - SHOP Premium Calculator'!H231="","",'3 - SHOP Premium Calculator'!H231)</f>
        <v/>
      </c>
      <c r="E215" s="37" t="str">
        <f>IF('3 - SHOP Premium Calculator'!I231="","",'3 - SHOP Premium Calculator'!I231)</f>
        <v/>
      </c>
      <c r="F215" s="2" t="str">
        <f t="shared" si="60"/>
        <v/>
      </c>
      <c r="G215" s="2" t="str">
        <f t="shared" si="61"/>
        <v/>
      </c>
      <c r="H215" s="2" t="str">
        <f t="shared" si="62"/>
        <v/>
      </c>
      <c r="I215" s="2" t="str">
        <f t="shared" si="63"/>
        <v/>
      </c>
      <c r="J215" s="2" t="str">
        <f t="shared" si="64"/>
        <v/>
      </c>
      <c r="K215" s="2" t="str">
        <f>IF(A215="","",IF(AND(D215="Dependent",F215&lt;25),F215+(COUNTIFS($A$10:A215,A215)/500),0))</f>
        <v/>
      </c>
      <c r="L215" s="2" t="str" cm="1">
        <f t="array" ref="L215">IFERROR(IF(A215="","",IF(AND(D215="Dependent",OR(IFERROR(K215=LARGE(IF($B$10:$B$309=B215,$K$10:$K$309),1),FALSE),IFERROR(K215=LARGE(IF($B$10:$B$309=B215,$K$10:$K$309),2),FALSE),IFERROR(K215=LARGE(IF($B$10:$B$309=B215,$K$10:$K$309),3),FALSE)),F215&lt;26),1,0)),0)</f>
        <v/>
      </c>
      <c r="M215" s="2" t="str">
        <f t="shared" si="65"/>
        <v/>
      </c>
      <c r="O215" s="2" t="str" cm="1">
        <f t="array" ref="O215">IFERROR($M215*IF($E215="","",INDEX('Plan Details'!$F$4:$Q$2298,MATCH(1,(Calculations!O$9='Plan Details'!$B$4:$B$2298)*($G215='Plan Details'!$E$4:$E$2298)*(ISNUMBER(SEARCH($B$3,'Plan Details'!$D$4:$D$2298))),0),MATCH(Calculations!$B$4,'Plan Details'!$F$3:$Q$3,0))),"")</f>
        <v/>
      </c>
      <c r="P215" s="2" t="str" cm="1">
        <f t="array" ref="P215">IFERROR($M215*IF($E215="","",INDEX('Plan Details'!$F$4:$Q$2298,MATCH(1,(Calculations!P$9='Plan Details'!$B$4:$B$2298)*($G215='Plan Details'!$E$4:$E$2298)*(ISNUMBER(SEARCH($B$3,'Plan Details'!$D$4:$D$2298))),0),MATCH(Calculations!$B$4,'Plan Details'!$F$3:$Q$3,0))),"")</f>
        <v/>
      </c>
      <c r="Q215" s="2" t="str" cm="1">
        <f t="array" ref="Q215">IFERROR($M215*IF($E215="","",INDEX('Plan Details'!$F$4:$Q$2298,MATCH(1,(Calculations!Q$9='Plan Details'!$B$4:$B$2298)*($G215='Plan Details'!$E$4:$E$2298)*(ISNUMBER(SEARCH($B$3,'Plan Details'!$D$4:$D$2298))),0),MATCH(Calculations!$B$4,'Plan Details'!$F$3:$Q$3,0))),"")</f>
        <v/>
      </c>
      <c r="R215" s="2" t="str" cm="1">
        <f t="array" ref="R215">IFERROR($M215*IF($E215="","",INDEX('Plan Details'!$F$4:$Q$2298,MATCH(1,(Calculations!R$9='Plan Details'!$B$4:$B$2298)*($G215='Plan Details'!$E$4:$E$2298)*(ISNUMBER(SEARCH($B$3,'Plan Details'!$D$4:$D$2298))),0),MATCH(Calculations!$B$4,'Plan Details'!$F$3:$Q$3,0))),"")</f>
        <v/>
      </c>
      <c r="S215" s="2" t="str" cm="1">
        <f t="array" ref="S215">IFERROR($M215*IF($E215="","",INDEX('Plan Details'!$F$4:$Q$2298,MATCH(1,(Calculations!S$9='Plan Details'!$B$4:$B$2298)*($G215='Plan Details'!$E$4:$E$2298)*(ISNUMBER(SEARCH($B$3,'Plan Details'!$D$4:$D$2298))),0),MATCH(Calculations!$B$4,'Plan Details'!$F$3:$Q$3,0))),"")</f>
        <v/>
      </c>
      <c r="T215" s="2" t="str" cm="1">
        <f t="array" ref="T215">IFERROR($M215*IF($E215="","",INDEX('Plan Details'!$F$4:$Q$2298,MATCH(1,(Calculations!T$9='Plan Details'!$B$4:$B$2298)*($G215='Plan Details'!$E$4:$E$2298)*(ISNUMBER(SEARCH($B$3,'Plan Details'!$D$4:$D$2298))),0),MATCH(Calculations!$B$4,'Plan Details'!$F$3:$Q$3,0))),"")</f>
        <v/>
      </c>
      <c r="U215" s="2" t="str" cm="1">
        <f t="array" ref="U215">IFERROR($M215*IF($E215="","",INDEX('Plan Details'!$F$4:$Q$2298,MATCH(1,(Calculations!U$9='Plan Details'!$B$4:$B$2298)*($G215='Plan Details'!$E$4:$E$2298)*(ISNUMBER(SEARCH($B$3,'Plan Details'!$D$4:$D$2298))),0),MATCH(Calculations!$B$4,'Plan Details'!$F$3:$Q$3,0))),"")</f>
        <v/>
      </c>
      <c r="V215" s="2" t="str" cm="1">
        <f t="array" ref="V215">IFERROR($M215*IF($E215="","",INDEX('Plan Details'!$F$4:$Q$2298,MATCH(1,(Calculations!V$9='Plan Details'!$B$4:$B$2298)*($G215='Plan Details'!$E$4:$E$2298)*(ISNUMBER(SEARCH($B$3,'Plan Details'!$D$4:$D$2298))),0),MATCH(Calculations!$B$4,'Plan Details'!$F$3:$Q$3,0))),"")</f>
        <v/>
      </c>
      <c r="W215" s="2" t="str" cm="1">
        <f t="array" ref="W215">IFERROR($M215*IF($E215="","",INDEX('Plan Details'!$F$4:$Q$2298,MATCH(1,(Calculations!W$9='Plan Details'!$B$4:$B$2298)*($G215='Plan Details'!$E$4:$E$2298)*(ISNUMBER(SEARCH($B$3,'Plan Details'!$D$4:$D$2298))),0),MATCH(Calculations!$B$4,'Plan Details'!$F$3:$Q$3,0))),"")</f>
        <v/>
      </c>
      <c r="X215" s="2" t="str" cm="1">
        <f t="array" ref="X215">IFERROR($M215*IF($E215="","",INDEX('Plan Details'!$F$4:$Q$2298,MATCH(1,(Calculations!X$9='Plan Details'!$B$4:$B$2298)*($G215='Plan Details'!$E$4:$E$2298)*(ISNUMBER(SEARCH($B$3,'Plan Details'!$D$4:$D$2298))),0),MATCH(Calculations!$B$4,'Plan Details'!$F$3:$Q$3,0))),"")</f>
        <v/>
      </c>
      <c r="Y215" s="2" t="str" cm="1">
        <f t="array" ref="Y215">IFERROR($M215*IF($E215="","",INDEX('Plan Details'!$F$4:$Q$2298,MATCH(1,(Calculations!Y$9='Plan Details'!$B$4:$B$2298)*($G215='Plan Details'!$E$4:$E$2298)*(ISNUMBER(SEARCH($B$3,'Plan Details'!$D$4:$D$2298))),0),MATCH(Calculations!$B$4,'Plan Details'!$F$3:$Q$3,0))),"")</f>
        <v/>
      </c>
      <c r="Z215" s="2" t="str" cm="1">
        <f t="array" ref="Z215">IFERROR($M215*IF($E215="","",INDEX('Plan Details'!$F$4:$Q$2298,MATCH(1,(Calculations!Z$9='Plan Details'!$B$4:$B$2298)*($G215='Plan Details'!$E$4:$E$2298)*(ISNUMBER(SEARCH($B$3,'Plan Details'!$D$4:$D$2298))),0),MATCH(Calculations!$B$4,'Plan Details'!$F$3:$Q$3,0))),"")</f>
        <v/>
      </c>
      <c r="AA215" s="2" t="str" cm="1">
        <f t="array" ref="AA215">IFERROR($M215*IF($E215="","",INDEX('Plan Details'!$F$4:$Q$2298,MATCH(1,(Calculations!AA$9='Plan Details'!$B$4:$B$2298)*($G215='Plan Details'!$E$4:$E$2298)*(ISNUMBER(SEARCH($B$3,'Plan Details'!$D$4:$D$2298))),0),MATCH(Calculations!$B$4,'Plan Details'!$F$3:$Q$3,0))),"")</f>
        <v/>
      </c>
      <c r="AB215" s="2" t="str" cm="1">
        <f t="array" ref="AB215">IFERROR($M215*IF($E215="","",INDEX('Plan Details'!$F$4:$Q$2298,MATCH(1,(Calculations!AB$9='Plan Details'!$B$4:$B$2298)*($G215='Plan Details'!$E$4:$E$2298)*(ISNUMBER(SEARCH($B$3,'Plan Details'!$D$4:$D$2298))),0),MATCH(Calculations!$B$4,'Plan Details'!$F$3:$Q$3,0))),"")</f>
        <v/>
      </c>
      <c r="AD215" s="2" t="str">
        <f t="shared" si="66"/>
        <v/>
      </c>
      <c r="AE215" s="2" t="str">
        <f t="shared" si="67"/>
        <v/>
      </c>
      <c r="AF215" s="2" t="str">
        <f t="shared" si="68"/>
        <v/>
      </c>
      <c r="AG215" s="2" t="str">
        <f t="shared" si="69"/>
        <v/>
      </c>
      <c r="AH215" s="2" t="str">
        <f t="shared" si="70"/>
        <v/>
      </c>
      <c r="AI215" s="2" t="str">
        <f t="shared" si="71"/>
        <v/>
      </c>
      <c r="AJ215" s="2" t="str">
        <f t="shared" si="72"/>
        <v/>
      </c>
      <c r="AK215" s="2" t="str">
        <f t="shared" si="73"/>
        <v/>
      </c>
      <c r="AL215" s="2" t="str">
        <f t="shared" si="74"/>
        <v/>
      </c>
      <c r="AM215" s="2" t="str">
        <f t="shared" si="75"/>
        <v/>
      </c>
      <c r="AN215" s="2" t="str">
        <f t="shared" si="76"/>
        <v/>
      </c>
      <c r="AO215" s="2" t="str">
        <f t="shared" si="77"/>
        <v/>
      </c>
      <c r="AP215" s="2" t="str">
        <f t="shared" si="78"/>
        <v/>
      </c>
      <c r="AQ215" s="2" t="str">
        <f t="shared" si="79"/>
        <v/>
      </c>
    </row>
    <row r="216" spans="1:43" x14ac:dyDescent="0.2">
      <c r="A216" s="2" t="str">
        <f>IF('3 - SHOP Premium Calculator'!F232="","",'3 - SHOP Premium Calculator'!F232)</f>
        <v/>
      </c>
      <c r="B216" s="2" t="str">
        <f>IF(A216="","",A216&amp;COUNTIFS($D$10:D216,"Employee"))</f>
        <v/>
      </c>
      <c r="C216" s="2" t="str">
        <f>IF(A216="","",'3 - SHOP Premium Calculator'!F232&amp;" - "&amp;'3 - SHOP Premium Calculator'!H232)</f>
        <v/>
      </c>
      <c r="D216" s="2" t="str">
        <f>IF('3 - SHOP Premium Calculator'!H232="","",'3 - SHOP Premium Calculator'!H232)</f>
        <v/>
      </c>
      <c r="E216" s="37" t="str">
        <f>IF('3 - SHOP Premium Calculator'!I232="","",'3 - SHOP Premium Calculator'!I232)</f>
        <v/>
      </c>
      <c r="F216" s="2" t="str">
        <f t="shared" si="60"/>
        <v/>
      </c>
      <c r="G216" s="2" t="str">
        <f t="shared" si="61"/>
        <v/>
      </c>
      <c r="H216" s="2" t="str">
        <f t="shared" si="62"/>
        <v/>
      </c>
      <c r="I216" s="2" t="str">
        <f t="shared" si="63"/>
        <v/>
      </c>
      <c r="J216" s="2" t="str">
        <f t="shared" si="64"/>
        <v/>
      </c>
      <c r="K216" s="2" t="str">
        <f>IF(A216="","",IF(AND(D216="Dependent",F216&lt;25),F216+(COUNTIFS($A$10:A216,A216)/500),0))</f>
        <v/>
      </c>
      <c r="L216" s="2" t="str" cm="1">
        <f t="array" ref="L216">IFERROR(IF(A216="","",IF(AND(D216="Dependent",OR(IFERROR(K216=LARGE(IF($B$10:$B$309=B216,$K$10:$K$309),1),FALSE),IFERROR(K216=LARGE(IF($B$10:$B$309=B216,$K$10:$K$309),2),FALSE),IFERROR(K216=LARGE(IF($B$10:$B$309=B216,$K$10:$K$309),3),FALSE)),F216&lt;26),1,0)),0)</f>
        <v/>
      </c>
      <c r="M216" s="2" t="str">
        <f t="shared" si="65"/>
        <v/>
      </c>
      <c r="O216" s="2" t="str" cm="1">
        <f t="array" ref="O216">IFERROR($M216*IF($E216="","",INDEX('Plan Details'!$F$4:$Q$2298,MATCH(1,(Calculations!O$9='Plan Details'!$B$4:$B$2298)*($G216='Plan Details'!$E$4:$E$2298)*(ISNUMBER(SEARCH($B$3,'Plan Details'!$D$4:$D$2298))),0),MATCH(Calculations!$B$4,'Plan Details'!$F$3:$Q$3,0))),"")</f>
        <v/>
      </c>
      <c r="P216" s="2" t="str" cm="1">
        <f t="array" ref="P216">IFERROR($M216*IF($E216="","",INDEX('Plan Details'!$F$4:$Q$2298,MATCH(1,(Calculations!P$9='Plan Details'!$B$4:$B$2298)*($G216='Plan Details'!$E$4:$E$2298)*(ISNUMBER(SEARCH($B$3,'Plan Details'!$D$4:$D$2298))),0),MATCH(Calculations!$B$4,'Plan Details'!$F$3:$Q$3,0))),"")</f>
        <v/>
      </c>
      <c r="Q216" s="2" t="str" cm="1">
        <f t="array" ref="Q216">IFERROR($M216*IF($E216="","",INDEX('Plan Details'!$F$4:$Q$2298,MATCH(1,(Calculations!Q$9='Plan Details'!$B$4:$B$2298)*($G216='Plan Details'!$E$4:$E$2298)*(ISNUMBER(SEARCH($B$3,'Plan Details'!$D$4:$D$2298))),0),MATCH(Calculations!$B$4,'Plan Details'!$F$3:$Q$3,0))),"")</f>
        <v/>
      </c>
      <c r="R216" s="2" t="str" cm="1">
        <f t="array" ref="R216">IFERROR($M216*IF($E216="","",INDEX('Plan Details'!$F$4:$Q$2298,MATCH(1,(Calculations!R$9='Plan Details'!$B$4:$B$2298)*($G216='Plan Details'!$E$4:$E$2298)*(ISNUMBER(SEARCH($B$3,'Plan Details'!$D$4:$D$2298))),0),MATCH(Calculations!$B$4,'Plan Details'!$F$3:$Q$3,0))),"")</f>
        <v/>
      </c>
      <c r="S216" s="2" t="str" cm="1">
        <f t="array" ref="S216">IFERROR($M216*IF($E216="","",INDEX('Plan Details'!$F$4:$Q$2298,MATCH(1,(Calculations!S$9='Plan Details'!$B$4:$B$2298)*($G216='Plan Details'!$E$4:$E$2298)*(ISNUMBER(SEARCH($B$3,'Plan Details'!$D$4:$D$2298))),0),MATCH(Calculations!$B$4,'Plan Details'!$F$3:$Q$3,0))),"")</f>
        <v/>
      </c>
      <c r="T216" s="2" t="str" cm="1">
        <f t="array" ref="T216">IFERROR($M216*IF($E216="","",INDEX('Plan Details'!$F$4:$Q$2298,MATCH(1,(Calculations!T$9='Plan Details'!$B$4:$B$2298)*($G216='Plan Details'!$E$4:$E$2298)*(ISNUMBER(SEARCH($B$3,'Plan Details'!$D$4:$D$2298))),0),MATCH(Calculations!$B$4,'Plan Details'!$F$3:$Q$3,0))),"")</f>
        <v/>
      </c>
      <c r="U216" s="2" t="str" cm="1">
        <f t="array" ref="U216">IFERROR($M216*IF($E216="","",INDEX('Plan Details'!$F$4:$Q$2298,MATCH(1,(Calculations!U$9='Plan Details'!$B$4:$B$2298)*($G216='Plan Details'!$E$4:$E$2298)*(ISNUMBER(SEARCH($B$3,'Plan Details'!$D$4:$D$2298))),0),MATCH(Calculations!$B$4,'Plan Details'!$F$3:$Q$3,0))),"")</f>
        <v/>
      </c>
      <c r="V216" s="2" t="str" cm="1">
        <f t="array" ref="V216">IFERROR($M216*IF($E216="","",INDEX('Plan Details'!$F$4:$Q$2298,MATCH(1,(Calculations!V$9='Plan Details'!$B$4:$B$2298)*($G216='Plan Details'!$E$4:$E$2298)*(ISNUMBER(SEARCH($B$3,'Plan Details'!$D$4:$D$2298))),0),MATCH(Calculations!$B$4,'Plan Details'!$F$3:$Q$3,0))),"")</f>
        <v/>
      </c>
      <c r="W216" s="2" t="str" cm="1">
        <f t="array" ref="W216">IFERROR($M216*IF($E216="","",INDEX('Plan Details'!$F$4:$Q$2298,MATCH(1,(Calculations!W$9='Plan Details'!$B$4:$B$2298)*($G216='Plan Details'!$E$4:$E$2298)*(ISNUMBER(SEARCH($B$3,'Plan Details'!$D$4:$D$2298))),0),MATCH(Calculations!$B$4,'Plan Details'!$F$3:$Q$3,0))),"")</f>
        <v/>
      </c>
      <c r="X216" s="2" t="str" cm="1">
        <f t="array" ref="X216">IFERROR($M216*IF($E216="","",INDEX('Plan Details'!$F$4:$Q$2298,MATCH(1,(Calculations!X$9='Plan Details'!$B$4:$B$2298)*($G216='Plan Details'!$E$4:$E$2298)*(ISNUMBER(SEARCH($B$3,'Plan Details'!$D$4:$D$2298))),0),MATCH(Calculations!$B$4,'Plan Details'!$F$3:$Q$3,0))),"")</f>
        <v/>
      </c>
      <c r="Y216" s="2" t="str" cm="1">
        <f t="array" ref="Y216">IFERROR($M216*IF($E216="","",INDEX('Plan Details'!$F$4:$Q$2298,MATCH(1,(Calculations!Y$9='Plan Details'!$B$4:$B$2298)*($G216='Plan Details'!$E$4:$E$2298)*(ISNUMBER(SEARCH($B$3,'Plan Details'!$D$4:$D$2298))),0),MATCH(Calculations!$B$4,'Plan Details'!$F$3:$Q$3,0))),"")</f>
        <v/>
      </c>
      <c r="Z216" s="2" t="str" cm="1">
        <f t="array" ref="Z216">IFERROR($M216*IF($E216="","",INDEX('Plan Details'!$F$4:$Q$2298,MATCH(1,(Calculations!Z$9='Plan Details'!$B$4:$B$2298)*($G216='Plan Details'!$E$4:$E$2298)*(ISNUMBER(SEARCH($B$3,'Plan Details'!$D$4:$D$2298))),0),MATCH(Calculations!$B$4,'Plan Details'!$F$3:$Q$3,0))),"")</f>
        <v/>
      </c>
      <c r="AA216" s="2" t="str" cm="1">
        <f t="array" ref="AA216">IFERROR($M216*IF($E216="","",INDEX('Plan Details'!$F$4:$Q$2298,MATCH(1,(Calculations!AA$9='Plan Details'!$B$4:$B$2298)*($G216='Plan Details'!$E$4:$E$2298)*(ISNUMBER(SEARCH($B$3,'Plan Details'!$D$4:$D$2298))),0),MATCH(Calculations!$B$4,'Plan Details'!$F$3:$Q$3,0))),"")</f>
        <v/>
      </c>
      <c r="AB216" s="2" t="str" cm="1">
        <f t="array" ref="AB216">IFERROR($M216*IF($E216="","",INDEX('Plan Details'!$F$4:$Q$2298,MATCH(1,(Calculations!AB$9='Plan Details'!$B$4:$B$2298)*($G216='Plan Details'!$E$4:$E$2298)*(ISNUMBER(SEARCH($B$3,'Plan Details'!$D$4:$D$2298))),0),MATCH(Calculations!$B$4,'Plan Details'!$F$3:$Q$3,0))),"")</f>
        <v/>
      </c>
      <c r="AD216" s="2" t="str">
        <f t="shared" si="66"/>
        <v/>
      </c>
      <c r="AE216" s="2" t="str">
        <f t="shared" si="67"/>
        <v/>
      </c>
      <c r="AF216" s="2" t="str">
        <f t="shared" si="68"/>
        <v/>
      </c>
      <c r="AG216" s="2" t="str">
        <f t="shared" si="69"/>
        <v/>
      </c>
      <c r="AH216" s="2" t="str">
        <f t="shared" si="70"/>
        <v/>
      </c>
      <c r="AI216" s="2" t="str">
        <f t="shared" si="71"/>
        <v/>
      </c>
      <c r="AJ216" s="2" t="str">
        <f t="shared" si="72"/>
        <v/>
      </c>
      <c r="AK216" s="2" t="str">
        <f t="shared" si="73"/>
        <v/>
      </c>
      <c r="AL216" s="2" t="str">
        <f t="shared" si="74"/>
        <v/>
      </c>
      <c r="AM216" s="2" t="str">
        <f t="shared" si="75"/>
        <v/>
      </c>
      <c r="AN216" s="2" t="str">
        <f t="shared" si="76"/>
        <v/>
      </c>
      <c r="AO216" s="2" t="str">
        <f t="shared" si="77"/>
        <v/>
      </c>
      <c r="AP216" s="2" t="str">
        <f t="shared" si="78"/>
        <v/>
      </c>
      <c r="AQ216" s="2" t="str">
        <f t="shared" si="79"/>
        <v/>
      </c>
    </row>
    <row r="217" spans="1:43" x14ac:dyDescent="0.2">
      <c r="A217" s="2" t="str">
        <f>IF('3 - SHOP Premium Calculator'!F233="","",'3 - SHOP Premium Calculator'!F233)</f>
        <v/>
      </c>
      <c r="B217" s="2" t="str">
        <f>IF(A217="","",A217&amp;COUNTIFS($D$10:D217,"Employee"))</f>
        <v/>
      </c>
      <c r="C217" s="2" t="str">
        <f>IF(A217="","",'3 - SHOP Premium Calculator'!F233&amp;" - "&amp;'3 - SHOP Premium Calculator'!H233)</f>
        <v/>
      </c>
      <c r="D217" s="2" t="str">
        <f>IF('3 - SHOP Premium Calculator'!H233="","",'3 - SHOP Premium Calculator'!H233)</f>
        <v/>
      </c>
      <c r="E217" s="37" t="str">
        <f>IF('3 - SHOP Premium Calculator'!I233="","",'3 - SHOP Premium Calculator'!I233)</f>
        <v/>
      </c>
      <c r="F217" s="2" t="str">
        <f t="shared" si="60"/>
        <v/>
      </c>
      <c r="G217" s="2" t="str">
        <f t="shared" si="61"/>
        <v/>
      </c>
      <c r="H217" s="2" t="str">
        <f t="shared" si="62"/>
        <v/>
      </c>
      <c r="I217" s="2" t="str">
        <f t="shared" si="63"/>
        <v/>
      </c>
      <c r="J217" s="2" t="str">
        <f t="shared" si="64"/>
        <v/>
      </c>
      <c r="K217" s="2" t="str">
        <f>IF(A217="","",IF(AND(D217="Dependent",F217&lt;25),F217+(COUNTIFS($A$10:A217,A217)/500),0))</f>
        <v/>
      </c>
      <c r="L217" s="2" t="str" cm="1">
        <f t="array" ref="L217">IFERROR(IF(A217="","",IF(AND(D217="Dependent",OR(IFERROR(K217=LARGE(IF($B$10:$B$309=B217,$K$10:$K$309),1),FALSE),IFERROR(K217=LARGE(IF($B$10:$B$309=B217,$K$10:$K$309),2),FALSE),IFERROR(K217=LARGE(IF($B$10:$B$309=B217,$K$10:$K$309),3),FALSE)),F217&lt;26),1,0)),0)</f>
        <v/>
      </c>
      <c r="M217" s="2" t="str">
        <f t="shared" si="65"/>
        <v/>
      </c>
      <c r="O217" s="2" t="str" cm="1">
        <f t="array" ref="O217">IFERROR($M217*IF($E217="","",INDEX('Plan Details'!$F$4:$Q$2298,MATCH(1,(Calculations!O$9='Plan Details'!$B$4:$B$2298)*($G217='Plan Details'!$E$4:$E$2298)*(ISNUMBER(SEARCH($B$3,'Plan Details'!$D$4:$D$2298))),0),MATCH(Calculations!$B$4,'Plan Details'!$F$3:$Q$3,0))),"")</f>
        <v/>
      </c>
      <c r="P217" s="2" t="str" cm="1">
        <f t="array" ref="P217">IFERROR($M217*IF($E217="","",INDEX('Plan Details'!$F$4:$Q$2298,MATCH(1,(Calculations!P$9='Plan Details'!$B$4:$B$2298)*($G217='Plan Details'!$E$4:$E$2298)*(ISNUMBER(SEARCH($B$3,'Plan Details'!$D$4:$D$2298))),0),MATCH(Calculations!$B$4,'Plan Details'!$F$3:$Q$3,0))),"")</f>
        <v/>
      </c>
      <c r="Q217" s="2" t="str" cm="1">
        <f t="array" ref="Q217">IFERROR($M217*IF($E217="","",INDEX('Plan Details'!$F$4:$Q$2298,MATCH(1,(Calculations!Q$9='Plan Details'!$B$4:$B$2298)*($G217='Plan Details'!$E$4:$E$2298)*(ISNUMBER(SEARCH($B$3,'Plan Details'!$D$4:$D$2298))),0),MATCH(Calculations!$B$4,'Plan Details'!$F$3:$Q$3,0))),"")</f>
        <v/>
      </c>
      <c r="R217" s="2" t="str" cm="1">
        <f t="array" ref="R217">IFERROR($M217*IF($E217="","",INDEX('Plan Details'!$F$4:$Q$2298,MATCH(1,(Calculations!R$9='Plan Details'!$B$4:$B$2298)*($G217='Plan Details'!$E$4:$E$2298)*(ISNUMBER(SEARCH($B$3,'Plan Details'!$D$4:$D$2298))),0),MATCH(Calculations!$B$4,'Plan Details'!$F$3:$Q$3,0))),"")</f>
        <v/>
      </c>
      <c r="S217" s="2" t="str" cm="1">
        <f t="array" ref="S217">IFERROR($M217*IF($E217="","",INDEX('Plan Details'!$F$4:$Q$2298,MATCH(1,(Calculations!S$9='Plan Details'!$B$4:$B$2298)*($G217='Plan Details'!$E$4:$E$2298)*(ISNUMBER(SEARCH($B$3,'Plan Details'!$D$4:$D$2298))),0),MATCH(Calculations!$B$4,'Plan Details'!$F$3:$Q$3,0))),"")</f>
        <v/>
      </c>
      <c r="T217" s="2" t="str" cm="1">
        <f t="array" ref="T217">IFERROR($M217*IF($E217="","",INDEX('Plan Details'!$F$4:$Q$2298,MATCH(1,(Calculations!T$9='Plan Details'!$B$4:$B$2298)*($G217='Plan Details'!$E$4:$E$2298)*(ISNUMBER(SEARCH($B$3,'Plan Details'!$D$4:$D$2298))),0),MATCH(Calculations!$B$4,'Plan Details'!$F$3:$Q$3,0))),"")</f>
        <v/>
      </c>
      <c r="U217" s="2" t="str" cm="1">
        <f t="array" ref="U217">IFERROR($M217*IF($E217="","",INDEX('Plan Details'!$F$4:$Q$2298,MATCH(1,(Calculations!U$9='Plan Details'!$B$4:$B$2298)*($G217='Plan Details'!$E$4:$E$2298)*(ISNUMBER(SEARCH($B$3,'Plan Details'!$D$4:$D$2298))),0),MATCH(Calculations!$B$4,'Plan Details'!$F$3:$Q$3,0))),"")</f>
        <v/>
      </c>
      <c r="V217" s="2" t="str" cm="1">
        <f t="array" ref="V217">IFERROR($M217*IF($E217="","",INDEX('Plan Details'!$F$4:$Q$2298,MATCH(1,(Calculations!V$9='Plan Details'!$B$4:$B$2298)*($G217='Plan Details'!$E$4:$E$2298)*(ISNUMBER(SEARCH($B$3,'Plan Details'!$D$4:$D$2298))),0),MATCH(Calculations!$B$4,'Plan Details'!$F$3:$Q$3,0))),"")</f>
        <v/>
      </c>
      <c r="W217" s="2" t="str" cm="1">
        <f t="array" ref="W217">IFERROR($M217*IF($E217="","",INDEX('Plan Details'!$F$4:$Q$2298,MATCH(1,(Calculations!W$9='Plan Details'!$B$4:$B$2298)*($G217='Plan Details'!$E$4:$E$2298)*(ISNUMBER(SEARCH($B$3,'Plan Details'!$D$4:$D$2298))),0),MATCH(Calculations!$B$4,'Plan Details'!$F$3:$Q$3,0))),"")</f>
        <v/>
      </c>
      <c r="X217" s="2" t="str" cm="1">
        <f t="array" ref="X217">IFERROR($M217*IF($E217="","",INDEX('Plan Details'!$F$4:$Q$2298,MATCH(1,(Calculations!X$9='Plan Details'!$B$4:$B$2298)*($G217='Plan Details'!$E$4:$E$2298)*(ISNUMBER(SEARCH($B$3,'Plan Details'!$D$4:$D$2298))),0),MATCH(Calculations!$B$4,'Plan Details'!$F$3:$Q$3,0))),"")</f>
        <v/>
      </c>
      <c r="Y217" s="2" t="str" cm="1">
        <f t="array" ref="Y217">IFERROR($M217*IF($E217="","",INDEX('Plan Details'!$F$4:$Q$2298,MATCH(1,(Calculations!Y$9='Plan Details'!$B$4:$B$2298)*($G217='Plan Details'!$E$4:$E$2298)*(ISNUMBER(SEARCH($B$3,'Plan Details'!$D$4:$D$2298))),0),MATCH(Calculations!$B$4,'Plan Details'!$F$3:$Q$3,0))),"")</f>
        <v/>
      </c>
      <c r="Z217" s="2" t="str" cm="1">
        <f t="array" ref="Z217">IFERROR($M217*IF($E217="","",INDEX('Plan Details'!$F$4:$Q$2298,MATCH(1,(Calculations!Z$9='Plan Details'!$B$4:$B$2298)*($G217='Plan Details'!$E$4:$E$2298)*(ISNUMBER(SEARCH($B$3,'Plan Details'!$D$4:$D$2298))),0),MATCH(Calculations!$B$4,'Plan Details'!$F$3:$Q$3,0))),"")</f>
        <v/>
      </c>
      <c r="AA217" s="2" t="str" cm="1">
        <f t="array" ref="AA217">IFERROR($M217*IF($E217="","",INDEX('Plan Details'!$F$4:$Q$2298,MATCH(1,(Calculations!AA$9='Plan Details'!$B$4:$B$2298)*($G217='Plan Details'!$E$4:$E$2298)*(ISNUMBER(SEARCH($B$3,'Plan Details'!$D$4:$D$2298))),0),MATCH(Calculations!$B$4,'Plan Details'!$F$3:$Q$3,0))),"")</f>
        <v/>
      </c>
      <c r="AB217" s="2" t="str" cm="1">
        <f t="array" ref="AB217">IFERROR($M217*IF($E217="","",INDEX('Plan Details'!$F$4:$Q$2298,MATCH(1,(Calculations!AB$9='Plan Details'!$B$4:$B$2298)*($G217='Plan Details'!$E$4:$E$2298)*(ISNUMBER(SEARCH($B$3,'Plan Details'!$D$4:$D$2298))),0),MATCH(Calculations!$B$4,'Plan Details'!$F$3:$Q$3,0))),"")</f>
        <v/>
      </c>
      <c r="AD217" s="2" t="str">
        <f t="shared" si="66"/>
        <v/>
      </c>
      <c r="AE217" s="2" t="str">
        <f t="shared" si="67"/>
        <v/>
      </c>
      <c r="AF217" s="2" t="str">
        <f t="shared" si="68"/>
        <v/>
      </c>
      <c r="AG217" s="2" t="str">
        <f t="shared" si="69"/>
        <v/>
      </c>
      <c r="AH217" s="2" t="str">
        <f t="shared" si="70"/>
        <v/>
      </c>
      <c r="AI217" s="2" t="str">
        <f t="shared" si="71"/>
        <v/>
      </c>
      <c r="AJ217" s="2" t="str">
        <f t="shared" si="72"/>
        <v/>
      </c>
      <c r="AK217" s="2" t="str">
        <f t="shared" si="73"/>
        <v/>
      </c>
      <c r="AL217" s="2" t="str">
        <f t="shared" si="74"/>
        <v/>
      </c>
      <c r="AM217" s="2" t="str">
        <f t="shared" si="75"/>
        <v/>
      </c>
      <c r="AN217" s="2" t="str">
        <f t="shared" si="76"/>
        <v/>
      </c>
      <c r="AO217" s="2" t="str">
        <f t="shared" si="77"/>
        <v/>
      </c>
      <c r="AP217" s="2" t="str">
        <f t="shared" si="78"/>
        <v/>
      </c>
      <c r="AQ217" s="2" t="str">
        <f t="shared" si="79"/>
        <v/>
      </c>
    </row>
    <row r="218" spans="1:43" x14ac:dyDescent="0.2">
      <c r="A218" s="2" t="str">
        <f>IF('3 - SHOP Premium Calculator'!F234="","",'3 - SHOP Premium Calculator'!F234)</f>
        <v/>
      </c>
      <c r="B218" s="2" t="str">
        <f>IF(A218="","",A218&amp;COUNTIFS($D$10:D218,"Employee"))</f>
        <v/>
      </c>
      <c r="C218" s="2" t="str">
        <f>IF(A218="","",'3 - SHOP Premium Calculator'!F234&amp;" - "&amp;'3 - SHOP Premium Calculator'!H234)</f>
        <v/>
      </c>
      <c r="D218" s="2" t="str">
        <f>IF('3 - SHOP Premium Calculator'!H234="","",'3 - SHOP Premium Calculator'!H234)</f>
        <v/>
      </c>
      <c r="E218" s="37" t="str">
        <f>IF('3 - SHOP Premium Calculator'!I234="","",'3 - SHOP Premium Calculator'!I234)</f>
        <v/>
      </c>
      <c r="F218" s="2" t="str">
        <f t="shared" si="60"/>
        <v/>
      </c>
      <c r="G218" s="2" t="str">
        <f t="shared" si="61"/>
        <v/>
      </c>
      <c r="H218" s="2" t="str">
        <f t="shared" si="62"/>
        <v/>
      </c>
      <c r="I218" s="2" t="str">
        <f t="shared" si="63"/>
        <v/>
      </c>
      <c r="J218" s="2" t="str">
        <f t="shared" si="64"/>
        <v/>
      </c>
      <c r="K218" s="2" t="str">
        <f>IF(A218="","",IF(AND(D218="Dependent",F218&lt;25),F218+(COUNTIFS($A$10:A218,A218)/500),0))</f>
        <v/>
      </c>
      <c r="L218" s="2" t="str" cm="1">
        <f t="array" ref="L218">IFERROR(IF(A218="","",IF(AND(D218="Dependent",OR(IFERROR(K218=LARGE(IF($B$10:$B$309=B218,$K$10:$K$309),1),FALSE),IFERROR(K218=LARGE(IF($B$10:$B$309=B218,$K$10:$K$309),2),FALSE),IFERROR(K218=LARGE(IF($B$10:$B$309=B218,$K$10:$K$309),3),FALSE)),F218&lt;26),1,0)),0)</f>
        <v/>
      </c>
      <c r="M218" s="2" t="str">
        <f t="shared" si="65"/>
        <v/>
      </c>
      <c r="O218" s="2" t="str" cm="1">
        <f t="array" ref="O218">IFERROR($M218*IF($E218="","",INDEX('Plan Details'!$F$4:$Q$2298,MATCH(1,(Calculations!O$9='Plan Details'!$B$4:$B$2298)*($G218='Plan Details'!$E$4:$E$2298)*(ISNUMBER(SEARCH($B$3,'Plan Details'!$D$4:$D$2298))),0),MATCH(Calculations!$B$4,'Plan Details'!$F$3:$Q$3,0))),"")</f>
        <v/>
      </c>
      <c r="P218" s="2" t="str" cm="1">
        <f t="array" ref="P218">IFERROR($M218*IF($E218="","",INDEX('Plan Details'!$F$4:$Q$2298,MATCH(1,(Calculations!P$9='Plan Details'!$B$4:$B$2298)*($G218='Plan Details'!$E$4:$E$2298)*(ISNUMBER(SEARCH($B$3,'Plan Details'!$D$4:$D$2298))),0),MATCH(Calculations!$B$4,'Plan Details'!$F$3:$Q$3,0))),"")</f>
        <v/>
      </c>
      <c r="Q218" s="2" t="str" cm="1">
        <f t="array" ref="Q218">IFERROR($M218*IF($E218="","",INDEX('Plan Details'!$F$4:$Q$2298,MATCH(1,(Calculations!Q$9='Plan Details'!$B$4:$B$2298)*($G218='Plan Details'!$E$4:$E$2298)*(ISNUMBER(SEARCH($B$3,'Plan Details'!$D$4:$D$2298))),0),MATCH(Calculations!$B$4,'Plan Details'!$F$3:$Q$3,0))),"")</f>
        <v/>
      </c>
      <c r="R218" s="2" t="str" cm="1">
        <f t="array" ref="R218">IFERROR($M218*IF($E218="","",INDEX('Plan Details'!$F$4:$Q$2298,MATCH(1,(Calculations!R$9='Plan Details'!$B$4:$B$2298)*($G218='Plan Details'!$E$4:$E$2298)*(ISNUMBER(SEARCH($B$3,'Plan Details'!$D$4:$D$2298))),0),MATCH(Calculations!$B$4,'Plan Details'!$F$3:$Q$3,0))),"")</f>
        <v/>
      </c>
      <c r="S218" s="2" t="str" cm="1">
        <f t="array" ref="S218">IFERROR($M218*IF($E218="","",INDEX('Plan Details'!$F$4:$Q$2298,MATCH(1,(Calculations!S$9='Plan Details'!$B$4:$B$2298)*($G218='Plan Details'!$E$4:$E$2298)*(ISNUMBER(SEARCH($B$3,'Plan Details'!$D$4:$D$2298))),0),MATCH(Calculations!$B$4,'Plan Details'!$F$3:$Q$3,0))),"")</f>
        <v/>
      </c>
      <c r="T218" s="2" t="str" cm="1">
        <f t="array" ref="T218">IFERROR($M218*IF($E218="","",INDEX('Plan Details'!$F$4:$Q$2298,MATCH(1,(Calculations!T$9='Plan Details'!$B$4:$B$2298)*($G218='Plan Details'!$E$4:$E$2298)*(ISNUMBER(SEARCH($B$3,'Plan Details'!$D$4:$D$2298))),0),MATCH(Calculations!$B$4,'Plan Details'!$F$3:$Q$3,0))),"")</f>
        <v/>
      </c>
      <c r="U218" s="2" t="str" cm="1">
        <f t="array" ref="U218">IFERROR($M218*IF($E218="","",INDEX('Plan Details'!$F$4:$Q$2298,MATCH(1,(Calculations!U$9='Plan Details'!$B$4:$B$2298)*($G218='Plan Details'!$E$4:$E$2298)*(ISNUMBER(SEARCH($B$3,'Plan Details'!$D$4:$D$2298))),0),MATCH(Calculations!$B$4,'Plan Details'!$F$3:$Q$3,0))),"")</f>
        <v/>
      </c>
      <c r="V218" s="2" t="str" cm="1">
        <f t="array" ref="V218">IFERROR($M218*IF($E218="","",INDEX('Plan Details'!$F$4:$Q$2298,MATCH(1,(Calculations!V$9='Plan Details'!$B$4:$B$2298)*($G218='Plan Details'!$E$4:$E$2298)*(ISNUMBER(SEARCH($B$3,'Plan Details'!$D$4:$D$2298))),0),MATCH(Calculations!$B$4,'Plan Details'!$F$3:$Q$3,0))),"")</f>
        <v/>
      </c>
      <c r="W218" s="2" t="str" cm="1">
        <f t="array" ref="W218">IFERROR($M218*IF($E218="","",INDEX('Plan Details'!$F$4:$Q$2298,MATCH(1,(Calculations!W$9='Plan Details'!$B$4:$B$2298)*($G218='Plan Details'!$E$4:$E$2298)*(ISNUMBER(SEARCH($B$3,'Plan Details'!$D$4:$D$2298))),0),MATCH(Calculations!$B$4,'Plan Details'!$F$3:$Q$3,0))),"")</f>
        <v/>
      </c>
      <c r="X218" s="2" t="str" cm="1">
        <f t="array" ref="X218">IFERROR($M218*IF($E218="","",INDEX('Plan Details'!$F$4:$Q$2298,MATCH(1,(Calculations!X$9='Plan Details'!$B$4:$B$2298)*($G218='Plan Details'!$E$4:$E$2298)*(ISNUMBER(SEARCH($B$3,'Plan Details'!$D$4:$D$2298))),0),MATCH(Calculations!$B$4,'Plan Details'!$F$3:$Q$3,0))),"")</f>
        <v/>
      </c>
      <c r="Y218" s="2" t="str" cm="1">
        <f t="array" ref="Y218">IFERROR($M218*IF($E218="","",INDEX('Plan Details'!$F$4:$Q$2298,MATCH(1,(Calculations!Y$9='Plan Details'!$B$4:$B$2298)*($G218='Plan Details'!$E$4:$E$2298)*(ISNUMBER(SEARCH($B$3,'Plan Details'!$D$4:$D$2298))),0),MATCH(Calculations!$B$4,'Plan Details'!$F$3:$Q$3,0))),"")</f>
        <v/>
      </c>
      <c r="Z218" s="2" t="str" cm="1">
        <f t="array" ref="Z218">IFERROR($M218*IF($E218="","",INDEX('Plan Details'!$F$4:$Q$2298,MATCH(1,(Calculations!Z$9='Plan Details'!$B$4:$B$2298)*($G218='Plan Details'!$E$4:$E$2298)*(ISNUMBER(SEARCH($B$3,'Plan Details'!$D$4:$D$2298))),0),MATCH(Calculations!$B$4,'Plan Details'!$F$3:$Q$3,0))),"")</f>
        <v/>
      </c>
      <c r="AA218" s="2" t="str" cm="1">
        <f t="array" ref="AA218">IFERROR($M218*IF($E218="","",INDEX('Plan Details'!$F$4:$Q$2298,MATCH(1,(Calculations!AA$9='Plan Details'!$B$4:$B$2298)*($G218='Plan Details'!$E$4:$E$2298)*(ISNUMBER(SEARCH($B$3,'Plan Details'!$D$4:$D$2298))),0),MATCH(Calculations!$B$4,'Plan Details'!$F$3:$Q$3,0))),"")</f>
        <v/>
      </c>
      <c r="AB218" s="2" t="str" cm="1">
        <f t="array" ref="AB218">IFERROR($M218*IF($E218="","",INDEX('Plan Details'!$F$4:$Q$2298,MATCH(1,(Calculations!AB$9='Plan Details'!$B$4:$B$2298)*($G218='Plan Details'!$E$4:$E$2298)*(ISNUMBER(SEARCH($B$3,'Plan Details'!$D$4:$D$2298))),0),MATCH(Calculations!$B$4,'Plan Details'!$F$3:$Q$3,0))),"")</f>
        <v/>
      </c>
      <c r="AD218" s="2" t="str">
        <f t="shared" si="66"/>
        <v/>
      </c>
      <c r="AE218" s="2" t="str">
        <f t="shared" si="67"/>
        <v/>
      </c>
      <c r="AF218" s="2" t="str">
        <f t="shared" si="68"/>
        <v/>
      </c>
      <c r="AG218" s="2" t="str">
        <f t="shared" si="69"/>
        <v/>
      </c>
      <c r="AH218" s="2" t="str">
        <f t="shared" si="70"/>
        <v/>
      </c>
      <c r="AI218" s="2" t="str">
        <f t="shared" si="71"/>
        <v/>
      </c>
      <c r="AJ218" s="2" t="str">
        <f t="shared" si="72"/>
        <v/>
      </c>
      <c r="AK218" s="2" t="str">
        <f t="shared" si="73"/>
        <v/>
      </c>
      <c r="AL218" s="2" t="str">
        <f t="shared" si="74"/>
        <v/>
      </c>
      <c r="AM218" s="2" t="str">
        <f t="shared" si="75"/>
        <v/>
      </c>
      <c r="AN218" s="2" t="str">
        <f t="shared" si="76"/>
        <v/>
      </c>
      <c r="AO218" s="2" t="str">
        <f t="shared" si="77"/>
        <v/>
      </c>
      <c r="AP218" s="2" t="str">
        <f t="shared" si="78"/>
        <v/>
      </c>
      <c r="AQ218" s="2" t="str">
        <f t="shared" si="79"/>
        <v/>
      </c>
    </row>
    <row r="219" spans="1:43" x14ac:dyDescent="0.2">
      <c r="A219" s="2" t="str">
        <f>IF('3 - SHOP Premium Calculator'!F235="","",'3 - SHOP Premium Calculator'!F235)</f>
        <v/>
      </c>
      <c r="B219" s="2" t="str">
        <f>IF(A219="","",A219&amp;COUNTIFS($D$10:D219,"Employee"))</f>
        <v/>
      </c>
      <c r="C219" s="2" t="str">
        <f>IF(A219="","",'3 - SHOP Premium Calculator'!F235&amp;" - "&amp;'3 - SHOP Premium Calculator'!H235)</f>
        <v/>
      </c>
      <c r="D219" s="2" t="str">
        <f>IF('3 - SHOP Premium Calculator'!H235="","",'3 - SHOP Premium Calculator'!H235)</f>
        <v/>
      </c>
      <c r="E219" s="37" t="str">
        <f>IF('3 - SHOP Premium Calculator'!I235="","",'3 - SHOP Premium Calculator'!I235)</f>
        <v/>
      </c>
      <c r="F219" s="2" t="str">
        <f t="shared" si="60"/>
        <v/>
      </c>
      <c r="G219" s="2" t="str">
        <f t="shared" si="61"/>
        <v/>
      </c>
      <c r="H219" s="2" t="str">
        <f t="shared" si="62"/>
        <v/>
      </c>
      <c r="I219" s="2" t="str">
        <f t="shared" si="63"/>
        <v/>
      </c>
      <c r="J219" s="2" t="str">
        <f t="shared" si="64"/>
        <v/>
      </c>
      <c r="K219" s="2" t="str">
        <f>IF(A219="","",IF(AND(D219="Dependent",F219&lt;25),F219+(COUNTIFS($A$10:A219,A219)/500),0))</f>
        <v/>
      </c>
      <c r="L219" s="2" t="str" cm="1">
        <f t="array" ref="L219">IFERROR(IF(A219="","",IF(AND(D219="Dependent",OR(IFERROR(K219=LARGE(IF($B$10:$B$309=B219,$K$10:$K$309),1),FALSE),IFERROR(K219=LARGE(IF($B$10:$B$309=B219,$K$10:$K$309),2),FALSE),IFERROR(K219=LARGE(IF($B$10:$B$309=B219,$K$10:$K$309),3),FALSE)),F219&lt;26),1,0)),0)</f>
        <v/>
      </c>
      <c r="M219" s="2" t="str">
        <f t="shared" si="65"/>
        <v/>
      </c>
      <c r="O219" s="2" t="str" cm="1">
        <f t="array" ref="O219">IFERROR($M219*IF($E219="","",INDEX('Plan Details'!$F$4:$Q$2298,MATCH(1,(Calculations!O$9='Plan Details'!$B$4:$B$2298)*($G219='Plan Details'!$E$4:$E$2298)*(ISNUMBER(SEARCH($B$3,'Plan Details'!$D$4:$D$2298))),0),MATCH(Calculations!$B$4,'Plan Details'!$F$3:$Q$3,0))),"")</f>
        <v/>
      </c>
      <c r="P219" s="2" t="str" cm="1">
        <f t="array" ref="P219">IFERROR($M219*IF($E219="","",INDEX('Plan Details'!$F$4:$Q$2298,MATCH(1,(Calculations!P$9='Plan Details'!$B$4:$B$2298)*($G219='Plan Details'!$E$4:$E$2298)*(ISNUMBER(SEARCH($B$3,'Plan Details'!$D$4:$D$2298))),0),MATCH(Calculations!$B$4,'Plan Details'!$F$3:$Q$3,0))),"")</f>
        <v/>
      </c>
      <c r="Q219" s="2" t="str" cm="1">
        <f t="array" ref="Q219">IFERROR($M219*IF($E219="","",INDEX('Plan Details'!$F$4:$Q$2298,MATCH(1,(Calculations!Q$9='Plan Details'!$B$4:$B$2298)*($G219='Plan Details'!$E$4:$E$2298)*(ISNUMBER(SEARCH($B$3,'Plan Details'!$D$4:$D$2298))),0),MATCH(Calculations!$B$4,'Plan Details'!$F$3:$Q$3,0))),"")</f>
        <v/>
      </c>
      <c r="R219" s="2" t="str" cm="1">
        <f t="array" ref="R219">IFERROR($M219*IF($E219="","",INDEX('Plan Details'!$F$4:$Q$2298,MATCH(1,(Calculations!R$9='Plan Details'!$B$4:$B$2298)*($G219='Plan Details'!$E$4:$E$2298)*(ISNUMBER(SEARCH($B$3,'Plan Details'!$D$4:$D$2298))),0),MATCH(Calculations!$B$4,'Plan Details'!$F$3:$Q$3,0))),"")</f>
        <v/>
      </c>
      <c r="S219" s="2" t="str" cm="1">
        <f t="array" ref="S219">IFERROR($M219*IF($E219="","",INDEX('Plan Details'!$F$4:$Q$2298,MATCH(1,(Calculations!S$9='Plan Details'!$B$4:$B$2298)*($G219='Plan Details'!$E$4:$E$2298)*(ISNUMBER(SEARCH($B$3,'Plan Details'!$D$4:$D$2298))),0),MATCH(Calculations!$B$4,'Plan Details'!$F$3:$Q$3,0))),"")</f>
        <v/>
      </c>
      <c r="T219" s="2" t="str" cm="1">
        <f t="array" ref="T219">IFERROR($M219*IF($E219="","",INDEX('Plan Details'!$F$4:$Q$2298,MATCH(1,(Calculations!T$9='Plan Details'!$B$4:$B$2298)*($G219='Plan Details'!$E$4:$E$2298)*(ISNUMBER(SEARCH($B$3,'Plan Details'!$D$4:$D$2298))),0),MATCH(Calculations!$B$4,'Plan Details'!$F$3:$Q$3,0))),"")</f>
        <v/>
      </c>
      <c r="U219" s="2" t="str" cm="1">
        <f t="array" ref="U219">IFERROR($M219*IF($E219="","",INDEX('Plan Details'!$F$4:$Q$2298,MATCH(1,(Calculations!U$9='Plan Details'!$B$4:$B$2298)*($G219='Plan Details'!$E$4:$E$2298)*(ISNUMBER(SEARCH($B$3,'Plan Details'!$D$4:$D$2298))),0),MATCH(Calculations!$B$4,'Plan Details'!$F$3:$Q$3,0))),"")</f>
        <v/>
      </c>
      <c r="V219" s="2" t="str" cm="1">
        <f t="array" ref="V219">IFERROR($M219*IF($E219="","",INDEX('Plan Details'!$F$4:$Q$2298,MATCH(1,(Calculations!V$9='Plan Details'!$B$4:$B$2298)*($G219='Plan Details'!$E$4:$E$2298)*(ISNUMBER(SEARCH($B$3,'Plan Details'!$D$4:$D$2298))),0),MATCH(Calculations!$B$4,'Plan Details'!$F$3:$Q$3,0))),"")</f>
        <v/>
      </c>
      <c r="W219" s="2" t="str" cm="1">
        <f t="array" ref="W219">IFERROR($M219*IF($E219="","",INDEX('Plan Details'!$F$4:$Q$2298,MATCH(1,(Calculations!W$9='Plan Details'!$B$4:$B$2298)*($G219='Plan Details'!$E$4:$E$2298)*(ISNUMBER(SEARCH($B$3,'Plan Details'!$D$4:$D$2298))),0),MATCH(Calculations!$B$4,'Plan Details'!$F$3:$Q$3,0))),"")</f>
        <v/>
      </c>
      <c r="X219" s="2" t="str" cm="1">
        <f t="array" ref="X219">IFERROR($M219*IF($E219="","",INDEX('Plan Details'!$F$4:$Q$2298,MATCH(1,(Calculations!X$9='Plan Details'!$B$4:$B$2298)*($G219='Plan Details'!$E$4:$E$2298)*(ISNUMBER(SEARCH($B$3,'Plan Details'!$D$4:$D$2298))),0),MATCH(Calculations!$B$4,'Plan Details'!$F$3:$Q$3,0))),"")</f>
        <v/>
      </c>
      <c r="Y219" s="2" t="str" cm="1">
        <f t="array" ref="Y219">IFERROR($M219*IF($E219="","",INDEX('Plan Details'!$F$4:$Q$2298,MATCH(1,(Calculations!Y$9='Plan Details'!$B$4:$B$2298)*($G219='Plan Details'!$E$4:$E$2298)*(ISNUMBER(SEARCH($B$3,'Plan Details'!$D$4:$D$2298))),0),MATCH(Calculations!$B$4,'Plan Details'!$F$3:$Q$3,0))),"")</f>
        <v/>
      </c>
      <c r="Z219" s="2" t="str" cm="1">
        <f t="array" ref="Z219">IFERROR($M219*IF($E219="","",INDEX('Plan Details'!$F$4:$Q$2298,MATCH(1,(Calculations!Z$9='Plan Details'!$B$4:$B$2298)*($G219='Plan Details'!$E$4:$E$2298)*(ISNUMBER(SEARCH($B$3,'Plan Details'!$D$4:$D$2298))),0),MATCH(Calculations!$B$4,'Plan Details'!$F$3:$Q$3,0))),"")</f>
        <v/>
      </c>
      <c r="AA219" s="2" t="str" cm="1">
        <f t="array" ref="AA219">IFERROR($M219*IF($E219="","",INDEX('Plan Details'!$F$4:$Q$2298,MATCH(1,(Calculations!AA$9='Plan Details'!$B$4:$B$2298)*($G219='Plan Details'!$E$4:$E$2298)*(ISNUMBER(SEARCH($B$3,'Plan Details'!$D$4:$D$2298))),0),MATCH(Calculations!$B$4,'Plan Details'!$F$3:$Q$3,0))),"")</f>
        <v/>
      </c>
      <c r="AB219" s="2" t="str" cm="1">
        <f t="array" ref="AB219">IFERROR($M219*IF($E219="","",INDEX('Plan Details'!$F$4:$Q$2298,MATCH(1,(Calculations!AB$9='Plan Details'!$B$4:$B$2298)*($G219='Plan Details'!$E$4:$E$2298)*(ISNUMBER(SEARCH($B$3,'Plan Details'!$D$4:$D$2298))),0),MATCH(Calculations!$B$4,'Plan Details'!$F$3:$Q$3,0))),"")</f>
        <v/>
      </c>
      <c r="AD219" s="2" t="str">
        <f t="shared" si="66"/>
        <v/>
      </c>
      <c r="AE219" s="2" t="str">
        <f t="shared" si="67"/>
        <v/>
      </c>
      <c r="AF219" s="2" t="str">
        <f t="shared" si="68"/>
        <v/>
      </c>
      <c r="AG219" s="2" t="str">
        <f t="shared" si="69"/>
        <v/>
      </c>
      <c r="AH219" s="2" t="str">
        <f t="shared" si="70"/>
        <v/>
      </c>
      <c r="AI219" s="2" t="str">
        <f t="shared" si="71"/>
        <v/>
      </c>
      <c r="AJ219" s="2" t="str">
        <f t="shared" si="72"/>
        <v/>
      </c>
      <c r="AK219" s="2" t="str">
        <f t="shared" si="73"/>
        <v/>
      </c>
      <c r="AL219" s="2" t="str">
        <f t="shared" si="74"/>
        <v/>
      </c>
      <c r="AM219" s="2" t="str">
        <f t="shared" si="75"/>
        <v/>
      </c>
      <c r="AN219" s="2" t="str">
        <f t="shared" si="76"/>
        <v/>
      </c>
      <c r="AO219" s="2" t="str">
        <f t="shared" si="77"/>
        <v/>
      </c>
      <c r="AP219" s="2" t="str">
        <f t="shared" si="78"/>
        <v/>
      </c>
      <c r="AQ219" s="2" t="str">
        <f t="shared" si="79"/>
        <v/>
      </c>
    </row>
    <row r="220" spans="1:43" x14ac:dyDescent="0.2">
      <c r="A220" s="2" t="str">
        <f>IF('3 - SHOP Premium Calculator'!F236="","",'3 - SHOP Premium Calculator'!F236)</f>
        <v/>
      </c>
      <c r="B220" s="2" t="str">
        <f>IF(A220="","",A220&amp;COUNTIFS($D$10:D220,"Employee"))</f>
        <v/>
      </c>
      <c r="C220" s="2" t="str">
        <f>IF(A220="","",'3 - SHOP Premium Calculator'!F236&amp;" - "&amp;'3 - SHOP Premium Calculator'!H236)</f>
        <v/>
      </c>
      <c r="D220" s="2" t="str">
        <f>IF('3 - SHOP Premium Calculator'!H236="","",'3 - SHOP Premium Calculator'!H236)</f>
        <v/>
      </c>
      <c r="E220" s="37" t="str">
        <f>IF('3 - SHOP Premium Calculator'!I236="","",'3 - SHOP Premium Calculator'!I236)</f>
        <v/>
      </c>
      <c r="F220" s="2" t="str">
        <f t="shared" si="60"/>
        <v/>
      </c>
      <c r="G220" s="2" t="str">
        <f t="shared" si="61"/>
        <v/>
      </c>
      <c r="H220" s="2" t="str">
        <f t="shared" si="62"/>
        <v/>
      </c>
      <c r="I220" s="2" t="str">
        <f t="shared" si="63"/>
        <v/>
      </c>
      <c r="J220" s="2" t="str">
        <f t="shared" si="64"/>
        <v/>
      </c>
      <c r="K220" s="2" t="str">
        <f>IF(A220="","",IF(AND(D220="Dependent",F220&lt;25),F220+(COUNTIFS($A$10:A220,A220)/500),0))</f>
        <v/>
      </c>
      <c r="L220" s="2" t="str" cm="1">
        <f t="array" ref="L220">IFERROR(IF(A220="","",IF(AND(D220="Dependent",OR(IFERROR(K220=LARGE(IF($B$10:$B$309=B220,$K$10:$K$309),1),FALSE),IFERROR(K220=LARGE(IF($B$10:$B$309=B220,$K$10:$K$309),2),FALSE),IFERROR(K220=LARGE(IF($B$10:$B$309=B220,$K$10:$K$309),3),FALSE)),F220&lt;26),1,0)),0)</f>
        <v/>
      </c>
      <c r="M220" s="2" t="str">
        <f t="shared" si="65"/>
        <v/>
      </c>
      <c r="O220" s="2" t="str" cm="1">
        <f t="array" ref="O220">IFERROR($M220*IF($E220="","",INDEX('Plan Details'!$F$4:$Q$2298,MATCH(1,(Calculations!O$9='Plan Details'!$B$4:$B$2298)*($G220='Plan Details'!$E$4:$E$2298)*(ISNUMBER(SEARCH($B$3,'Plan Details'!$D$4:$D$2298))),0),MATCH(Calculations!$B$4,'Plan Details'!$F$3:$Q$3,0))),"")</f>
        <v/>
      </c>
      <c r="P220" s="2" t="str" cm="1">
        <f t="array" ref="P220">IFERROR($M220*IF($E220="","",INDEX('Plan Details'!$F$4:$Q$2298,MATCH(1,(Calculations!P$9='Plan Details'!$B$4:$B$2298)*($G220='Plan Details'!$E$4:$E$2298)*(ISNUMBER(SEARCH($B$3,'Plan Details'!$D$4:$D$2298))),0),MATCH(Calculations!$B$4,'Plan Details'!$F$3:$Q$3,0))),"")</f>
        <v/>
      </c>
      <c r="Q220" s="2" t="str" cm="1">
        <f t="array" ref="Q220">IFERROR($M220*IF($E220="","",INDEX('Plan Details'!$F$4:$Q$2298,MATCH(1,(Calculations!Q$9='Plan Details'!$B$4:$B$2298)*($G220='Plan Details'!$E$4:$E$2298)*(ISNUMBER(SEARCH($B$3,'Plan Details'!$D$4:$D$2298))),0),MATCH(Calculations!$B$4,'Plan Details'!$F$3:$Q$3,0))),"")</f>
        <v/>
      </c>
      <c r="R220" s="2" t="str" cm="1">
        <f t="array" ref="R220">IFERROR($M220*IF($E220="","",INDEX('Plan Details'!$F$4:$Q$2298,MATCH(1,(Calculations!R$9='Plan Details'!$B$4:$B$2298)*($G220='Plan Details'!$E$4:$E$2298)*(ISNUMBER(SEARCH($B$3,'Plan Details'!$D$4:$D$2298))),0),MATCH(Calculations!$B$4,'Plan Details'!$F$3:$Q$3,0))),"")</f>
        <v/>
      </c>
      <c r="S220" s="2" t="str" cm="1">
        <f t="array" ref="S220">IFERROR($M220*IF($E220="","",INDEX('Plan Details'!$F$4:$Q$2298,MATCH(1,(Calculations!S$9='Plan Details'!$B$4:$B$2298)*($G220='Plan Details'!$E$4:$E$2298)*(ISNUMBER(SEARCH($B$3,'Plan Details'!$D$4:$D$2298))),0),MATCH(Calculations!$B$4,'Plan Details'!$F$3:$Q$3,0))),"")</f>
        <v/>
      </c>
      <c r="T220" s="2" t="str" cm="1">
        <f t="array" ref="T220">IFERROR($M220*IF($E220="","",INDEX('Plan Details'!$F$4:$Q$2298,MATCH(1,(Calculations!T$9='Plan Details'!$B$4:$B$2298)*($G220='Plan Details'!$E$4:$E$2298)*(ISNUMBER(SEARCH($B$3,'Plan Details'!$D$4:$D$2298))),0),MATCH(Calculations!$B$4,'Plan Details'!$F$3:$Q$3,0))),"")</f>
        <v/>
      </c>
      <c r="U220" s="2" t="str" cm="1">
        <f t="array" ref="U220">IFERROR($M220*IF($E220="","",INDEX('Plan Details'!$F$4:$Q$2298,MATCH(1,(Calculations!U$9='Plan Details'!$B$4:$B$2298)*($G220='Plan Details'!$E$4:$E$2298)*(ISNUMBER(SEARCH($B$3,'Plan Details'!$D$4:$D$2298))),0),MATCH(Calculations!$B$4,'Plan Details'!$F$3:$Q$3,0))),"")</f>
        <v/>
      </c>
      <c r="V220" s="2" t="str" cm="1">
        <f t="array" ref="V220">IFERROR($M220*IF($E220="","",INDEX('Plan Details'!$F$4:$Q$2298,MATCH(1,(Calculations!V$9='Plan Details'!$B$4:$B$2298)*($G220='Plan Details'!$E$4:$E$2298)*(ISNUMBER(SEARCH($B$3,'Plan Details'!$D$4:$D$2298))),0),MATCH(Calculations!$B$4,'Plan Details'!$F$3:$Q$3,0))),"")</f>
        <v/>
      </c>
      <c r="W220" s="2" t="str" cm="1">
        <f t="array" ref="W220">IFERROR($M220*IF($E220="","",INDEX('Plan Details'!$F$4:$Q$2298,MATCH(1,(Calculations!W$9='Plan Details'!$B$4:$B$2298)*($G220='Plan Details'!$E$4:$E$2298)*(ISNUMBER(SEARCH($B$3,'Plan Details'!$D$4:$D$2298))),0),MATCH(Calculations!$B$4,'Plan Details'!$F$3:$Q$3,0))),"")</f>
        <v/>
      </c>
      <c r="X220" s="2" t="str" cm="1">
        <f t="array" ref="X220">IFERROR($M220*IF($E220="","",INDEX('Plan Details'!$F$4:$Q$2298,MATCH(1,(Calculations!X$9='Plan Details'!$B$4:$B$2298)*($G220='Plan Details'!$E$4:$E$2298)*(ISNUMBER(SEARCH($B$3,'Plan Details'!$D$4:$D$2298))),0),MATCH(Calculations!$B$4,'Plan Details'!$F$3:$Q$3,0))),"")</f>
        <v/>
      </c>
      <c r="Y220" s="2" t="str" cm="1">
        <f t="array" ref="Y220">IFERROR($M220*IF($E220="","",INDEX('Plan Details'!$F$4:$Q$2298,MATCH(1,(Calculations!Y$9='Plan Details'!$B$4:$B$2298)*($G220='Plan Details'!$E$4:$E$2298)*(ISNUMBER(SEARCH($B$3,'Plan Details'!$D$4:$D$2298))),0),MATCH(Calculations!$B$4,'Plan Details'!$F$3:$Q$3,0))),"")</f>
        <v/>
      </c>
      <c r="Z220" s="2" t="str" cm="1">
        <f t="array" ref="Z220">IFERROR($M220*IF($E220="","",INDEX('Plan Details'!$F$4:$Q$2298,MATCH(1,(Calculations!Z$9='Plan Details'!$B$4:$B$2298)*($G220='Plan Details'!$E$4:$E$2298)*(ISNUMBER(SEARCH($B$3,'Plan Details'!$D$4:$D$2298))),0),MATCH(Calculations!$B$4,'Plan Details'!$F$3:$Q$3,0))),"")</f>
        <v/>
      </c>
      <c r="AA220" s="2" t="str" cm="1">
        <f t="array" ref="AA220">IFERROR($M220*IF($E220="","",INDEX('Plan Details'!$F$4:$Q$2298,MATCH(1,(Calculations!AA$9='Plan Details'!$B$4:$B$2298)*($G220='Plan Details'!$E$4:$E$2298)*(ISNUMBER(SEARCH($B$3,'Plan Details'!$D$4:$D$2298))),0),MATCH(Calculations!$B$4,'Plan Details'!$F$3:$Q$3,0))),"")</f>
        <v/>
      </c>
      <c r="AB220" s="2" t="str" cm="1">
        <f t="array" ref="AB220">IFERROR($M220*IF($E220="","",INDEX('Plan Details'!$F$4:$Q$2298,MATCH(1,(Calculations!AB$9='Plan Details'!$B$4:$B$2298)*($G220='Plan Details'!$E$4:$E$2298)*(ISNUMBER(SEARCH($B$3,'Plan Details'!$D$4:$D$2298))),0),MATCH(Calculations!$B$4,'Plan Details'!$F$3:$Q$3,0))),"")</f>
        <v/>
      </c>
      <c r="AD220" s="2" t="str">
        <f t="shared" si="66"/>
        <v/>
      </c>
      <c r="AE220" s="2" t="str">
        <f t="shared" si="67"/>
        <v/>
      </c>
      <c r="AF220" s="2" t="str">
        <f t="shared" si="68"/>
        <v/>
      </c>
      <c r="AG220" s="2" t="str">
        <f t="shared" si="69"/>
        <v/>
      </c>
      <c r="AH220" s="2" t="str">
        <f t="shared" si="70"/>
        <v/>
      </c>
      <c r="AI220" s="2" t="str">
        <f t="shared" si="71"/>
        <v/>
      </c>
      <c r="AJ220" s="2" t="str">
        <f t="shared" si="72"/>
        <v/>
      </c>
      <c r="AK220" s="2" t="str">
        <f t="shared" si="73"/>
        <v/>
      </c>
      <c r="AL220" s="2" t="str">
        <f t="shared" si="74"/>
        <v/>
      </c>
      <c r="AM220" s="2" t="str">
        <f t="shared" si="75"/>
        <v/>
      </c>
      <c r="AN220" s="2" t="str">
        <f t="shared" si="76"/>
        <v/>
      </c>
      <c r="AO220" s="2" t="str">
        <f t="shared" si="77"/>
        <v/>
      </c>
      <c r="AP220" s="2" t="str">
        <f t="shared" si="78"/>
        <v/>
      </c>
      <c r="AQ220" s="2" t="str">
        <f t="shared" si="79"/>
        <v/>
      </c>
    </row>
    <row r="221" spans="1:43" x14ac:dyDescent="0.2">
      <c r="A221" s="2" t="str">
        <f>IF('3 - SHOP Premium Calculator'!F237="","",'3 - SHOP Premium Calculator'!F237)</f>
        <v/>
      </c>
      <c r="B221" s="2" t="str">
        <f>IF(A221="","",A221&amp;COUNTIFS($D$10:D221,"Employee"))</f>
        <v/>
      </c>
      <c r="C221" s="2" t="str">
        <f>IF(A221="","",'3 - SHOP Premium Calculator'!F237&amp;" - "&amp;'3 - SHOP Premium Calculator'!H237)</f>
        <v/>
      </c>
      <c r="D221" s="2" t="str">
        <f>IF('3 - SHOP Premium Calculator'!H237="","",'3 - SHOP Premium Calculator'!H237)</f>
        <v/>
      </c>
      <c r="E221" s="37" t="str">
        <f>IF('3 - SHOP Premium Calculator'!I237="","",'3 - SHOP Premium Calculator'!I237)</f>
        <v/>
      </c>
      <c r="F221" s="2" t="str">
        <f t="shared" si="60"/>
        <v/>
      </c>
      <c r="G221" s="2" t="str">
        <f t="shared" si="61"/>
        <v/>
      </c>
      <c r="H221" s="2" t="str">
        <f t="shared" si="62"/>
        <v/>
      </c>
      <c r="I221" s="2" t="str">
        <f t="shared" si="63"/>
        <v/>
      </c>
      <c r="J221" s="2" t="str">
        <f t="shared" si="64"/>
        <v/>
      </c>
      <c r="K221" s="2" t="str">
        <f>IF(A221="","",IF(AND(D221="Dependent",F221&lt;25),F221+(COUNTIFS($A$10:A221,A221)/500),0))</f>
        <v/>
      </c>
      <c r="L221" s="2" t="str" cm="1">
        <f t="array" ref="L221">IFERROR(IF(A221="","",IF(AND(D221="Dependent",OR(IFERROR(K221=LARGE(IF($B$10:$B$309=B221,$K$10:$K$309),1),FALSE),IFERROR(K221=LARGE(IF($B$10:$B$309=B221,$K$10:$K$309),2),FALSE),IFERROR(K221=LARGE(IF($B$10:$B$309=B221,$K$10:$K$309),3),FALSE)),F221&lt;26),1,0)),0)</f>
        <v/>
      </c>
      <c r="M221" s="2" t="str">
        <f t="shared" si="65"/>
        <v/>
      </c>
      <c r="O221" s="2" t="str" cm="1">
        <f t="array" ref="O221">IFERROR($M221*IF($E221="","",INDEX('Plan Details'!$F$4:$Q$2298,MATCH(1,(Calculations!O$9='Plan Details'!$B$4:$B$2298)*($G221='Plan Details'!$E$4:$E$2298)*(ISNUMBER(SEARCH($B$3,'Plan Details'!$D$4:$D$2298))),0),MATCH(Calculations!$B$4,'Plan Details'!$F$3:$Q$3,0))),"")</f>
        <v/>
      </c>
      <c r="P221" s="2" t="str" cm="1">
        <f t="array" ref="P221">IFERROR($M221*IF($E221="","",INDEX('Plan Details'!$F$4:$Q$2298,MATCH(1,(Calculations!P$9='Plan Details'!$B$4:$B$2298)*($G221='Plan Details'!$E$4:$E$2298)*(ISNUMBER(SEARCH($B$3,'Plan Details'!$D$4:$D$2298))),0),MATCH(Calculations!$B$4,'Plan Details'!$F$3:$Q$3,0))),"")</f>
        <v/>
      </c>
      <c r="Q221" s="2" t="str" cm="1">
        <f t="array" ref="Q221">IFERROR($M221*IF($E221="","",INDEX('Plan Details'!$F$4:$Q$2298,MATCH(1,(Calculations!Q$9='Plan Details'!$B$4:$B$2298)*($G221='Plan Details'!$E$4:$E$2298)*(ISNUMBER(SEARCH($B$3,'Plan Details'!$D$4:$D$2298))),0),MATCH(Calculations!$B$4,'Plan Details'!$F$3:$Q$3,0))),"")</f>
        <v/>
      </c>
      <c r="R221" s="2" t="str" cm="1">
        <f t="array" ref="R221">IFERROR($M221*IF($E221="","",INDEX('Plan Details'!$F$4:$Q$2298,MATCH(1,(Calculations!R$9='Plan Details'!$B$4:$B$2298)*($G221='Plan Details'!$E$4:$E$2298)*(ISNUMBER(SEARCH($B$3,'Plan Details'!$D$4:$D$2298))),0),MATCH(Calculations!$B$4,'Plan Details'!$F$3:$Q$3,0))),"")</f>
        <v/>
      </c>
      <c r="S221" s="2" t="str" cm="1">
        <f t="array" ref="S221">IFERROR($M221*IF($E221="","",INDEX('Plan Details'!$F$4:$Q$2298,MATCH(1,(Calculations!S$9='Plan Details'!$B$4:$B$2298)*($G221='Plan Details'!$E$4:$E$2298)*(ISNUMBER(SEARCH($B$3,'Plan Details'!$D$4:$D$2298))),0),MATCH(Calculations!$B$4,'Plan Details'!$F$3:$Q$3,0))),"")</f>
        <v/>
      </c>
      <c r="T221" s="2" t="str" cm="1">
        <f t="array" ref="T221">IFERROR($M221*IF($E221="","",INDEX('Plan Details'!$F$4:$Q$2298,MATCH(1,(Calculations!T$9='Plan Details'!$B$4:$B$2298)*($G221='Plan Details'!$E$4:$E$2298)*(ISNUMBER(SEARCH($B$3,'Plan Details'!$D$4:$D$2298))),0),MATCH(Calculations!$B$4,'Plan Details'!$F$3:$Q$3,0))),"")</f>
        <v/>
      </c>
      <c r="U221" s="2" t="str" cm="1">
        <f t="array" ref="U221">IFERROR($M221*IF($E221="","",INDEX('Plan Details'!$F$4:$Q$2298,MATCH(1,(Calculations!U$9='Plan Details'!$B$4:$B$2298)*($G221='Plan Details'!$E$4:$E$2298)*(ISNUMBER(SEARCH($B$3,'Plan Details'!$D$4:$D$2298))),0),MATCH(Calculations!$B$4,'Plan Details'!$F$3:$Q$3,0))),"")</f>
        <v/>
      </c>
      <c r="V221" s="2" t="str" cm="1">
        <f t="array" ref="V221">IFERROR($M221*IF($E221="","",INDEX('Plan Details'!$F$4:$Q$2298,MATCH(1,(Calculations!V$9='Plan Details'!$B$4:$B$2298)*($G221='Plan Details'!$E$4:$E$2298)*(ISNUMBER(SEARCH($B$3,'Plan Details'!$D$4:$D$2298))),0),MATCH(Calculations!$B$4,'Plan Details'!$F$3:$Q$3,0))),"")</f>
        <v/>
      </c>
      <c r="W221" s="2" t="str" cm="1">
        <f t="array" ref="W221">IFERROR($M221*IF($E221="","",INDEX('Plan Details'!$F$4:$Q$2298,MATCH(1,(Calculations!W$9='Plan Details'!$B$4:$B$2298)*($G221='Plan Details'!$E$4:$E$2298)*(ISNUMBER(SEARCH($B$3,'Plan Details'!$D$4:$D$2298))),0),MATCH(Calculations!$B$4,'Plan Details'!$F$3:$Q$3,0))),"")</f>
        <v/>
      </c>
      <c r="X221" s="2" t="str" cm="1">
        <f t="array" ref="X221">IFERROR($M221*IF($E221="","",INDEX('Plan Details'!$F$4:$Q$2298,MATCH(1,(Calculations!X$9='Plan Details'!$B$4:$B$2298)*($G221='Plan Details'!$E$4:$E$2298)*(ISNUMBER(SEARCH($B$3,'Plan Details'!$D$4:$D$2298))),0),MATCH(Calculations!$B$4,'Plan Details'!$F$3:$Q$3,0))),"")</f>
        <v/>
      </c>
      <c r="Y221" s="2" t="str" cm="1">
        <f t="array" ref="Y221">IFERROR($M221*IF($E221="","",INDEX('Plan Details'!$F$4:$Q$2298,MATCH(1,(Calculations!Y$9='Plan Details'!$B$4:$B$2298)*($G221='Plan Details'!$E$4:$E$2298)*(ISNUMBER(SEARCH($B$3,'Plan Details'!$D$4:$D$2298))),0),MATCH(Calculations!$B$4,'Plan Details'!$F$3:$Q$3,0))),"")</f>
        <v/>
      </c>
      <c r="Z221" s="2" t="str" cm="1">
        <f t="array" ref="Z221">IFERROR($M221*IF($E221="","",INDEX('Plan Details'!$F$4:$Q$2298,MATCH(1,(Calculations!Z$9='Plan Details'!$B$4:$B$2298)*($G221='Plan Details'!$E$4:$E$2298)*(ISNUMBER(SEARCH($B$3,'Plan Details'!$D$4:$D$2298))),0),MATCH(Calculations!$B$4,'Plan Details'!$F$3:$Q$3,0))),"")</f>
        <v/>
      </c>
      <c r="AA221" s="2" t="str" cm="1">
        <f t="array" ref="AA221">IFERROR($M221*IF($E221="","",INDEX('Plan Details'!$F$4:$Q$2298,MATCH(1,(Calculations!AA$9='Plan Details'!$B$4:$B$2298)*($G221='Plan Details'!$E$4:$E$2298)*(ISNUMBER(SEARCH($B$3,'Plan Details'!$D$4:$D$2298))),0),MATCH(Calculations!$B$4,'Plan Details'!$F$3:$Q$3,0))),"")</f>
        <v/>
      </c>
      <c r="AB221" s="2" t="str" cm="1">
        <f t="array" ref="AB221">IFERROR($M221*IF($E221="","",INDEX('Plan Details'!$F$4:$Q$2298,MATCH(1,(Calculations!AB$9='Plan Details'!$B$4:$B$2298)*($G221='Plan Details'!$E$4:$E$2298)*(ISNUMBER(SEARCH($B$3,'Plan Details'!$D$4:$D$2298))),0),MATCH(Calculations!$B$4,'Plan Details'!$F$3:$Q$3,0))),"")</f>
        <v/>
      </c>
      <c r="AD221" s="2" t="str">
        <f t="shared" si="66"/>
        <v/>
      </c>
      <c r="AE221" s="2" t="str">
        <f t="shared" si="67"/>
        <v/>
      </c>
      <c r="AF221" s="2" t="str">
        <f t="shared" si="68"/>
        <v/>
      </c>
      <c r="AG221" s="2" t="str">
        <f t="shared" si="69"/>
        <v/>
      </c>
      <c r="AH221" s="2" t="str">
        <f t="shared" si="70"/>
        <v/>
      </c>
      <c r="AI221" s="2" t="str">
        <f t="shared" si="71"/>
        <v/>
      </c>
      <c r="AJ221" s="2" t="str">
        <f t="shared" si="72"/>
        <v/>
      </c>
      <c r="AK221" s="2" t="str">
        <f t="shared" si="73"/>
        <v/>
      </c>
      <c r="AL221" s="2" t="str">
        <f t="shared" si="74"/>
        <v/>
      </c>
      <c r="AM221" s="2" t="str">
        <f t="shared" si="75"/>
        <v/>
      </c>
      <c r="AN221" s="2" t="str">
        <f t="shared" si="76"/>
        <v/>
      </c>
      <c r="AO221" s="2" t="str">
        <f t="shared" si="77"/>
        <v/>
      </c>
      <c r="AP221" s="2" t="str">
        <f t="shared" si="78"/>
        <v/>
      </c>
      <c r="AQ221" s="2" t="str">
        <f t="shared" si="79"/>
        <v/>
      </c>
    </row>
    <row r="222" spans="1:43" x14ac:dyDescent="0.2">
      <c r="A222" s="2" t="str">
        <f>IF('3 - SHOP Premium Calculator'!F238="","",'3 - SHOP Premium Calculator'!F238)</f>
        <v/>
      </c>
      <c r="B222" s="2" t="str">
        <f>IF(A222="","",A222&amp;COUNTIFS($D$10:D222,"Employee"))</f>
        <v/>
      </c>
      <c r="C222" s="2" t="str">
        <f>IF(A222="","",'3 - SHOP Premium Calculator'!F238&amp;" - "&amp;'3 - SHOP Premium Calculator'!H238)</f>
        <v/>
      </c>
      <c r="D222" s="2" t="str">
        <f>IF('3 - SHOP Premium Calculator'!H238="","",'3 - SHOP Premium Calculator'!H238)</f>
        <v/>
      </c>
      <c r="E222" s="37" t="str">
        <f>IF('3 - SHOP Premium Calculator'!I238="","",'3 - SHOP Premium Calculator'!I238)</f>
        <v/>
      </c>
      <c r="F222" s="2" t="str">
        <f t="shared" si="60"/>
        <v/>
      </c>
      <c r="G222" s="2" t="str">
        <f t="shared" si="61"/>
        <v/>
      </c>
      <c r="H222" s="2" t="str">
        <f t="shared" si="62"/>
        <v/>
      </c>
      <c r="I222" s="2" t="str">
        <f t="shared" si="63"/>
        <v/>
      </c>
      <c r="J222" s="2" t="str">
        <f t="shared" si="64"/>
        <v/>
      </c>
      <c r="K222" s="2" t="str">
        <f>IF(A222="","",IF(AND(D222="Dependent",F222&lt;25),F222+(COUNTIFS($A$10:A222,A222)/500),0))</f>
        <v/>
      </c>
      <c r="L222" s="2" t="str" cm="1">
        <f t="array" ref="L222">IFERROR(IF(A222="","",IF(AND(D222="Dependent",OR(IFERROR(K222=LARGE(IF($B$10:$B$309=B222,$K$10:$K$309),1),FALSE),IFERROR(K222=LARGE(IF($B$10:$B$309=B222,$K$10:$K$309),2),FALSE),IFERROR(K222=LARGE(IF($B$10:$B$309=B222,$K$10:$K$309),3),FALSE)),F222&lt;26),1,0)),0)</f>
        <v/>
      </c>
      <c r="M222" s="2" t="str">
        <f t="shared" si="65"/>
        <v/>
      </c>
      <c r="O222" s="2" t="str" cm="1">
        <f t="array" ref="O222">IFERROR($M222*IF($E222="","",INDEX('Plan Details'!$F$4:$Q$2298,MATCH(1,(Calculations!O$9='Plan Details'!$B$4:$B$2298)*($G222='Plan Details'!$E$4:$E$2298)*(ISNUMBER(SEARCH($B$3,'Plan Details'!$D$4:$D$2298))),0),MATCH(Calculations!$B$4,'Plan Details'!$F$3:$Q$3,0))),"")</f>
        <v/>
      </c>
      <c r="P222" s="2" t="str" cm="1">
        <f t="array" ref="P222">IFERROR($M222*IF($E222="","",INDEX('Plan Details'!$F$4:$Q$2298,MATCH(1,(Calculations!P$9='Plan Details'!$B$4:$B$2298)*($G222='Plan Details'!$E$4:$E$2298)*(ISNUMBER(SEARCH($B$3,'Plan Details'!$D$4:$D$2298))),0),MATCH(Calculations!$B$4,'Plan Details'!$F$3:$Q$3,0))),"")</f>
        <v/>
      </c>
      <c r="Q222" s="2" t="str" cm="1">
        <f t="array" ref="Q222">IFERROR($M222*IF($E222="","",INDEX('Plan Details'!$F$4:$Q$2298,MATCH(1,(Calculations!Q$9='Plan Details'!$B$4:$B$2298)*($G222='Plan Details'!$E$4:$E$2298)*(ISNUMBER(SEARCH($B$3,'Plan Details'!$D$4:$D$2298))),0),MATCH(Calculations!$B$4,'Plan Details'!$F$3:$Q$3,0))),"")</f>
        <v/>
      </c>
      <c r="R222" s="2" t="str" cm="1">
        <f t="array" ref="R222">IFERROR($M222*IF($E222="","",INDEX('Plan Details'!$F$4:$Q$2298,MATCH(1,(Calculations!R$9='Plan Details'!$B$4:$B$2298)*($G222='Plan Details'!$E$4:$E$2298)*(ISNUMBER(SEARCH($B$3,'Plan Details'!$D$4:$D$2298))),0),MATCH(Calculations!$B$4,'Plan Details'!$F$3:$Q$3,0))),"")</f>
        <v/>
      </c>
      <c r="S222" s="2" t="str" cm="1">
        <f t="array" ref="S222">IFERROR($M222*IF($E222="","",INDEX('Plan Details'!$F$4:$Q$2298,MATCH(1,(Calculations!S$9='Plan Details'!$B$4:$B$2298)*($G222='Plan Details'!$E$4:$E$2298)*(ISNUMBER(SEARCH($B$3,'Plan Details'!$D$4:$D$2298))),0),MATCH(Calculations!$B$4,'Plan Details'!$F$3:$Q$3,0))),"")</f>
        <v/>
      </c>
      <c r="T222" s="2" t="str" cm="1">
        <f t="array" ref="T222">IFERROR($M222*IF($E222="","",INDEX('Plan Details'!$F$4:$Q$2298,MATCH(1,(Calculations!T$9='Plan Details'!$B$4:$B$2298)*($G222='Plan Details'!$E$4:$E$2298)*(ISNUMBER(SEARCH($B$3,'Plan Details'!$D$4:$D$2298))),0),MATCH(Calculations!$B$4,'Plan Details'!$F$3:$Q$3,0))),"")</f>
        <v/>
      </c>
      <c r="U222" s="2" t="str" cm="1">
        <f t="array" ref="U222">IFERROR($M222*IF($E222="","",INDEX('Plan Details'!$F$4:$Q$2298,MATCH(1,(Calculations!U$9='Plan Details'!$B$4:$B$2298)*($G222='Plan Details'!$E$4:$E$2298)*(ISNUMBER(SEARCH($B$3,'Plan Details'!$D$4:$D$2298))),0),MATCH(Calculations!$B$4,'Plan Details'!$F$3:$Q$3,0))),"")</f>
        <v/>
      </c>
      <c r="V222" s="2" t="str" cm="1">
        <f t="array" ref="V222">IFERROR($M222*IF($E222="","",INDEX('Plan Details'!$F$4:$Q$2298,MATCH(1,(Calculations!V$9='Plan Details'!$B$4:$B$2298)*($G222='Plan Details'!$E$4:$E$2298)*(ISNUMBER(SEARCH($B$3,'Plan Details'!$D$4:$D$2298))),0),MATCH(Calculations!$B$4,'Plan Details'!$F$3:$Q$3,0))),"")</f>
        <v/>
      </c>
      <c r="W222" s="2" t="str" cm="1">
        <f t="array" ref="W222">IFERROR($M222*IF($E222="","",INDEX('Plan Details'!$F$4:$Q$2298,MATCH(1,(Calculations!W$9='Plan Details'!$B$4:$B$2298)*($G222='Plan Details'!$E$4:$E$2298)*(ISNUMBER(SEARCH($B$3,'Plan Details'!$D$4:$D$2298))),0),MATCH(Calculations!$B$4,'Plan Details'!$F$3:$Q$3,0))),"")</f>
        <v/>
      </c>
      <c r="X222" s="2" t="str" cm="1">
        <f t="array" ref="X222">IFERROR($M222*IF($E222="","",INDEX('Plan Details'!$F$4:$Q$2298,MATCH(1,(Calculations!X$9='Plan Details'!$B$4:$B$2298)*($G222='Plan Details'!$E$4:$E$2298)*(ISNUMBER(SEARCH($B$3,'Plan Details'!$D$4:$D$2298))),0),MATCH(Calculations!$B$4,'Plan Details'!$F$3:$Q$3,0))),"")</f>
        <v/>
      </c>
      <c r="Y222" s="2" t="str" cm="1">
        <f t="array" ref="Y222">IFERROR($M222*IF($E222="","",INDEX('Plan Details'!$F$4:$Q$2298,MATCH(1,(Calculations!Y$9='Plan Details'!$B$4:$B$2298)*($G222='Plan Details'!$E$4:$E$2298)*(ISNUMBER(SEARCH($B$3,'Plan Details'!$D$4:$D$2298))),0),MATCH(Calculations!$B$4,'Plan Details'!$F$3:$Q$3,0))),"")</f>
        <v/>
      </c>
      <c r="Z222" s="2" t="str" cm="1">
        <f t="array" ref="Z222">IFERROR($M222*IF($E222="","",INDEX('Plan Details'!$F$4:$Q$2298,MATCH(1,(Calculations!Z$9='Plan Details'!$B$4:$B$2298)*($G222='Plan Details'!$E$4:$E$2298)*(ISNUMBER(SEARCH($B$3,'Plan Details'!$D$4:$D$2298))),0),MATCH(Calculations!$B$4,'Plan Details'!$F$3:$Q$3,0))),"")</f>
        <v/>
      </c>
      <c r="AA222" s="2" t="str" cm="1">
        <f t="array" ref="AA222">IFERROR($M222*IF($E222="","",INDEX('Plan Details'!$F$4:$Q$2298,MATCH(1,(Calculations!AA$9='Plan Details'!$B$4:$B$2298)*($G222='Plan Details'!$E$4:$E$2298)*(ISNUMBER(SEARCH($B$3,'Plan Details'!$D$4:$D$2298))),0),MATCH(Calculations!$B$4,'Plan Details'!$F$3:$Q$3,0))),"")</f>
        <v/>
      </c>
      <c r="AB222" s="2" t="str" cm="1">
        <f t="array" ref="AB222">IFERROR($M222*IF($E222="","",INDEX('Plan Details'!$F$4:$Q$2298,MATCH(1,(Calculations!AB$9='Plan Details'!$B$4:$B$2298)*($G222='Plan Details'!$E$4:$E$2298)*(ISNUMBER(SEARCH($B$3,'Plan Details'!$D$4:$D$2298))),0),MATCH(Calculations!$B$4,'Plan Details'!$F$3:$Q$3,0))),"")</f>
        <v/>
      </c>
      <c r="AD222" s="2" t="str">
        <f t="shared" si="66"/>
        <v/>
      </c>
      <c r="AE222" s="2" t="str">
        <f t="shared" si="67"/>
        <v/>
      </c>
      <c r="AF222" s="2" t="str">
        <f t="shared" si="68"/>
        <v/>
      </c>
      <c r="AG222" s="2" t="str">
        <f t="shared" si="69"/>
        <v/>
      </c>
      <c r="AH222" s="2" t="str">
        <f t="shared" si="70"/>
        <v/>
      </c>
      <c r="AI222" s="2" t="str">
        <f t="shared" si="71"/>
        <v/>
      </c>
      <c r="AJ222" s="2" t="str">
        <f t="shared" si="72"/>
        <v/>
      </c>
      <c r="AK222" s="2" t="str">
        <f t="shared" si="73"/>
        <v/>
      </c>
      <c r="AL222" s="2" t="str">
        <f t="shared" si="74"/>
        <v/>
      </c>
      <c r="AM222" s="2" t="str">
        <f t="shared" si="75"/>
        <v/>
      </c>
      <c r="AN222" s="2" t="str">
        <f t="shared" si="76"/>
        <v/>
      </c>
      <c r="AO222" s="2" t="str">
        <f t="shared" si="77"/>
        <v/>
      </c>
      <c r="AP222" s="2" t="str">
        <f t="shared" si="78"/>
        <v/>
      </c>
      <c r="AQ222" s="2" t="str">
        <f t="shared" si="79"/>
        <v/>
      </c>
    </row>
    <row r="223" spans="1:43" x14ac:dyDescent="0.2">
      <c r="A223" s="2" t="str">
        <f>IF('3 - SHOP Premium Calculator'!F239="","",'3 - SHOP Premium Calculator'!F239)</f>
        <v/>
      </c>
      <c r="B223" s="2" t="str">
        <f>IF(A223="","",A223&amp;COUNTIFS($D$10:D223,"Employee"))</f>
        <v/>
      </c>
      <c r="C223" s="2" t="str">
        <f>IF(A223="","",'3 - SHOP Premium Calculator'!F239&amp;" - "&amp;'3 - SHOP Premium Calculator'!H239)</f>
        <v/>
      </c>
      <c r="D223" s="2" t="str">
        <f>IF('3 - SHOP Premium Calculator'!H239="","",'3 - SHOP Premium Calculator'!H239)</f>
        <v/>
      </c>
      <c r="E223" s="37" t="str">
        <f>IF('3 - SHOP Premium Calculator'!I239="","",'3 - SHOP Premium Calculator'!I239)</f>
        <v/>
      </c>
      <c r="F223" s="2" t="str">
        <f t="shared" si="60"/>
        <v/>
      </c>
      <c r="G223" s="2" t="str">
        <f t="shared" si="61"/>
        <v/>
      </c>
      <c r="H223" s="2" t="str">
        <f t="shared" si="62"/>
        <v/>
      </c>
      <c r="I223" s="2" t="str">
        <f t="shared" si="63"/>
        <v/>
      </c>
      <c r="J223" s="2" t="str">
        <f t="shared" si="64"/>
        <v/>
      </c>
      <c r="K223" s="2" t="str">
        <f>IF(A223="","",IF(AND(D223="Dependent",F223&lt;25),F223+(COUNTIFS($A$10:A223,A223)/500),0))</f>
        <v/>
      </c>
      <c r="L223" s="2" t="str" cm="1">
        <f t="array" ref="L223">IFERROR(IF(A223="","",IF(AND(D223="Dependent",OR(IFERROR(K223=LARGE(IF($B$10:$B$309=B223,$K$10:$K$309),1),FALSE),IFERROR(K223=LARGE(IF($B$10:$B$309=B223,$K$10:$K$309),2),FALSE),IFERROR(K223=LARGE(IF($B$10:$B$309=B223,$K$10:$K$309),3),FALSE)),F223&lt;26),1,0)),0)</f>
        <v/>
      </c>
      <c r="M223" s="2" t="str">
        <f t="shared" si="65"/>
        <v/>
      </c>
      <c r="O223" s="2" t="str" cm="1">
        <f t="array" ref="O223">IFERROR($M223*IF($E223="","",INDEX('Plan Details'!$F$4:$Q$2298,MATCH(1,(Calculations!O$9='Plan Details'!$B$4:$B$2298)*($G223='Plan Details'!$E$4:$E$2298)*(ISNUMBER(SEARCH($B$3,'Plan Details'!$D$4:$D$2298))),0),MATCH(Calculations!$B$4,'Plan Details'!$F$3:$Q$3,0))),"")</f>
        <v/>
      </c>
      <c r="P223" s="2" t="str" cm="1">
        <f t="array" ref="P223">IFERROR($M223*IF($E223="","",INDEX('Plan Details'!$F$4:$Q$2298,MATCH(1,(Calculations!P$9='Plan Details'!$B$4:$B$2298)*($G223='Plan Details'!$E$4:$E$2298)*(ISNUMBER(SEARCH($B$3,'Plan Details'!$D$4:$D$2298))),0),MATCH(Calculations!$B$4,'Plan Details'!$F$3:$Q$3,0))),"")</f>
        <v/>
      </c>
      <c r="Q223" s="2" t="str" cm="1">
        <f t="array" ref="Q223">IFERROR($M223*IF($E223="","",INDEX('Plan Details'!$F$4:$Q$2298,MATCH(1,(Calculations!Q$9='Plan Details'!$B$4:$B$2298)*($G223='Plan Details'!$E$4:$E$2298)*(ISNUMBER(SEARCH($B$3,'Plan Details'!$D$4:$D$2298))),0),MATCH(Calculations!$B$4,'Plan Details'!$F$3:$Q$3,0))),"")</f>
        <v/>
      </c>
      <c r="R223" s="2" t="str" cm="1">
        <f t="array" ref="R223">IFERROR($M223*IF($E223="","",INDEX('Plan Details'!$F$4:$Q$2298,MATCH(1,(Calculations!R$9='Plan Details'!$B$4:$B$2298)*($G223='Plan Details'!$E$4:$E$2298)*(ISNUMBER(SEARCH($B$3,'Plan Details'!$D$4:$D$2298))),0),MATCH(Calculations!$B$4,'Plan Details'!$F$3:$Q$3,0))),"")</f>
        <v/>
      </c>
      <c r="S223" s="2" t="str" cm="1">
        <f t="array" ref="S223">IFERROR($M223*IF($E223="","",INDEX('Plan Details'!$F$4:$Q$2298,MATCH(1,(Calculations!S$9='Plan Details'!$B$4:$B$2298)*($G223='Plan Details'!$E$4:$E$2298)*(ISNUMBER(SEARCH($B$3,'Plan Details'!$D$4:$D$2298))),0),MATCH(Calculations!$B$4,'Plan Details'!$F$3:$Q$3,0))),"")</f>
        <v/>
      </c>
      <c r="T223" s="2" t="str" cm="1">
        <f t="array" ref="T223">IFERROR($M223*IF($E223="","",INDEX('Plan Details'!$F$4:$Q$2298,MATCH(1,(Calculations!T$9='Plan Details'!$B$4:$B$2298)*($G223='Plan Details'!$E$4:$E$2298)*(ISNUMBER(SEARCH($B$3,'Plan Details'!$D$4:$D$2298))),0),MATCH(Calculations!$B$4,'Plan Details'!$F$3:$Q$3,0))),"")</f>
        <v/>
      </c>
      <c r="U223" s="2" t="str" cm="1">
        <f t="array" ref="U223">IFERROR($M223*IF($E223="","",INDEX('Plan Details'!$F$4:$Q$2298,MATCH(1,(Calculations!U$9='Plan Details'!$B$4:$B$2298)*($G223='Plan Details'!$E$4:$E$2298)*(ISNUMBER(SEARCH($B$3,'Plan Details'!$D$4:$D$2298))),0),MATCH(Calculations!$B$4,'Plan Details'!$F$3:$Q$3,0))),"")</f>
        <v/>
      </c>
      <c r="V223" s="2" t="str" cm="1">
        <f t="array" ref="V223">IFERROR($M223*IF($E223="","",INDEX('Plan Details'!$F$4:$Q$2298,MATCH(1,(Calculations!V$9='Plan Details'!$B$4:$B$2298)*($G223='Plan Details'!$E$4:$E$2298)*(ISNUMBER(SEARCH($B$3,'Plan Details'!$D$4:$D$2298))),0),MATCH(Calculations!$B$4,'Plan Details'!$F$3:$Q$3,0))),"")</f>
        <v/>
      </c>
      <c r="W223" s="2" t="str" cm="1">
        <f t="array" ref="W223">IFERROR($M223*IF($E223="","",INDEX('Plan Details'!$F$4:$Q$2298,MATCH(1,(Calculations!W$9='Plan Details'!$B$4:$B$2298)*($G223='Plan Details'!$E$4:$E$2298)*(ISNUMBER(SEARCH($B$3,'Plan Details'!$D$4:$D$2298))),0),MATCH(Calculations!$B$4,'Plan Details'!$F$3:$Q$3,0))),"")</f>
        <v/>
      </c>
      <c r="X223" s="2" t="str" cm="1">
        <f t="array" ref="X223">IFERROR($M223*IF($E223="","",INDEX('Plan Details'!$F$4:$Q$2298,MATCH(1,(Calculations!X$9='Plan Details'!$B$4:$B$2298)*($G223='Plan Details'!$E$4:$E$2298)*(ISNUMBER(SEARCH($B$3,'Plan Details'!$D$4:$D$2298))),0),MATCH(Calculations!$B$4,'Plan Details'!$F$3:$Q$3,0))),"")</f>
        <v/>
      </c>
      <c r="Y223" s="2" t="str" cm="1">
        <f t="array" ref="Y223">IFERROR($M223*IF($E223="","",INDEX('Plan Details'!$F$4:$Q$2298,MATCH(1,(Calculations!Y$9='Plan Details'!$B$4:$B$2298)*($G223='Plan Details'!$E$4:$E$2298)*(ISNUMBER(SEARCH($B$3,'Plan Details'!$D$4:$D$2298))),0),MATCH(Calculations!$B$4,'Plan Details'!$F$3:$Q$3,0))),"")</f>
        <v/>
      </c>
      <c r="Z223" s="2" t="str" cm="1">
        <f t="array" ref="Z223">IFERROR($M223*IF($E223="","",INDEX('Plan Details'!$F$4:$Q$2298,MATCH(1,(Calculations!Z$9='Plan Details'!$B$4:$B$2298)*($G223='Plan Details'!$E$4:$E$2298)*(ISNUMBER(SEARCH($B$3,'Plan Details'!$D$4:$D$2298))),0),MATCH(Calculations!$B$4,'Plan Details'!$F$3:$Q$3,0))),"")</f>
        <v/>
      </c>
      <c r="AA223" s="2" t="str" cm="1">
        <f t="array" ref="AA223">IFERROR($M223*IF($E223="","",INDEX('Plan Details'!$F$4:$Q$2298,MATCH(1,(Calculations!AA$9='Plan Details'!$B$4:$B$2298)*($G223='Plan Details'!$E$4:$E$2298)*(ISNUMBER(SEARCH($B$3,'Plan Details'!$D$4:$D$2298))),0),MATCH(Calculations!$B$4,'Plan Details'!$F$3:$Q$3,0))),"")</f>
        <v/>
      </c>
      <c r="AB223" s="2" t="str" cm="1">
        <f t="array" ref="AB223">IFERROR($M223*IF($E223="","",INDEX('Plan Details'!$F$4:$Q$2298,MATCH(1,(Calculations!AB$9='Plan Details'!$B$4:$B$2298)*($G223='Plan Details'!$E$4:$E$2298)*(ISNUMBER(SEARCH($B$3,'Plan Details'!$D$4:$D$2298))),0),MATCH(Calculations!$B$4,'Plan Details'!$F$3:$Q$3,0))),"")</f>
        <v/>
      </c>
      <c r="AD223" s="2" t="str">
        <f t="shared" si="66"/>
        <v/>
      </c>
      <c r="AE223" s="2" t="str">
        <f t="shared" si="67"/>
        <v/>
      </c>
      <c r="AF223" s="2" t="str">
        <f t="shared" si="68"/>
        <v/>
      </c>
      <c r="AG223" s="2" t="str">
        <f t="shared" si="69"/>
        <v/>
      </c>
      <c r="AH223" s="2" t="str">
        <f t="shared" si="70"/>
        <v/>
      </c>
      <c r="AI223" s="2" t="str">
        <f t="shared" si="71"/>
        <v/>
      </c>
      <c r="AJ223" s="2" t="str">
        <f t="shared" si="72"/>
        <v/>
      </c>
      <c r="AK223" s="2" t="str">
        <f t="shared" si="73"/>
        <v/>
      </c>
      <c r="AL223" s="2" t="str">
        <f t="shared" si="74"/>
        <v/>
      </c>
      <c r="AM223" s="2" t="str">
        <f t="shared" si="75"/>
        <v/>
      </c>
      <c r="AN223" s="2" t="str">
        <f t="shared" si="76"/>
        <v/>
      </c>
      <c r="AO223" s="2" t="str">
        <f t="shared" si="77"/>
        <v/>
      </c>
      <c r="AP223" s="2" t="str">
        <f t="shared" si="78"/>
        <v/>
      </c>
      <c r="AQ223" s="2" t="str">
        <f t="shared" si="79"/>
        <v/>
      </c>
    </row>
    <row r="224" spans="1:43" x14ac:dyDescent="0.2">
      <c r="A224" s="2" t="str">
        <f>IF('3 - SHOP Premium Calculator'!F240="","",'3 - SHOP Premium Calculator'!F240)</f>
        <v/>
      </c>
      <c r="B224" s="2" t="str">
        <f>IF(A224="","",A224&amp;COUNTIFS($D$10:D224,"Employee"))</f>
        <v/>
      </c>
      <c r="C224" s="2" t="str">
        <f>IF(A224="","",'3 - SHOP Premium Calculator'!F240&amp;" - "&amp;'3 - SHOP Premium Calculator'!H240)</f>
        <v/>
      </c>
      <c r="D224" s="2" t="str">
        <f>IF('3 - SHOP Premium Calculator'!H240="","",'3 - SHOP Premium Calculator'!H240)</f>
        <v/>
      </c>
      <c r="E224" s="37" t="str">
        <f>IF('3 - SHOP Premium Calculator'!I240="","",'3 - SHOP Premium Calculator'!I240)</f>
        <v/>
      </c>
      <c r="F224" s="2" t="str">
        <f t="shared" si="60"/>
        <v/>
      </c>
      <c r="G224" s="2" t="str">
        <f t="shared" si="61"/>
        <v/>
      </c>
      <c r="H224" s="2" t="str">
        <f t="shared" si="62"/>
        <v/>
      </c>
      <c r="I224" s="2" t="str">
        <f t="shared" si="63"/>
        <v/>
      </c>
      <c r="J224" s="2" t="str">
        <f t="shared" si="64"/>
        <v/>
      </c>
      <c r="K224" s="2" t="str">
        <f>IF(A224="","",IF(AND(D224="Dependent",F224&lt;25),F224+(COUNTIFS($A$10:A224,A224)/500),0))</f>
        <v/>
      </c>
      <c r="L224" s="2" t="str" cm="1">
        <f t="array" ref="L224">IFERROR(IF(A224="","",IF(AND(D224="Dependent",OR(IFERROR(K224=LARGE(IF($B$10:$B$309=B224,$K$10:$K$309),1),FALSE),IFERROR(K224=LARGE(IF($B$10:$B$309=B224,$K$10:$K$309),2),FALSE),IFERROR(K224=LARGE(IF($B$10:$B$309=B224,$K$10:$K$309),3),FALSE)),F224&lt;26),1,0)),0)</f>
        <v/>
      </c>
      <c r="M224" s="2" t="str">
        <f t="shared" si="65"/>
        <v/>
      </c>
      <c r="O224" s="2" t="str" cm="1">
        <f t="array" ref="O224">IFERROR($M224*IF($E224="","",INDEX('Plan Details'!$F$4:$Q$2298,MATCH(1,(Calculations!O$9='Plan Details'!$B$4:$B$2298)*($G224='Plan Details'!$E$4:$E$2298)*(ISNUMBER(SEARCH($B$3,'Plan Details'!$D$4:$D$2298))),0),MATCH(Calculations!$B$4,'Plan Details'!$F$3:$Q$3,0))),"")</f>
        <v/>
      </c>
      <c r="P224" s="2" t="str" cm="1">
        <f t="array" ref="P224">IFERROR($M224*IF($E224="","",INDEX('Plan Details'!$F$4:$Q$2298,MATCH(1,(Calculations!P$9='Plan Details'!$B$4:$B$2298)*($G224='Plan Details'!$E$4:$E$2298)*(ISNUMBER(SEARCH($B$3,'Plan Details'!$D$4:$D$2298))),0),MATCH(Calculations!$B$4,'Plan Details'!$F$3:$Q$3,0))),"")</f>
        <v/>
      </c>
      <c r="Q224" s="2" t="str" cm="1">
        <f t="array" ref="Q224">IFERROR($M224*IF($E224="","",INDEX('Plan Details'!$F$4:$Q$2298,MATCH(1,(Calculations!Q$9='Plan Details'!$B$4:$B$2298)*($G224='Plan Details'!$E$4:$E$2298)*(ISNUMBER(SEARCH($B$3,'Plan Details'!$D$4:$D$2298))),0),MATCH(Calculations!$B$4,'Plan Details'!$F$3:$Q$3,0))),"")</f>
        <v/>
      </c>
      <c r="R224" s="2" t="str" cm="1">
        <f t="array" ref="R224">IFERROR($M224*IF($E224="","",INDEX('Plan Details'!$F$4:$Q$2298,MATCH(1,(Calculations!R$9='Plan Details'!$B$4:$B$2298)*($G224='Plan Details'!$E$4:$E$2298)*(ISNUMBER(SEARCH($B$3,'Plan Details'!$D$4:$D$2298))),0),MATCH(Calculations!$B$4,'Plan Details'!$F$3:$Q$3,0))),"")</f>
        <v/>
      </c>
      <c r="S224" s="2" t="str" cm="1">
        <f t="array" ref="S224">IFERROR($M224*IF($E224="","",INDEX('Plan Details'!$F$4:$Q$2298,MATCH(1,(Calculations!S$9='Plan Details'!$B$4:$B$2298)*($G224='Plan Details'!$E$4:$E$2298)*(ISNUMBER(SEARCH($B$3,'Plan Details'!$D$4:$D$2298))),0),MATCH(Calculations!$B$4,'Plan Details'!$F$3:$Q$3,0))),"")</f>
        <v/>
      </c>
      <c r="T224" s="2" t="str" cm="1">
        <f t="array" ref="T224">IFERROR($M224*IF($E224="","",INDEX('Plan Details'!$F$4:$Q$2298,MATCH(1,(Calculations!T$9='Plan Details'!$B$4:$B$2298)*($G224='Plan Details'!$E$4:$E$2298)*(ISNUMBER(SEARCH($B$3,'Plan Details'!$D$4:$D$2298))),0),MATCH(Calculations!$B$4,'Plan Details'!$F$3:$Q$3,0))),"")</f>
        <v/>
      </c>
      <c r="U224" s="2" t="str" cm="1">
        <f t="array" ref="U224">IFERROR($M224*IF($E224="","",INDEX('Plan Details'!$F$4:$Q$2298,MATCH(1,(Calculations!U$9='Plan Details'!$B$4:$B$2298)*($G224='Plan Details'!$E$4:$E$2298)*(ISNUMBER(SEARCH($B$3,'Plan Details'!$D$4:$D$2298))),0),MATCH(Calculations!$B$4,'Plan Details'!$F$3:$Q$3,0))),"")</f>
        <v/>
      </c>
      <c r="V224" s="2" t="str" cm="1">
        <f t="array" ref="V224">IFERROR($M224*IF($E224="","",INDEX('Plan Details'!$F$4:$Q$2298,MATCH(1,(Calculations!V$9='Plan Details'!$B$4:$B$2298)*($G224='Plan Details'!$E$4:$E$2298)*(ISNUMBER(SEARCH($B$3,'Plan Details'!$D$4:$D$2298))),0),MATCH(Calculations!$B$4,'Plan Details'!$F$3:$Q$3,0))),"")</f>
        <v/>
      </c>
      <c r="W224" s="2" t="str" cm="1">
        <f t="array" ref="W224">IFERROR($M224*IF($E224="","",INDEX('Plan Details'!$F$4:$Q$2298,MATCH(1,(Calculations!W$9='Plan Details'!$B$4:$B$2298)*($G224='Plan Details'!$E$4:$E$2298)*(ISNUMBER(SEARCH($B$3,'Plan Details'!$D$4:$D$2298))),0),MATCH(Calculations!$B$4,'Plan Details'!$F$3:$Q$3,0))),"")</f>
        <v/>
      </c>
      <c r="X224" s="2" t="str" cm="1">
        <f t="array" ref="X224">IFERROR($M224*IF($E224="","",INDEX('Plan Details'!$F$4:$Q$2298,MATCH(1,(Calculations!X$9='Plan Details'!$B$4:$B$2298)*($G224='Plan Details'!$E$4:$E$2298)*(ISNUMBER(SEARCH($B$3,'Plan Details'!$D$4:$D$2298))),0),MATCH(Calculations!$B$4,'Plan Details'!$F$3:$Q$3,0))),"")</f>
        <v/>
      </c>
      <c r="Y224" s="2" t="str" cm="1">
        <f t="array" ref="Y224">IFERROR($M224*IF($E224="","",INDEX('Plan Details'!$F$4:$Q$2298,MATCH(1,(Calculations!Y$9='Plan Details'!$B$4:$B$2298)*($G224='Plan Details'!$E$4:$E$2298)*(ISNUMBER(SEARCH($B$3,'Plan Details'!$D$4:$D$2298))),0),MATCH(Calculations!$B$4,'Plan Details'!$F$3:$Q$3,0))),"")</f>
        <v/>
      </c>
      <c r="Z224" s="2" t="str" cm="1">
        <f t="array" ref="Z224">IFERROR($M224*IF($E224="","",INDEX('Plan Details'!$F$4:$Q$2298,MATCH(1,(Calculations!Z$9='Plan Details'!$B$4:$B$2298)*($G224='Plan Details'!$E$4:$E$2298)*(ISNUMBER(SEARCH($B$3,'Plan Details'!$D$4:$D$2298))),0),MATCH(Calculations!$B$4,'Plan Details'!$F$3:$Q$3,0))),"")</f>
        <v/>
      </c>
      <c r="AA224" s="2" t="str" cm="1">
        <f t="array" ref="AA224">IFERROR($M224*IF($E224="","",INDEX('Plan Details'!$F$4:$Q$2298,MATCH(1,(Calculations!AA$9='Plan Details'!$B$4:$B$2298)*($G224='Plan Details'!$E$4:$E$2298)*(ISNUMBER(SEARCH($B$3,'Plan Details'!$D$4:$D$2298))),0),MATCH(Calculations!$B$4,'Plan Details'!$F$3:$Q$3,0))),"")</f>
        <v/>
      </c>
      <c r="AB224" s="2" t="str" cm="1">
        <f t="array" ref="AB224">IFERROR($M224*IF($E224="","",INDEX('Plan Details'!$F$4:$Q$2298,MATCH(1,(Calculations!AB$9='Plan Details'!$B$4:$B$2298)*($G224='Plan Details'!$E$4:$E$2298)*(ISNUMBER(SEARCH($B$3,'Plan Details'!$D$4:$D$2298))),0),MATCH(Calculations!$B$4,'Plan Details'!$F$3:$Q$3,0))),"")</f>
        <v/>
      </c>
      <c r="AD224" s="2" t="str">
        <f t="shared" si="66"/>
        <v/>
      </c>
      <c r="AE224" s="2" t="str">
        <f t="shared" si="67"/>
        <v/>
      </c>
      <c r="AF224" s="2" t="str">
        <f t="shared" si="68"/>
        <v/>
      </c>
      <c r="AG224" s="2" t="str">
        <f t="shared" si="69"/>
        <v/>
      </c>
      <c r="AH224" s="2" t="str">
        <f t="shared" si="70"/>
        <v/>
      </c>
      <c r="AI224" s="2" t="str">
        <f t="shared" si="71"/>
        <v/>
      </c>
      <c r="AJ224" s="2" t="str">
        <f t="shared" si="72"/>
        <v/>
      </c>
      <c r="AK224" s="2" t="str">
        <f t="shared" si="73"/>
        <v/>
      </c>
      <c r="AL224" s="2" t="str">
        <f t="shared" si="74"/>
        <v/>
      </c>
      <c r="AM224" s="2" t="str">
        <f t="shared" si="75"/>
        <v/>
      </c>
      <c r="AN224" s="2" t="str">
        <f t="shared" si="76"/>
        <v/>
      </c>
      <c r="AO224" s="2" t="str">
        <f t="shared" si="77"/>
        <v/>
      </c>
      <c r="AP224" s="2" t="str">
        <f t="shared" si="78"/>
        <v/>
      </c>
      <c r="AQ224" s="2" t="str">
        <f t="shared" si="79"/>
        <v/>
      </c>
    </row>
    <row r="225" spans="1:43" x14ac:dyDescent="0.2">
      <c r="A225" s="2" t="str">
        <f>IF('3 - SHOP Premium Calculator'!F241="","",'3 - SHOP Premium Calculator'!F241)</f>
        <v/>
      </c>
      <c r="B225" s="2" t="str">
        <f>IF(A225="","",A225&amp;COUNTIFS($D$10:D225,"Employee"))</f>
        <v/>
      </c>
      <c r="C225" s="2" t="str">
        <f>IF(A225="","",'3 - SHOP Premium Calculator'!F241&amp;" - "&amp;'3 - SHOP Premium Calculator'!H241)</f>
        <v/>
      </c>
      <c r="D225" s="2" t="str">
        <f>IF('3 - SHOP Premium Calculator'!H241="","",'3 - SHOP Premium Calculator'!H241)</f>
        <v/>
      </c>
      <c r="E225" s="37" t="str">
        <f>IF('3 - SHOP Premium Calculator'!I241="","",'3 - SHOP Premium Calculator'!I241)</f>
        <v/>
      </c>
      <c r="F225" s="2" t="str">
        <f t="shared" si="60"/>
        <v/>
      </c>
      <c r="G225" s="2" t="str">
        <f t="shared" si="61"/>
        <v/>
      </c>
      <c r="H225" s="2" t="str">
        <f t="shared" si="62"/>
        <v/>
      </c>
      <c r="I225" s="2" t="str">
        <f t="shared" si="63"/>
        <v/>
      </c>
      <c r="J225" s="2" t="str">
        <f t="shared" si="64"/>
        <v/>
      </c>
      <c r="K225" s="2" t="str">
        <f>IF(A225="","",IF(AND(D225="Dependent",F225&lt;25),F225+(COUNTIFS($A$10:A225,A225)/500),0))</f>
        <v/>
      </c>
      <c r="L225" s="2" t="str" cm="1">
        <f t="array" ref="L225">IFERROR(IF(A225="","",IF(AND(D225="Dependent",OR(IFERROR(K225=LARGE(IF($B$10:$B$309=B225,$K$10:$K$309),1),FALSE),IFERROR(K225=LARGE(IF($B$10:$B$309=B225,$K$10:$K$309),2),FALSE),IFERROR(K225=LARGE(IF($B$10:$B$309=B225,$K$10:$K$309),3),FALSE)),F225&lt;26),1,0)),0)</f>
        <v/>
      </c>
      <c r="M225" s="2" t="str">
        <f t="shared" si="65"/>
        <v/>
      </c>
      <c r="O225" s="2" t="str" cm="1">
        <f t="array" ref="O225">IFERROR($M225*IF($E225="","",INDEX('Plan Details'!$F$4:$Q$2298,MATCH(1,(Calculations!O$9='Plan Details'!$B$4:$B$2298)*($G225='Plan Details'!$E$4:$E$2298)*(ISNUMBER(SEARCH($B$3,'Plan Details'!$D$4:$D$2298))),0),MATCH(Calculations!$B$4,'Plan Details'!$F$3:$Q$3,0))),"")</f>
        <v/>
      </c>
      <c r="P225" s="2" t="str" cm="1">
        <f t="array" ref="P225">IFERROR($M225*IF($E225="","",INDEX('Plan Details'!$F$4:$Q$2298,MATCH(1,(Calculations!P$9='Plan Details'!$B$4:$B$2298)*($G225='Plan Details'!$E$4:$E$2298)*(ISNUMBER(SEARCH($B$3,'Plan Details'!$D$4:$D$2298))),0),MATCH(Calculations!$B$4,'Plan Details'!$F$3:$Q$3,0))),"")</f>
        <v/>
      </c>
      <c r="Q225" s="2" t="str" cm="1">
        <f t="array" ref="Q225">IFERROR($M225*IF($E225="","",INDEX('Plan Details'!$F$4:$Q$2298,MATCH(1,(Calculations!Q$9='Plan Details'!$B$4:$B$2298)*($G225='Plan Details'!$E$4:$E$2298)*(ISNUMBER(SEARCH($B$3,'Plan Details'!$D$4:$D$2298))),0),MATCH(Calculations!$B$4,'Plan Details'!$F$3:$Q$3,0))),"")</f>
        <v/>
      </c>
      <c r="R225" s="2" t="str" cm="1">
        <f t="array" ref="R225">IFERROR($M225*IF($E225="","",INDEX('Plan Details'!$F$4:$Q$2298,MATCH(1,(Calculations!R$9='Plan Details'!$B$4:$B$2298)*($G225='Plan Details'!$E$4:$E$2298)*(ISNUMBER(SEARCH($B$3,'Plan Details'!$D$4:$D$2298))),0),MATCH(Calculations!$B$4,'Plan Details'!$F$3:$Q$3,0))),"")</f>
        <v/>
      </c>
      <c r="S225" s="2" t="str" cm="1">
        <f t="array" ref="S225">IFERROR($M225*IF($E225="","",INDEX('Plan Details'!$F$4:$Q$2298,MATCH(1,(Calculations!S$9='Plan Details'!$B$4:$B$2298)*($G225='Plan Details'!$E$4:$E$2298)*(ISNUMBER(SEARCH($B$3,'Plan Details'!$D$4:$D$2298))),0),MATCH(Calculations!$B$4,'Plan Details'!$F$3:$Q$3,0))),"")</f>
        <v/>
      </c>
      <c r="T225" s="2" t="str" cm="1">
        <f t="array" ref="T225">IFERROR($M225*IF($E225="","",INDEX('Plan Details'!$F$4:$Q$2298,MATCH(1,(Calculations!T$9='Plan Details'!$B$4:$B$2298)*($G225='Plan Details'!$E$4:$E$2298)*(ISNUMBER(SEARCH($B$3,'Plan Details'!$D$4:$D$2298))),0),MATCH(Calculations!$B$4,'Plan Details'!$F$3:$Q$3,0))),"")</f>
        <v/>
      </c>
      <c r="U225" s="2" t="str" cm="1">
        <f t="array" ref="U225">IFERROR($M225*IF($E225="","",INDEX('Plan Details'!$F$4:$Q$2298,MATCH(1,(Calculations!U$9='Plan Details'!$B$4:$B$2298)*($G225='Plan Details'!$E$4:$E$2298)*(ISNUMBER(SEARCH($B$3,'Plan Details'!$D$4:$D$2298))),0),MATCH(Calculations!$B$4,'Plan Details'!$F$3:$Q$3,0))),"")</f>
        <v/>
      </c>
      <c r="V225" s="2" t="str" cm="1">
        <f t="array" ref="V225">IFERROR($M225*IF($E225="","",INDEX('Plan Details'!$F$4:$Q$2298,MATCH(1,(Calculations!V$9='Plan Details'!$B$4:$B$2298)*($G225='Plan Details'!$E$4:$E$2298)*(ISNUMBER(SEARCH($B$3,'Plan Details'!$D$4:$D$2298))),0),MATCH(Calculations!$B$4,'Plan Details'!$F$3:$Q$3,0))),"")</f>
        <v/>
      </c>
      <c r="W225" s="2" t="str" cm="1">
        <f t="array" ref="W225">IFERROR($M225*IF($E225="","",INDEX('Plan Details'!$F$4:$Q$2298,MATCH(1,(Calculations!W$9='Plan Details'!$B$4:$B$2298)*($G225='Plan Details'!$E$4:$E$2298)*(ISNUMBER(SEARCH($B$3,'Plan Details'!$D$4:$D$2298))),0),MATCH(Calculations!$B$4,'Plan Details'!$F$3:$Q$3,0))),"")</f>
        <v/>
      </c>
      <c r="X225" s="2" t="str" cm="1">
        <f t="array" ref="X225">IFERROR($M225*IF($E225="","",INDEX('Plan Details'!$F$4:$Q$2298,MATCH(1,(Calculations!X$9='Plan Details'!$B$4:$B$2298)*($G225='Plan Details'!$E$4:$E$2298)*(ISNUMBER(SEARCH($B$3,'Plan Details'!$D$4:$D$2298))),0),MATCH(Calculations!$B$4,'Plan Details'!$F$3:$Q$3,0))),"")</f>
        <v/>
      </c>
      <c r="Y225" s="2" t="str" cm="1">
        <f t="array" ref="Y225">IFERROR($M225*IF($E225="","",INDEX('Plan Details'!$F$4:$Q$2298,MATCH(1,(Calculations!Y$9='Plan Details'!$B$4:$B$2298)*($G225='Plan Details'!$E$4:$E$2298)*(ISNUMBER(SEARCH($B$3,'Plan Details'!$D$4:$D$2298))),0),MATCH(Calculations!$B$4,'Plan Details'!$F$3:$Q$3,0))),"")</f>
        <v/>
      </c>
      <c r="Z225" s="2" t="str" cm="1">
        <f t="array" ref="Z225">IFERROR($M225*IF($E225="","",INDEX('Plan Details'!$F$4:$Q$2298,MATCH(1,(Calculations!Z$9='Plan Details'!$B$4:$B$2298)*($G225='Plan Details'!$E$4:$E$2298)*(ISNUMBER(SEARCH($B$3,'Plan Details'!$D$4:$D$2298))),0),MATCH(Calculations!$B$4,'Plan Details'!$F$3:$Q$3,0))),"")</f>
        <v/>
      </c>
      <c r="AA225" s="2" t="str" cm="1">
        <f t="array" ref="AA225">IFERROR($M225*IF($E225="","",INDEX('Plan Details'!$F$4:$Q$2298,MATCH(1,(Calculations!AA$9='Plan Details'!$B$4:$B$2298)*($G225='Plan Details'!$E$4:$E$2298)*(ISNUMBER(SEARCH($B$3,'Plan Details'!$D$4:$D$2298))),0),MATCH(Calculations!$B$4,'Plan Details'!$F$3:$Q$3,0))),"")</f>
        <v/>
      </c>
      <c r="AB225" s="2" t="str" cm="1">
        <f t="array" ref="AB225">IFERROR($M225*IF($E225="","",INDEX('Plan Details'!$F$4:$Q$2298,MATCH(1,(Calculations!AB$9='Plan Details'!$B$4:$B$2298)*($G225='Plan Details'!$E$4:$E$2298)*(ISNUMBER(SEARCH($B$3,'Plan Details'!$D$4:$D$2298))),0),MATCH(Calculations!$B$4,'Plan Details'!$F$3:$Q$3,0))),"")</f>
        <v/>
      </c>
      <c r="AD225" s="2" t="str">
        <f t="shared" si="66"/>
        <v/>
      </c>
      <c r="AE225" s="2" t="str">
        <f t="shared" si="67"/>
        <v/>
      </c>
      <c r="AF225" s="2" t="str">
        <f t="shared" si="68"/>
        <v/>
      </c>
      <c r="AG225" s="2" t="str">
        <f t="shared" si="69"/>
        <v/>
      </c>
      <c r="AH225" s="2" t="str">
        <f t="shared" si="70"/>
        <v/>
      </c>
      <c r="AI225" s="2" t="str">
        <f t="shared" si="71"/>
        <v/>
      </c>
      <c r="AJ225" s="2" t="str">
        <f t="shared" si="72"/>
        <v/>
      </c>
      <c r="AK225" s="2" t="str">
        <f t="shared" si="73"/>
        <v/>
      </c>
      <c r="AL225" s="2" t="str">
        <f t="shared" si="74"/>
        <v/>
      </c>
      <c r="AM225" s="2" t="str">
        <f t="shared" si="75"/>
        <v/>
      </c>
      <c r="AN225" s="2" t="str">
        <f t="shared" si="76"/>
        <v/>
      </c>
      <c r="AO225" s="2" t="str">
        <f t="shared" si="77"/>
        <v/>
      </c>
      <c r="AP225" s="2" t="str">
        <f t="shared" si="78"/>
        <v/>
      </c>
      <c r="AQ225" s="2" t="str">
        <f t="shared" si="79"/>
        <v/>
      </c>
    </row>
    <row r="226" spans="1:43" x14ac:dyDescent="0.2">
      <c r="A226" s="2" t="str">
        <f>IF('3 - SHOP Premium Calculator'!F242="","",'3 - SHOP Premium Calculator'!F242)</f>
        <v/>
      </c>
      <c r="B226" s="2" t="str">
        <f>IF(A226="","",A226&amp;COUNTIFS($D$10:D226,"Employee"))</f>
        <v/>
      </c>
      <c r="C226" s="2" t="str">
        <f>IF(A226="","",'3 - SHOP Premium Calculator'!F242&amp;" - "&amp;'3 - SHOP Premium Calculator'!H242)</f>
        <v/>
      </c>
      <c r="D226" s="2" t="str">
        <f>IF('3 - SHOP Premium Calculator'!H242="","",'3 - SHOP Premium Calculator'!H242)</f>
        <v/>
      </c>
      <c r="E226" s="37" t="str">
        <f>IF('3 - SHOP Premium Calculator'!I242="","",'3 - SHOP Premium Calculator'!I242)</f>
        <v/>
      </c>
      <c r="F226" s="2" t="str">
        <f t="shared" si="60"/>
        <v/>
      </c>
      <c r="G226" s="2" t="str">
        <f t="shared" si="61"/>
        <v/>
      </c>
      <c r="H226" s="2" t="str">
        <f t="shared" si="62"/>
        <v/>
      </c>
      <c r="I226" s="2" t="str">
        <f t="shared" si="63"/>
        <v/>
      </c>
      <c r="J226" s="2" t="str">
        <f t="shared" si="64"/>
        <v/>
      </c>
      <c r="K226" s="2" t="str">
        <f>IF(A226="","",IF(AND(D226="Dependent",F226&lt;25),F226+(COUNTIFS($A$10:A226,A226)/500),0))</f>
        <v/>
      </c>
      <c r="L226" s="2" t="str" cm="1">
        <f t="array" ref="L226">IFERROR(IF(A226="","",IF(AND(D226="Dependent",OR(IFERROR(K226=LARGE(IF($B$10:$B$309=B226,$K$10:$K$309),1),FALSE),IFERROR(K226=LARGE(IF($B$10:$B$309=B226,$K$10:$K$309),2),FALSE),IFERROR(K226=LARGE(IF($B$10:$B$309=B226,$K$10:$K$309),3),FALSE)),F226&lt;26),1,0)),0)</f>
        <v/>
      </c>
      <c r="M226" s="2" t="str">
        <f t="shared" si="65"/>
        <v/>
      </c>
      <c r="O226" s="2" t="str" cm="1">
        <f t="array" ref="O226">IFERROR($M226*IF($E226="","",INDEX('Plan Details'!$F$4:$Q$2298,MATCH(1,(Calculations!O$9='Plan Details'!$B$4:$B$2298)*($G226='Plan Details'!$E$4:$E$2298)*(ISNUMBER(SEARCH($B$3,'Plan Details'!$D$4:$D$2298))),0),MATCH(Calculations!$B$4,'Plan Details'!$F$3:$Q$3,0))),"")</f>
        <v/>
      </c>
      <c r="P226" s="2" t="str" cm="1">
        <f t="array" ref="P226">IFERROR($M226*IF($E226="","",INDEX('Plan Details'!$F$4:$Q$2298,MATCH(1,(Calculations!P$9='Plan Details'!$B$4:$B$2298)*($G226='Plan Details'!$E$4:$E$2298)*(ISNUMBER(SEARCH($B$3,'Plan Details'!$D$4:$D$2298))),0),MATCH(Calculations!$B$4,'Plan Details'!$F$3:$Q$3,0))),"")</f>
        <v/>
      </c>
      <c r="Q226" s="2" t="str" cm="1">
        <f t="array" ref="Q226">IFERROR($M226*IF($E226="","",INDEX('Plan Details'!$F$4:$Q$2298,MATCH(1,(Calculations!Q$9='Plan Details'!$B$4:$B$2298)*($G226='Plan Details'!$E$4:$E$2298)*(ISNUMBER(SEARCH($B$3,'Plan Details'!$D$4:$D$2298))),0),MATCH(Calculations!$B$4,'Plan Details'!$F$3:$Q$3,0))),"")</f>
        <v/>
      </c>
      <c r="R226" s="2" t="str" cm="1">
        <f t="array" ref="R226">IFERROR($M226*IF($E226="","",INDEX('Plan Details'!$F$4:$Q$2298,MATCH(1,(Calculations!R$9='Plan Details'!$B$4:$B$2298)*($G226='Plan Details'!$E$4:$E$2298)*(ISNUMBER(SEARCH($B$3,'Plan Details'!$D$4:$D$2298))),0),MATCH(Calculations!$B$4,'Plan Details'!$F$3:$Q$3,0))),"")</f>
        <v/>
      </c>
      <c r="S226" s="2" t="str" cm="1">
        <f t="array" ref="S226">IFERROR($M226*IF($E226="","",INDEX('Plan Details'!$F$4:$Q$2298,MATCH(1,(Calculations!S$9='Plan Details'!$B$4:$B$2298)*($G226='Plan Details'!$E$4:$E$2298)*(ISNUMBER(SEARCH($B$3,'Plan Details'!$D$4:$D$2298))),0),MATCH(Calculations!$B$4,'Plan Details'!$F$3:$Q$3,0))),"")</f>
        <v/>
      </c>
      <c r="T226" s="2" t="str" cm="1">
        <f t="array" ref="T226">IFERROR($M226*IF($E226="","",INDEX('Plan Details'!$F$4:$Q$2298,MATCH(1,(Calculations!T$9='Plan Details'!$B$4:$B$2298)*($G226='Plan Details'!$E$4:$E$2298)*(ISNUMBER(SEARCH($B$3,'Plan Details'!$D$4:$D$2298))),0),MATCH(Calculations!$B$4,'Plan Details'!$F$3:$Q$3,0))),"")</f>
        <v/>
      </c>
      <c r="U226" s="2" t="str" cm="1">
        <f t="array" ref="U226">IFERROR($M226*IF($E226="","",INDEX('Plan Details'!$F$4:$Q$2298,MATCH(1,(Calculations!U$9='Plan Details'!$B$4:$B$2298)*($G226='Plan Details'!$E$4:$E$2298)*(ISNUMBER(SEARCH($B$3,'Plan Details'!$D$4:$D$2298))),0),MATCH(Calculations!$B$4,'Plan Details'!$F$3:$Q$3,0))),"")</f>
        <v/>
      </c>
      <c r="V226" s="2" t="str" cm="1">
        <f t="array" ref="V226">IFERROR($M226*IF($E226="","",INDEX('Plan Details'!$F$4:$Q$2298,MATCH(1,(Calculations!V$9='Plan Details'!$B$4:$B$2298)*($G226='Plan Details'!$E$4:$E$2298)*(ISNUMBER(SEARCH($B$3,'Plan Details'!$D$4:$D$2298))),0),MATCH(Calculations!$B$4,'Plan Details'!$F$3:$Q$3,0))),"")</f>
        <v/>
      </c>
      <c r="W226" s="2" t="str" cm="1">
        <f t="array" ref="W226">IFERROR($M226*IF($E226="","",INDEX('Plan Details'!$F$4:$Q$2298,MATCH(1,(Calculations!W$9='Plan Details'!$B$4:$B$2298)*($G226='Plan Details'!$E$4:$E$2298)*(ISNUMBER(SEARCH($B$3,'Plan Details'!$D$4:$D$2298))),0),MATCH(Calculations!$B$4,'Plan Details'!$F$3:$Q$3,0))),"")</f>
        <v/>
      </c>
      <c r="X226" s="2" t="str" cm="1">
        <f t="array" ref="X226">IFERROR($M226*IF($E226="","",INDEX('Plan Details'!$F$4:$Q$2298,MATCH(1,(Calculations!X$9='Plan Details'!$B$4:$B$2298)*($G226='Plan Details'!$E$4:$E$2298)*(ISNUMBER(SEARCH($B$3,'Plan Details'!$D$4:$D$2298))),0),MATCH(Calculations!$B$4,'Plan Details'!$F$3:$Q$3,0))),"")</f>
        <v/>
      </c>
      <c r="Y226" s="2" t="str" cm="1">
        <f t="array" ref="Y226">IFERROR($M226*IF($E226="","",INDEX('Plan Details'!$F$4:$Q$2298,MATCH(1,(Calculations!Y$9='Plan Details'!$B$4:$B$2298)*($G226='Plan Details'!$E$4:$E$2298)*(ISNUMBER(SEARCH($B$3,'Plan Details'!$D$4:$D$2298))),0),MATCH(Calculations!$B$4,'Plan Details'!$F$3:$Q$3,0))),"")</f>
        <v/>
      </c>
      <c r="Z226" s="2" t="str" cm="1">
        <f t="array" ref="Z226">IFERROR($M226*IF($E226="","",INDEX('Plan Details'!$F$4:$Q$2298,MATCH(1,(Calculations!Z$9='Plan Details'!$B$4:$B$2298)*($G226='Plan Details'!$E$4:$E$2298)*(ISNUMBER(SEARCH($B$3,'Plan Details'!$D$4:$D$2298))),0),MATCH(Calculations!$B$4,'Plan Details'!$F$3:$Q$3,0))),"")</f>
        <v/>
      </c>
      <c r="AA226" s="2" t="str" cm="1">
        <f t="array" ref="AA226">IFERROR($M226*IF($E226="","",INDEX('Plan Details'!$F$4:$Q$2298,MATCH(1,(Calculations!AA$9='Plan Details'!$B$4:$B$2298)*($G226='Plan Details'!$E$4:$E$2298)*(ISNUMBER(SEARCH($B$3,'Plan Details'!$D$4:$D$2298))),0),MATCH(Calculations!$B$4,'Plan Details'!$F$3:$Q$3,0))),"")</f>
        <v/>
      </c>
      <c r="AB226" s="2" t="str" cm="1">
        <f t="array" ref="AB226">IFERROR($M226*IF($E226="","",INDEX('Plan Details'!$F$4:$Q$2298,MATCH(1,(Calculations!AB$9='Plan Details'!$B$4:$B$2298)*($G226='Plan Details'!$E$4:$E$2298)*(ISNUMBER(SEARCH($B$3,'Plan Details'!$D$4:$D$2298))),0),MATCH(Calculations!$B$4,'Plan Details'!$F$3:$Q$3,0))),"")</f>
        <v/>
      </c>
      <c r="AD226" s="2" t="str">
        <f t="shared" si="66"/>
        <v/>
      </c>
      <c r="AE226" s="2" t="str">
        <f t="shared" si="67"/>
        <v/>
      </c>
      <c r="AF226" s="2" t="str">
        <f t="shared" si="68"/>
        <v/>
      </c>
      <c r="AG226" s="2" t="str">
        <f t="shared" si="69"/>
        <v/>
      </c>
      <c r="AH226" s="2" t="str">
        <f t="shared" si="70"/>
        <v/>
      </c>
      <c r="AI226" s="2" t="str">
        <f t="shared" si="71"/>
        <v/>
      </c>
      <c r="AJ226" s="2" t="str">
        <f t="shared" si="72"/>
        <v/>
      </c>
      <c r="AK226" s="2" t="str">
        <f t="shared" si="73"/>
        <v/>
      </c>
      <c r="AL226" s="2" t="str">
        <f t="shared" si="74"/>
        <v/>
      </c>
      <c r="AM226" s="2" t="str">
        <f t="shared" si="75"/>
        <v/>
      </c>
      <c r="AN226" s="2" t="str">
        <f t="shared" si="76"/>
        <v/>
      </c>
      <c r="AO226" s="2" t="str">
        <f t="shared" si="77"/>
        <v/>
      </c>
      <c r="AP226" s="2" t="str">
        <f t="shared" si="78"/>
        <v/>
      </c>
      <c r="AQ226" s="2" t="str">
        <f t="shared" si="79"/>
        <v/>
      </c>
    </row>
    <row r="227" spans="1:43" x14ac:dyDescent="0.2">
      <c r="A227" s="2" t="str">
        <f>IF('3 - SHOP Premium Calculator'!F243="","",'3 - SHOP Premium Calculator'!F243)</f>
        <v/>
      </c>
      <c r="B227" s="2" t="str">
        <f>IF(A227="","",A227&amp;COUNTIFS($D$10:D227,"Employee"))</f>
        <v/>
      </c>
      <c r="C227" s="2" t="str">
        <f>IF(A227="","",'3 - SHOP Premium Calculator'!F243&amp;" - "&amp;'3 - SHOP Premium Calculator'!H243)</f>
        <v/>
      </c>
      <c r="D227" s="2" t="str">
        <f>IF('3 - SHOP Premium Calculator'!H243="","",'3 - SHOP Premium Calculator'!H243)</f>
        <v/>
      </c>
      <c r="E227" s="37" t="str">
        <f>IF('3 - SHOP Premium Calculator'!I243="","",'3 - SHOP Premium Calculator'!I243)</f>
        <v/>
      </c>
      <c r="F227" s="2" t="str">
        <f t="shared" si="60"/>
        <v/>
      </c>
      <c r="G227" s="2" t="str">
        <f t="shared" si="61"/>
        <v/>
      </c>
      <c r="H227" s="2" t="str">
        <f t="shared" si="62"/>
        <v/>
      </c>
      <c r="I227" s="2" t="str">
        <f t="shared" si="63"/>
        <v/>
      </c>
      <c r="J227" s="2" t="str">
        <f t="shared" si="64"/>
        <v/>
      </c>
      <c r="K227" s="2" t="str">
        <f>IF(A227="","",IF(AND(D227="Dependent",F227&lt;25),F227+(COUNTIFS($A$10:A227,A227)/500),0))</f>
        <v/>
      </c>
      <c r="L227" s="2" t="str" cm="1">
        <f t="array" ref="L227">IFERROR(IF(A227="","",IF(AND(D227="Dependent",OR(IFERROR(K227=LARGE(IF($B$10:$B$309=B227,$K$10:$K$309),1),FALSE),IFERROR(K227=LARGE(IF($B$10:$B$309=B227,$K$10:$K$309),2),FALSE),IFERROR(K227=LARGE(IF($B$10:$B$309=B227,$K$10:$K$309),3),FALSE)),F227&lt;26),1,0)),0)</f>
        <v/>
      </c>
      <c r="M227" s="2" t="str">
        <f t="shared" si="65"/>
        <v/>
      </c>
      <c r="O227" s="2" t="str" cm="1">
        <f t="array" ref="O227">IFERROR($M227*IF($E227="","",INDEX('Plan Details'!$F$4:$Q$2298,MATCH(1,(Calculations!O$9='Plan Details'!$B$4:$B$2298)*($G227='Plan Details'!$E$4:$E$2298)*(ISNUMBER(SEARCH($B$3,'Plan Details'!$D$4:$D$2298))),0),MATCH(Calculations!$B$4,'Plan Details'!$F$3:$Q$3,0))),"")</f>
        <v/>
      </c>
      <c r="P227" s="2" t="str" cm="1">
        <f t="array" ref="P227">IFERROR($M227*IF($E227="","",INDEX('Plan Details'!$F$4:$Q$2298,MATCH(1,(Calculations!P$9='Plan Details'!$B$4:$B$2298)*($G227='Plan Details'!$E$4:$E$2298)*(ISNUMBER(SEARCH($B$3,'Plan Details'!$D$4:$D$2298))),0),MATCH(Calculations!$B$4,'Plan Details'!$F$3:$Q$3,0))),"")</f>
        <v/>
      </c>
      <c r="Q227" s="2" t="str" cm="1">
        <f t="array" ref="Q227">IFERROR($M227*IF($E227="","",INDEX('Plan Details'!$F$4:$Q$2298,MATCH(1,(Calculations!Q$9='Plan Details'!$B$4:$B$2298)*($G227='Plan Details'!$E$4:$E$2298)*(ISNUMBER(SEARCH($B$3,'Plan Details'!$D$4:$D$2298))),0),MATCH(Calculations!$B$4,'Plan Details'!$F$3:$Q$3,0))),"")</f>
        <v/>
      </c>
      <c r="R227" s="2" t="str" cm="1">
        <f t="array" ref="R227">IFERROR($M227*IF($E227="","",INDEX('Plan Details'!$F$4:$Q$2298,MATCH(1,(Calculations!R$9='Plan Details'!$B$4:$B$2298)*($G227='Plan Details'!$E$4:$E$2298)*(ISNUMBER(SEARCH($B$3,'Plan Details'!$D$4:$D$2298))),0),MATCH(Calculations!$B$4,'Plan Details'!$F$3:$Q$3,0))),"")</f>
        <v/>
      </c>
      <c r="S227" s="2" t="str" cm="1">
        <f t="array" ref="S227">IFERROR($M227*IF($E227="","",INDEX('Plan Details'!$F$4:$Q$2298,MATCH(1,(Calculations!S$9='Plan Details'!$B$4:$B$2298)*($G227='Plan Details'!$E$4:$E$2298)*(ISNUMBER(SEARCH($B$3,'Plan Details'!$D$4:$D$2298))),0),MATCH(Calculations!$B$4,'Plan Details'!$F$3:$Q$3,0))),"")</f>
        <v/>
      </c>
      <c r="T227" s="2" t="str" cm="1">
        <f t="array" ref="T227">IFERROR($M227*IF($E227="","",INDEX('Plan Details'!$F$4:$Q$2298,MATCH(1,(Calculations!T$9='Plan Details'!$B$4:$B$2298)*($G227='Plan Details'!$E$4:$E$2298)*(ISNUMBER(SEARCH($B$3,'Plan Details'!$D$4:$D$2298))),0),MATCH(Calculations!$B$4,'Plan Details'!$F$3:$Q$3,0))),"")</f>
        <v/>
      </c>
      <c r="U227" s="2" t="str" cm="1">
        <f t="array" ref="U227">IFERROR($M227*IF($E227="","",INDEX('Plan Details'!$F$4:$Q$2298,MATCH(1,(Calculations!U$9='Plan Details'!$B$4:$B$2298)*($G227='Plan Details'!$E$4:$E$2298)*(ISNUMBER(SEARCH($B$3,'Plan Details'!$D$4:$D$2298))),0),MATCH(Calculations!$B$4,'Plan Details'!$F$3:$Q$3,0))),"")</f>
        <v/>
      </c>
      <c r="V227" s="2" t="str" cm="1">
        <f t="array" ref="V227">IFERROR($M227*IF($E227="","",INDEX('Plan Details'!$F$4:$Q$2298,MATCH(1,(Calculations!V$9='Plan Details'!$B$4:$B$2298)*($G227='Plan Details'!$E$4:$E$2298)*(ISNUMBER(SEARCH($B$3,'Plan Details'!$D$4:$D$2298))),0),MATCH(Calculations!$B$4,'Plan Details'!$F$3:$Q$3,0))),"")</f>
        <v/>
      </c>
      <c r="W227" s="2" t="str" cm="1">
        <f t="array" ref="W227">IFERROR($M227*IF($E227="","",INDEX('Plan Details'!$F$4:$Q$2298,MATCH(1,(Calculations!W$9='Plan Details'!$B$4:$B$2298)*($G227='Plan Details'!$E$4:$E$2298)*(ISNUMBER(SEARCH($B$3,'Plan Details'!$D$4:$D$2298))),0),MATCH(Calculations!$B$4,'Plan Details'!$F$3:$Q$3,0))),"")</f>
        <v/>
      </c>
      <c r="X227" s="2" t="str" cm="1">
        <f t="array" ref="X227">IFERROR($M227*IF($E227="","",INDEX('Plan Details'!$F$4:$Q$2298,MATCH(1,(Calculations!X$9='Plan Details'!$B$4:$B$2298)*($G227='Plan Details'!$E$4:$E$2298)*(ISNUMBER(SEARCH($B$3,'Plan Details'!$D$4:$D$2298))),0),MATCH(Calculations!$B$4,'Plan Details'!$F$3:$Q$3,0))),"")</f>
        <v/>
      </c>
      <c r="Y227" s="2" t="str" cm="1">
        <f t="array" ref="Y227">IFERROR($M227*IF($E227="","",INDEX('Plan Details'!$F$4:$Q$2298,MATCH(1,(Calculations!Y$9='Plan Details'!$B$4:$B$2298)*($G227='Plan Details'!$E$4:$E$2298)*(ISNUMBER(SEARCH($B$3,'Plan Details'!$D$4:$D$2298))),0),MATCH(Calculations!$B$4,'Plan Details'!$F$3:$Q$3,0))),"")</f>
        <v/>
      </c>
      <c r="Z227" s="2" t="str" cm="1">
        <f t="array" ref="Z227">IFERROR($M227*IF($E227="","",INDEX('Plan Details'!$F$4:$Q$2298,MATCH(1,(Calculations!Z$9='Plan Details'!$B$4:$B$2298)*($G227='Plan Details'!$E$4:$E$2298)*(ISNUMBER(SEARCH($B$3,'Plan Details'!$D$4:$D$2298))),0),MATCH(Calculations!$B$4,'Plan Details'!$F$3:$Q$3,0))),"")</f>
        <v/>
      </c>
      <c r="AA227" s="2" t="str" cm="1">
        <f t="array" ref="AA227">IFERROR($M227*IF($E227="","",INDEX('Plan Details'!$F$4:$Q$2298,MATCH(1,(Calculations!AA$9='Plan Details'!$B$4:$B$2298)*($G227='Plan Details'!$E$4:$E$2298)*(ISNUMBER(SEARCH($B$3,'Plan Details'!$D$4:$D$2298))),0),MATCH(Calculations!$B$4,'Plan Details'!$F$3:$Q$3,0))),"")</f>
        <v/>
      </c>
      <c r="AB227" s="2" t="str" cm="1">
        <f t="array" ref="AB227">IFERROR($M227*IF($E227="","",INDEX('Plan Details'!$F$4:$Q$2298,MATCH(1,(Calculations!AB$9='Plan Details'!$B$4:$B$2298)*($G227='Plan Details'!$E$4:$E$2298)*(ISNUMBER(SEARCH($B$3,'Plan Details'!$D$4:$D$2298))),0),MATCH(Calculations!$B$4,'Plan Details'!$F$3:$Q$3,0))),"")</f>
        <v/>
      </c>
      <c r="AD227" s="2" t="str">
        <f t="shared" si="66"/>
        <v/>
      </c>
      <c r="AE227" s="2" t="str">
        <f t="shared" si="67"/>
        <v/>
      </c>
      <c r="AF227" s="2" t="str">
        <f t="shared" si="68"/>
        <v/>
      </c>
      <c r="AG227" s="2" t="str">
        <f t="shared" si="69"/>
        <v/>
      </c>
      <c r="AH227" s="2" t="str">
        <f t="shared" si="70"/>
        <v/>
      </c>
      <c r="AI227" s="2" t="str">
        <f t="shared" si="71"/>
        <v/>
      </c>
      <c r="AJ227" s="2" t="str">
        <f t="shared" si="72"/>
        <v/>
      </c>
      <c r="AK227" s="2" t="str">
        <f t="shared" si="73"/>
        <v/>
      </c>
      <c r="AL227" s="2" t="str">
        <f t="shared" si="74"/>
        <v/>
      </c>
      <c r="AM227" s="2" t="str">
        <f t="shared" si="75"/>
        <v/>
      </c>
      <c r="AN227" s="2" t="str">
        <f t="shared" si="76"/>
        <v/>
      </c>
      <c r="AO227" s="2" t="str">
        <f t="shared" si="77"/>
        <v/>
      </c>
      <c r="AP227" s="2" t="str">
        <f t="shared" si="78"/>
        <v/>
      </c>
      <c r="AQ227" s="2" t="str">
        <f t="shared" si="79"/>
        <v/>
      </c>
    </row>
    <row r="228" spans="1:43" x14ac:dyDescent="0.2">
      <c r="A228" s="2" t="str">
        <f>IF('3 - SHOP Premium Calculator'!F244="","",'3 - SHOP Premium Calculator'!F244)</f>
        <v/>
      </c>
      <c r="B228" s="2" t="str">
        <f>IF(A228="","",A228&amp;COUNTIFS($D$10:D228,"Employee"))</f>
        <v/>
      </c>
      <c r="C228" s="2" t="str">
        <f>IF(A228="","",'3 - SHOP Premium Calculator'!F244&amp;" - "&amp;'3 - SHOP Premium Calculator'!H244)</f>
        <v/>
      </c>
      <c r="D228" s="2" t="str">
        <f>IF('3 - SHOP Premium Calculator'!H244="","",'3 - SHOP Premium Calculator'!H244)</f>
        <v/>
      </c>
      <c r="E228" s="37" t="str">
        <f>IF('3 - SHOP Premium Calculator'!I244="","",'3 - SHOP Premium Calculator'!I244)</f>
        <v/>
      </c>
      <c r="F228" s="2" t="str">
        <f t="shared" si="60"/>
        <v/>
      </c>
      <c r="G228" s="2" t="str">
        <f t="shared" si="61"/>
        <v/>
      </c>
      <c r="H228" s="2" t="str">
        <f t="shared" si="62"/>
        <v/>
      </c>
      <c r="I228" s="2" t="str">
        <f t="shared" si="63"/>
        <v/>
      </c>
      <c r="J228" s="2" t="str">
        <f t="shared" si="64"/>
        <v/>
      </c>
      <c r="K228" s="2" t="str">
        <f>IF(A228="","",IF(AND(D228="Dependent",F228&lt;25),F228+(COUNTIFS($A$10:A228,A228)/500),0))</f>
        <v/>
      </c>
      <c r="L228" s="2" t="str" cm="1">
        <f t="array" ref="L228">IFERROR(IF(A228="","",IF(AND(D228="Dependent",OR(IFERROR(K228=LARGE(IF($B$10:$B$309=B228,$K$10:$K$309),1),FALSE),IFERROR(K228=LARGE(IF($B$10:$B$309=B228,$K$10:$K$309),2),FALSE),IFERROR(K228=LARGE(IF($B$10:$B$309=B228,$K$10:$K$309),3),FALSE)),F228&lt;26),1,0)),0)</f>
        <v/>
      </c>
      <c r="M228" s="2" t="str">
        <f t="shared" si="65"/>
        <v/>
      </c>
      <c r="O228" s="2" t="str" cm="1">
        <f t="array" ref="O228">IFERROR($M228*IF($E228="","",INDEX('Plan Details'!$F$4:$Q$2298,MATCH(1,(Calculations!O$9='Plan Details'!$B$4:$B$2298)*($G228='Plan Details'!$E$4:$E$2298)*(ISNUMBER(SEARCH($B$3,'Plan Details'!$D$4:$D$2298))),0),MATCH(Calculations!$B$4,'Plan Details'!$F$3:$Q$3,0))),"")</f>
        <v/>
      </c>
      <c r="P228" s="2" t="str" cm="1">
        <f t="array" ref="P228">IFERROR($M228*IF($E228="","",INDEX('Plan Details'!$F$4:$Q$2298,MATCH(1,(Calculations!P$9='Plan Details'!$B$4:$B$2298)*($G228='Plan Details'!$E$4:$E$2298)*(ISNUMBER(SEARCH($B$3,'Plan Details'!$D$4:$D$2298))),0),MATCH(Calculations!$B$4,'Plan Details'!$F$3:$Q$3,0))),"")</f>
        <v/>
      </c>
      <c r="Q228" s="2" t="str" cm="1">
        <f t="array" ref="Q228">IFERROR($M228*IF($E228="","",INDEX('Plan Details'!$F$4:$Q$2298,MATCH(1,(Calculations!Q$9='Plan Details'!$B$4:$B$2298)*($G228='Plan Details'!$E$4:$E$2298)*(ISNUMBER(SEARCH($B$3,'Plan Details'!$D$4:$D$2298))),0),MATCH(Calculations!$B$4,'Plan Details'!$F$3:$Q$3,0))),"")</f>
        <v/>
      </c>
      <c r="R228" s="2" t="str" cm="1">
        <f t="array" ref="R228">IFERROR($M228*IF($E228="","",INDEX('Plan Details'!$F$4:$Q$2298,MATCH(1,(Calculations!R$9='Plan Details'!$B$4:$B$2298)*($G228='Plan Details'!$E$4:$E$2298)*(ISNUMBER(SEARCH($B$3,'Plan Details'!$D$4:$D$2298))),0),MATCH(Calculations!$B$4,'Plan Details'!$F$3:$Q$3,0))),"")</f>
        <v/>
      </c>
      <c r="S228" s="2" t="str" cm="1">
        <f t="array" ref="S228">IFERROR($M228*IF($E228="","",INDEX('Plan Details'!$F$4:$Q$2298,MATCH(1,(Calculations!S$9='Plan Details'!$B$4:$B$2298)*($G228='Plan Details'!$E$4:$E$2298)*(ISNUMBER(SEARCH($B$3,'Plan Details'!$D$4:$D$2298))),0),MATCH(Calculations!$B$4,'Plan Details'!$F$3:$Q$3,0))),"")</f>
        <v/>
      </c>
      <c r="T228" s="2" t="str" cm="1">
        <f t="array" ref="T228">IFERROR($M228*IF($E228="","",INDEX('Plan Details'!$F$4:$Q$2298,MATCH(1,(Calculations!T$9='Plan Details'!$B$4:$B$2298)*($G228='Plan Details'!$E$4:$E$2298)*(ISNUMBER(SEARCH($B$3,'Plan Details'!$D$4:$D$2298))),0),MATCH(Calculations!$B$4,'Plan Details'!$F$3:$Q$3,0))),"")</f>
        <v/>
      </c>
      <c r="U228" s="2" t="str" cm="1">
        <f t="array" ref="U228">IFERROR($M228*IF($E228="","",INDEX('Plan Details'!$F$4:$Q$2298,MATCH(1,(Calculations!U$9='Plan Details'!$B$4:$B$2298)*($G228='Plan Details'!$E$4:$E$2298)*(ISNUMBER(SEARCH($B$3,'Plan Details'!$D$4:$D$2298))),0),MATCH(Calculations!$B$4,'Plan Details'!$F$3:$Q$3,0))),"")</f>
        <v/>
      </c>
      <c r="V228" s="2" t="str" cm="1">
        <f t="array" ref="V228">IFERROR($M228*IF($E228="","",INDEX('Plan Details'!$F$4:$Q$2298,MATCH(1,(Calculations!V$9='Plan Details'!$B$4:$B$2298)*($G228='Plan Details'!$E$4:$E$2298)*(ISNUMBER(SEARCH($B$3,'Plan Details'!$D$4:$D$2298))),0),MATCH(Calculations!$B$4,'Plan Details'!$F$3:$Q$3,0))),"")</f>
        <v/>
      </c>
      <c r="W228" s="2" t="str" cm="1">
        <f t="array" ref="W228">IFERROR($M228*IF($E228="","",INDEX('Plan Details'!$F$4:$Q$2298,MATCH(1,(Calculations!W$9='Plan Details'!$B$4:$B$2298)*($G228='Plan Details'!$E$4:$E$2298)*(ISNUMBER(SEARCH($B$3,'Plan Details'!$D$4:$D$2298))),0),MATCH(Calculations!$B$4,'Plan Details'!$F$3:$Q$3,0))),"")</f>
        <v/>
      </c>
      <c r="X228" s="2" t="str" cm="1">
        <f t="array" ref="X228">IFERROR($M228*IF($E228="","",INDEX('Plan Details'!$F$4:$Q$2298,MATCH(1,(Calculations!X$9='Plan Details'!$B$4:$B$2298)*($G228='Plan Details'!$E$4:$E$2298)*(ISNUMBER(SEARCH($B$3,'Plan Details'!$D$4:$D$2298))),0),MATCH(Calculations!$B$4,'Plan Details'!$F$3:$Q$3,0))),"")</f>
        <v/>
      </c>
      <c r="Y228" s="2" t="str" cm="1">
        <f t="array" ref="Y228">IFERROR($M228*IF($E228="","",INDEX('Plan Details'!$F$4:$Q$2298,MATCH(1,(Calculations!Y$9='Plan Details'!$B$4:$B$2298)*($G228='Plan Details'!$E$4:$E$2298)*(ISNUMBER(SEARCH($B$3,'Plan Details'!$D$4:$D$2298))),0),MATCH(Calculations!$B$4,'Plan Details'!$F$3:$Q$3,0))),"")</f>
        <v/>
      </c>
      <c r="Z228" s="2" t="str" cm="1">
        <f t="array" ref="Z228">IFERROR($M228*IF($E228="","",INDEX('Plan Details'!$F$4:$Q$2298,MATCH(1,(Calculations!Z$9='Plan Details'!$B$4:$B$2298)*($G228='Plan Details'!$E$4:$E$2298)*(ISNUMBER(SEARCH($B$3,'Plan Details'!$D$4:$D$2298))),0),MATCH(Calculations!$B$4,'Plan Details'!$F$3:$Q$3,0))),"")</f>
        <v/>
      </c>
      <c r="AA228" s="2" t="str" cm="1">
        <f t="array" ref="AA228">IFERROR($M228*IF($E228="","",INDEX('Plan Details'!$F$4:$Q$2298,MATCH(1,(Calculations!AA$9='Plan Details'!$B$4:$B$2298)*($G228='Plan Details'!$E$4:$E$2298)*(ISNUMBER(SEARCH($B$3,'Plan Details'!$D$4:$D$2298))),0),MATCH(Calculations!$B$4,'Plan Details'!$F$3:$Q$3,0))),"")</f>
        <v/>
      </c>
      <c r="AB228" s="2" t="str" cm="1">
        <f t="array" ref="AB228">IFERROR($M228*IF($E228="","",INDEX('Plan Details'!$F$4:$Q$2298,MATCH(1,(Calculations!AB$9='Plan Details'!$B$4:$B$2298)*($G228='Plan Details'!$E$4:$E$2298)*(ISNUMBER(SEARCH($B$3,'Plan Details'!$D$4:$D$2298))),0),MATCH(Calculations!$B$4,'Plan Details'!$F$3:$Q$3,0))),"")</f>
        <v/>
      </c>
      <c r="AD228" s="2" t="str">
        <f t="shared" si="66"/>
        <v/>
      </c>
      <c r="AE228" s="2" t="str">
        <f t="shared" si="67"/>
        <v/>
      </c>
      <c r="AF228" s="2" t="str">
        <f t="shared" si="68"/>
        <v/>
      </c>
      <c r="AG228" s="2" t="str">
        <f t="shared" si="69"/>
        <v/>
      </c>
      <c r="AH228" s="2" t="str">
        <f t="shared" si="70"/>
        <v/>
      </c>
      <c r="AI228" s="2" t="str">
        <f t="shared" si="71"/>
        <v/>
      </c>
      <c r="AJ228" s="2" t="str">
        <f t="shared" si="72"/>
        <v/>
      </c>
      <c r="AK228" s="2" t="str">
        <f t="shared" si="73"/>
        <v/>
      </c>
      <c r="AL228" s="2" t="str">
        <f t="shared" si="74"/>
        <v/>
      </c>
      <c r="AM228" s="2" t="str">
        <f t="shared" si="75"/>
        <v/>
      </c>
      <c r="AN228" s="2" t="str">
        <f t="shared" si="76"/>
        <v/>
      </c>
      <c r="AO228" s="2" t="str">
        <f t="shared" si="77"/>
        <v/>
      </c>
      <c r="AP228" s="2" t="str">
        <f t="shared" si="78"/>
        <v/>
      </c>
      <c r="AQ228" s="2" t="str">
        <f t="shared" si="79"/>
        <v/>
      </c>
    </row>
    <row r="229" spans="1:43" x14ac:dyDescent="0.2">
      <c r="A229" s="2" t="str">
        <f>IF('3 - SHOP Premium Calculator'!F245="","",'3 - SHOP Premium Calculator'!F245)</f>
        <v/>
      </c>
      <c r="B229" s="2" t="str">
        <f>IF(A229="","",A229&amp;COUNTIFS($D$10:D229,"Employee"))</f>
        <v/>
      </c>
      <c r="C229" s="2" t="str">
        <f>IF(A229="","",'3 - SHOP Premium Calculator'!F245&amp;" - "&amp;'3 - SHOP Premium Calculator'!H245)</f>
        <v/>
      </c>
      <c r="D229" s="2" t="str">
        <f>IF('3 - SHOP Premium Calculator'!H245="","",'3 - SHOP Premium Calculator'!H245)</f>
        <v/>
      </c>
      <c r="E229" s="37" t="str">
        <f>IF('3 - SHOP Premium Calculator'!I245="","",'3 - SHOP Premium Calculator'!I245)</f>
        <v/>
      </c>
      <c r="F229" s="2" t="str">
        <f t="shared" si="60"/>
        <v/>
      </c>
      <c r="G229" s="2" t="str">
        <f t="shared" si="61"/>
        <v/>
      </c>
      <c r="H229" s="2" t="str">
        <f t="shared" si="62"/>
        <v/>
      </c>
      <c r="I229" s="2" t="str">
        <f t="shared" si="63"/>
        <v/>
      </c>
      <c r="J229" s="2" t="str">
        <f t="shared" si="64"/>
        <v/>
      </c>
      <c r="K229" s="2" t="str">
        <f>IF(A229="","",IF(AND(D229="Dependent",F229&lt;25),F229+(COUNTIFS($A$10:A229,A229)/500),0))</f>
        <v/>
      </c>
      <c r="L229" s="2" t="str" cm="1">
        <f t="array" ref="L229">IFERROR(IF(A229="","",IF(AND(D229="Dependent",OR(IFERROR(K229=LARGE(IF($B$10:$B$309=B229,$K$10:$K$309),1),FALSE),IFERROR(K229=LARGE(IF($B$10:$B$309=B229,$K$10:$K$309),2),FALSE),IFERROR(K229=LARGE(IF($B$10:$B$309=B229,$K$10:$K$309),3),FALSE)),F229&lt;26),1,0)),0)</f>
        <v/>
      </c>
      <c r="M229" s="2" t="str">
        <f t="shared" si="65"/>
        <v/>
      </c>
      <c r="O229" s="2" t="str" cm="1">
        <f t="array" ref="O229">IFERROR($M229*IF($E229="","",INDEX('Plan Details'!$F$4:$Q$2298,MATCH(1,(Calculations!O$9='Plan Details'!$B$4:$B$2298)*($G229='Plan Details'!$E$4:$E$2298)*(ISNUMBER(SEARCH($B$3,'Plan Details'!$D$4:$D$2298))),0),MATCH(Calculations!$B$4,'Plan Details'!$F$3:$Q$3,0))),"")</f>
        <v/>
      </c>
      <c r="P229" s="2" t="str" cm="1">
        <f t="array" ref="P229">IFERROR($M229*IF($E229="","",INDEX('Plan Details'!$F$4:$Q$2298,MATCH(1,(Calculations!P$9='Plan Details'!$B$4:$B$2298)*($G229='Plan Details'!$E$4:$E$2298)*(ISNUMBER(SEARCH($B$3,'Plan Details'!$D$4:$D$2298))),0),MATCH(Calculations!$B$4,'Plan Details'!$F$3:$Q$3,0))),"")</f>
        <v/>
      </c>
      <c r="Q229" s="2" t="str" cm="1">
        <f t="array" ref="Q229">IFERROR($M229*IF($E229="","",INDEX('Plan Details'!$F$4:$Q$2298,MATCH(1,(Calculations!Q$9='Plan Details'!$B$4:$B$2298)*($G229='Plan Details'!$E$4:$E$2298)*(ISNUMBER(SEARCH($B$3,'Plan Details'!$D$4:$D$2298))),0),MATCH(Calculations!$B$4,'Plan Details'!$F$3:$Q$3,0))),"")</f>
        <v/>
      </c>
      <c r="R229" s="2" t="str" cm="1">
        <f t="array" ref="R229">IFERROR($M229*IF($E229="","",INDEX('Plan Details'!$F$4:$Q$2298,MATCH(1,(Calculations!R$9='Plan Details'!$B$4:$B$2298)*($G229='Plan Details'!$E$4:$E$2298)*(ISNUMBER(SEARCH($B$3,'Plan Details'!$D$4:$D$2298))),0),MATCH(Calculations!$B$4,'Plan Details'!$F$3:$Q$3,0))),"")</f>
        <v/>
      </c>
      <c r="S229" s="2" t="str" cm="1">
        <f t="array" ref="S229">IFERROR($M229*IF($E229="","",INDEX('Plan Details'!$F$4:$Q$2298,MATCH(1,(Calculations!S$9='Plan Details'!$B$4:$B$2298)*($G229='Plan Details'!$E$4:$E$2298)*(ISNUMBER(SEARCH($B$3,'Plan Details'!$D$4:$D$2298))),0),MATCH(Calculations!$B$4,'Plan Details'!$F$3:$Q$3,0))),"")</f>
        <v/>
      </c>
      <c r="T229" s="2" t="str" cm="1">
        <f t="array" ref="T229">IFERROR($M229*IF($E229="","",INDEX('Plan Details'!$F$4:$Q$2298,MATCH(1,(Calculations!T$9='Plan Details'!$B$4:$B$2298)*($G229='Plan Details'!$E$4:$E$2298)*(ISNUMBER(SEARCH($B$3,'Plan Details'!$D$4:$D$2298))),0),MATCH(Calculations!$B$4,'Plan Details'!$F$3:$Q$3,0))),"")</f>
        <v/>
      </c>
      <c r="U229" s="2" t="str" cm="1">
        <f t="array" ref="U229">IFERROR($M229*IF($E229="","",INDEX('Plan Details'!$F$4:$Q$2298,MATCH(1,(Calculations!U$9='Plan Details'!$B$4:$B$2298)*($G229='Plan Details'!$E$4:$E$2298)*(ISNUMBER(SEARCH($B$3,'Plan Details'!$D$4:$D$2298))),0),MATCH(Calculations!$B$4,'Plan Details'!$F$3:$Q$3,0))),"")</f>
        <v/>
      </c>
      <c r="V229" s="2" t="str" cm="1">
        <f t="array" ref="V229">IFERROR($M229*IF($E229="","",INDEX('Plan Details'!$F$4:$Q$2298,MATCH(1,(Calculations!V$9='Plan Details'!$B$4:$B$2298)*($G229='Plan Details'!$E$4:$E$2298)*(ISNUMBER(SEARCH($B$3,'Plan Details'!$D$4:$D$2298))),0),MATCH(Calculations!$B$4,'Plan Details'!$F$3:$Q$3,0))),"")</f>
        <v/>
      </c>
      <c r="W229" s="2" t="str" cm="1">
        <f t="array" ref="W229">IFERROR($M229*IF($E229="","",INDEX('Plan Details'!$F$4:$Q$2298,MATCH(1,(Calculations!W$9='Plan Details'!$B$4:$B$2298)*($G229='Plan Details'!$E$4:$E$2298)*(ISNUMBER(SEARCH($B$3,'Plan Details'!$D$4:$D$2298))),0),MATCH(Calculations!$B$4,'Plan Details'!$F$3:$Q$3,0))),"")</f>
        <v/>
      </c>
      <c r="X229" s="2" t="str" cm="1">
        <f t="array" ref="X229">IFERROR($M229*IF($E229="","",INDEX('Plan Details'!$F$4:$Q$2298,MATCH(1,(Calculations!X$9='Plan Details'!$B$4:$B$2298)*($G229='Plan Details'!$E$4:$E$2298)*(ISNUMBER(SEARCH($B$3,'Plan Details'!$D$4:$D$2298))),0),MATCH(Calculations!$B$4,'Plan Details'!$F$3:$Q$3,0))),"")</f>
        <v/>
      </c>
      <c r="Y229" s="2" t="str" cm="1">
        <f t="array" ref="Y229">IFERROR($M229*IF($E229="","",INDEX('Plan Details'!$F$4:$Q$2298,MATCH(1,(Calculations!Y$9='Plan Details'!$B$4:$B$2298)*($G229='Plan Details'!$E$4:$E$2298)*(ISNUMBER(SEARCH($B$3,'Plan Details'!$D$4:$D$2298))),0),MATCH(Calculations!$B$4,'Plan Details'!$F$3:$Q$3,0))),"")</f>
        <v/>
      </c>
      <c r="Z229" s="2" t="str" cm="1">
        <f t="array" ref="Z229">IFERROR($M229*IF($E229="","",INDEX('Plan Details'!$F$4:$Q$2298,MATCH(1,(Calculations!Z$9='Plan Details'!$B$4:$B$2298)*($G229='Plan Details'!$E$4:$E$2298)*(ISNUMBER(SEARCH($B$3,'Plan Details'!$D$4:$D$2298))),0),MATCH(Calculations!$B$4,'Plan Details'!$F$3:$Q$3,0))),"")</f>
        <v/>
      </c>
      <c r="AA229" s="2" t="str" cm="1">
        <f t="array" ref="AA229">IFERROR($M229*IF($E229="","",INDEX('Plan Details'!$F$4:$Q$2298,MATCH(1,(Calculations!AA$9='Plan Details'!$B$4:$B$2298)*($G229='Plan Details'!$E$4:$E$2298)*(ISNUMBER(SEARCH($B$3,'Plan Details'!$D$4:$D$2298))),0),MATCH(Calculations!$B$4,'Plan Details'!$F$3:$Q$3,0))),"")</f>
        <v/>
      </c>
      <c r="AB229" s="2" t="str" cm="1">
        <f t="array" ref="AB229">IFERROR($M229*IF($E229="","",INDEX('Plan Details'!$F$4:$Q$2298,MATCH(1,(Calculations!AB$9='Plan Details'!$B$4:$B$2298)*($G229='Plan Details'!$E$4:$E$2298)*(ISNUMBER(SEARCH($B$3,'Plan Details'!$D$4:$D$2298))),0),MATCH(Calculations!$B$4,'Plan Details'!$F$3:$Q$3,0))),"")</f>
        <v/>
      </c>
      <c r="AD229" s="2" t="str">
        <f t="shared" si="66"/>
        <v/>
      </c>
      <c r="AE229" s="2" t="str">
        <f t="shared" si="67"/>
        <v/>
      </c>
      <c r="AF229" s="2" t="str">
        <f t="shared" si="68"/>
        <v/>
      </c>
      <c r="AG229" s="2" t="str">
        <f t="shared" si="69"/>
        <v/>
      </c>
      <c r="AH229" s="2" t="str">
        <f t="shared" si="70"/>
        <v/>
      </c>
      <c r="AI229" s="2" t="str">
        <f t="shared" si="71"/>
        <v/>
      </c>
      <c r="AJ229" s="2" t="str">
        <f t="shared" si="72"/>
        <v/>
      </c>
      <c r="AK229" s="2" t="str">
        <f t="shared" si="73"/>
        <v/>
      </c>
      <c r="AL229" s="2" t="str">
        <f t="shared" si="74"/>
        <v/>
      </c>
      <c r="AM229" s="2" t="str">
        <f t="shared" si="75"/>
        <v/>
      </c>
      <c r="AN229" s="2" t="str">
        <f t="shared" si="76"/>
        <v/>
      </c>
      <c r="AO229" s="2" t="str">
        <f t="shared" si="77"/>
        <v/>
      </c>
      <c r="AP229" s="2" t="str">
        <f t="shared" si="78"/>
        <v/>
      </c>
      <c r="AQ229" s="2" t="str">
        <f t="shared" si="79"/>
        <v/>
      </c>
    </row>
    <row r="230" spans="1:43" x14ac:dyDescent="0.2">
      <c r="A230" s="2" t="str">
        <f>IF('3 - SHOP Premium Calculator'!F246="","",'3 - SHOP Premium Calculator'!F246)</f>
        <v/>
      </c>
      <c r="B230" s="2" t="str">
        <f>IF(A230="","",A230&amp;COUNTIFS($D$10:D230,"Employee"))</f>
        <v/>
      </c>
      <c r="C230" s="2" t="str">
        <f>IF(A230="","",'3 - SHOP Premium Calculator'!F246&amp;" - "&amp;'3 - SHOP Premium Calculator'!H246)</f>
        <v/>
      </c>
      <c r="D230" s="2" t="str">
        <f>IF('3 - SHOP Premium Calculator'!H246="","",'3 - SHOP Premium Calculator'!H246)</f>
        <v/>
      </c>
      <c r="E230" s="37" t="str">
        <f>IF('3 - SHOP Premium Calculator'!I246="","",'3 - SHOP Premium Calculator'!I246)</f>
        <v/>
      </c>
      <c r="F230" s="2" t="str">
        <f t="shared" si="60"/>
        <v/>
      </c>
      <c r="G230" s="2" t="str">
        <f t="shared" si="61"/>
        <v/>
      </c>
      <c r="H230" s="2" t="str">
        <f t="shared" si="62"/>
        <v/>
      </c>
      <c r="I230" s="2" t="str">
        <f t="shared" si="63"/>
        <v/>
      </c>
      <c r="J230" s="2" t="str">
        <f t="shared" si="64"/>
        <v/>
      </c>
      <c r="K230" s="2" t="str">
        <f>IF(A230="","",IF(AND(D230="Dependent",F230&lt;25),F230+(COUNTIFS($A$10:A230,A230)/500),0))</f>
        <v/>
      </c>
      <c r="L230" s="2" t="str" cm="1">
        <f t="array" ref="L230">IFERROR(IF(A230="","",IF(AND(D230="Dependent",OR(IFERROR(K230=LARGE(IF($B$10:$B$309=B230,$K$10:$K$309),1),FALSE),IFERROR(K230=LARGE(IF($B$10:$B$309=B230,$K$10:$K$309),2),FALSE),IFERROR(K230=LARGE(IF($B$10:$B$309=B230,$K$10:$K$309),3),FALSE)),F230&lt;26),1,0)),0)</f>
        <v/>
      </c>
      <c r="M230" s="2" t="str">
        <f t="shared" si="65"/>
        <v/>
      </c>
      <c r="O230" s="2" t="str" cm="1">
        <f t="array" ref="O230">IFERROR($M230*IF($E230="","",INDEX('Plan Details'!$F$4:$Q$2298,MATCH(1,(Calculations!O$9='Plan Details'!$B$4:$B$2298)*($G230='Plan Details'!$E$4:$E$2298)*(ISNUMBER(SEARCH($B$3,'Plan Details'!$D$4:$D$2298))),0),MATCH(Calculations!$B$4,'Plan Details'!$F$3:$Q$3,0))),"")</f>
        <v/>
      </c>
      <c r="P230" s="2" t="str" cm="1">
        <f t="array" ref="P230">IFERROR($M230*IF($E230="","",INDEX('Plan Details'!$F$4:$Q$2298,MATCH(1,(Calculations!P$9='Plan Details'!$B$4:$B$2298)*($G230='Plan Details'!$E$4:$E$2298)*(ISNUMBER(SEARCH($B$3,'Plan Details'!$D$4:$D$2298))),0),MATCH(Calculations!$B$4,'Plan Details'!$F$3:$Q$3,0))),"")</f>
        <v/>
      </c>
      <c r="Q230" s="2" t="str" cm="1">
        <f t="array" ref="Q230">IFERROR($M230*IF($E230="","",INDEX('Plan Details'!$F$4:$Q$2298,MATCH(1,(Calculations!Q$9='Plan Details'!$B$4:$B$2298)*($G230='Plan Details'!$E$4:$E$2298)*(ISNUMBER(SEARCH($B$3,'Plan Details'!$D$4:$D$2298))),0),MATCH(Calculations!$B$4,'Plan Details'!$F$3:$Q$3,0))),"")</f>
        <v/>
      </c>
      <c r="R230" s="2" t="str" cm="1">
        <f t="array" ref="R230">IFERROR($M230*IF($E230="","",INDEX('Plan Details'!$F$4:$Q$2298,MATCH(1,(Calculations!R$9='Plan Details'!$B$4:$B$2298)*($G230='Plan Details'!$E$4:$E$2298)*(ISNUMBER(SEARCH($B$3,'Plan Details'!$D$4:$D$2298))),0),MATCH(Calculations!$B$4,'Plan Details'!$F$3:$Q$3,0))),"")</f>
        <v/>
      </c>
      <c r="S230" s="2" t="str" cm="1">
        <f t="array" ref="S230">IFERROR($M230*IF($E230="","",INDEX('Plan Details'!$F$4:$Q$2298,MATCH(1,(Calculations!S$9='Plan Details'!$B$4:$B$2298)*($G230='Plan Details'!$E$4:$E$2298)*(ISNUMBER(SEARCH($B$3,'Plan Details'!$D$4:$D$2298))),0),MATCH(Calculations!$B$4,'Plan Details'!$F$3:$Q$3,0))),"")</f>
        <v/>
      </c>
      <c r="T230" s="2" t="str" cm="1">
        <f t="array" ref="T230">IFERROR($M230*IF($E230="","",INDEX('Plan Details'!$F$4:$Q$2298,MATCH(1,(Calculations!T$9='Plan Details'!$B$4:$B$2298)*($G230='Plan Details'!$E$4:$E$2298)*(ISNUMBER(SEARCH($B$3,'Plan Details'!$D$4:$D$2298))),0),MATCH(Calculations!$B$4,'Plan Details'!$F$3:$Q$3,0))),"")</f>
        <v/>
      </c>
      <c r="U230" s="2" t="str" cm="1">
        <f t="array" ref="U230">IFERROR($M230*IF($E230="","",INDEX('Plan Details'!$F$4:$Q$2298,MATCH(1,(Calculations!U$9='Plan Details'!$B$4:$B$2298)*($G230='Plan Details'!$E$4:$E$2298)*(ISNUMBER(SEARCH($B$3,'Plan Details'!$D$4:$D$2298))),0),MATCH(Calculations!$B$4,'Plan Details'!$F$3:$Q$3,0))),"")</f>
        <v/>
      </c>
      <c r="V230" s="2" t="str" cm="1">
        <f t="array" ref="V230">IFERROR($M230*IF($E230="","",INDEX('Plan Details'!$F$4:$Q$2298,MATCH(1,(Calculations!V$9='Plan Details'!$B$4:$B$2298)*($G230='Plan Details'!$E$4:$E$2298)*(ISNUMBER(SEARCH($B$3,'Plan Details'!$D$4:$D$2298))),0),MATCH(Calculations!$B$4,'Plan Details'!$F$3:$Q$3,0))),"")</f>
        <v/>
      </c>
      <c r="W230" s="2" t="str" cm="1">
        <f t="array" ref="W230">IFERROR($M230*IF($E230="","",INDEX('Plan Details'!$F$4:$Q$2298,MATCH(1,(Calculations!W$9='Plan Details'!$B$4:$B$2298)*($G230='Plan Details'!$E$4:$E$2298)*(ISNUMBER(SEARCH($B$3,'Plan Details'!$D$4:$D$2298))),0),MATCH(Calculations!$B$4,'Plan Details'!$F$3:$Q$3,0))),"")</f>
        <v/>
      </c>
      <c r="X230" s="2" t="str" cm="1">
        <f t="array" ref="X230">IFERROR($M230*IF($E230="","",INDEX('Plan Details'!$F$4:$Q$2298,MATCH(1,(Calculations!X$9='Plan Details'!$B$4:$B$2298)*($G230='Plan Details'!$E$4:$E$2298)*(ISNUMBER(SEARCH($B$3,'Plan Details'!$D$4:$D$2298))),0),MATCH(Calculations!$B$4,'Plan Details'!$F$3:$Q$3,0))),"")</f>
        <v/>
      </c>
      <c r="Y230" s="2" t="str" cm="1">
        <f t="array" ref="Y230">IFERROR($M230*IF($E230="","",INDEX('Plan Details'!$F$4:$Q$2298,MATCH(1,(Calculations!Y$9='Plan Details'!$B$4:$B$2298)*($G230='Plan Details'!$E$4:$E$2298)*(ISNUMBER(SEARCH($B$3,'Plan Details'!$D$4:$D$2298))),0),MATCH(Calculations!$B$4,'Plan Details'!$F$3:$Q$3,0))),"")</f>
        <v/>
      </c>
      <c r="Z230" s="2" t="str" cm="1">
        <f t="array" ref="Z230">IFERROR($M230*IF($E230="","",INDEX('Plan Details'!$F$4:$Q$2298,MATCH(1,(Calculations!Z$9='Plan Details'!$B$4:$B$2298)*($G230='Plan Details'!$E$4:$E$2298)*(ISNUMBER(SEARCH($B$3,'Plan Details'!$D$4:$D$2298))),0),MATCH(Calculations!$B$4,'Plan Details'!$F$3:$Q$3,0))),"")</f>
        <v/>
      </c>
      <c r="AA230" s="2" t="str" cm="1">
        <f t="array" ref="AA230">IFERROR($M230*IF($E230="","",INDEX('Plan Details'!$F$4:$Q$2298,MATCH(1,(Calculations!AA$9='Plan Details'!$B$4:$B$2298)*($G230='Plan Details'!$E$4:$E$2298)*(ISNUMBER(SEARCH($B$3,'Plan Details'!$D$4:$D$2298))),0),MATCH(Calculations!$B$4,'Plan Details'!$F$3:$Q$3,0))),"")</f>
        <v/>
      </c>
      <c r="AB230" s="2" t="str" cm="1">
        <f t="array" ref="AB230">IFERROR($M230*IF($E230="","",INDEX('Plan Details'!$F$4:$Q$2298,MATCH(1,(Calculations!AB$9='Plan Details'!$B$4:$B$2298)*($G230='Plan Details'!$E$4:$E$2298)*(ISNUMBER(SEARCH($B$3,'Plan Details'!$D$4:$D$2298))),0),MATCH(Calculations!$B$4,'Plan Details'!$F$3:$Q$3,0))),"")</f>
        <v/>
      </c>
      <c r="AD230" s="2" t="str">
        <f t="shared" si="66"/>
        <v/>
      </c>
      <c r="AE230" s="2" t="str">
        <f t="shared" si="67"/>
        <v/>
      </c>
      <c r="AF230" s="2" t="str">
        <f t="shared" si="68"/>
        <v/>
      </c>
      <c r="AG230" s="2" t="str">
        <f t="shared" si="69"/>
        <v/>
      </c>
      <c r="AH230" s="2" t="str">
        <f t="shared" si="70"/>
        <v/>
      </c>
      <c r="AI230" s="2" t="str">
        <f t="shared" si="71"/>
        <v/>
      </c>
      <c r="AJ230" s="2" t="str">
        <f t="shared" si="72"/>
        <v/>
      </c>
      <c r="AK230" s="2" t="str">
        <f t="shared" si="73"/>
        <v/>
      </c>
      <c r="AL230" s="2" t="str">
        <f t="shared" si="74"/>
        <v/>
      </c>
      <c r="AM230" s="2" t="str">
        <f t="shared" si="75"/>
        <v/>
      </c>
      <c r="AN230" s="2" t="str">
        <f t="shared" si="76"/>
        <v/>
      </c>
      <c r="AO230" s="2" t="str">
        <f t="shared" si="77"/>
        <v/>
      </c>
      <c r="AP230" s="2" t="str">
        <f t="shared" si="78"/>
        <v/>
      </c>
      <c r="AQ230" s="2" t="str">
        <f t="shared" si="79"/>
        <v/>
      </c>
    </row>
    <row r="231" spans="1:43" x14ac:dyDescent="0.2">
      <c r="A231" s="2" t="str">
        <f>IF('3 - SHOP Premium Calculator'!F247="","",'3 - SHOP Premium Calculator'!F247)</f>
        <v/>
      </c>
      <c r="B231" s="2" t="str">
        <f>IF(A231="","",A231&amp;COUNTIFS($D$10:D231,"Employee"))</f>
        <v/>
      </c>
      <c r="C231" s="2" t="str">
        <f>IF(A231="","",'3 - SHOP Premium Calculator'!F247&amp;" - "&amp;'3 - SHOP Premium Calculator'!H247)</f>
        <v/>
      </c>
      <c r="D231" s="2" t="str">
        <f>IF('3 - SHOP Premium Calculator'!H247="","",'3 - SHOP Premium Calculator'!H247)</f>
        <v/>
      </c>
      <c r="E231" s="37" t="str">
        <f>IF('3 - SHOP Premium Calculator'!I247="","",'3 - SHOP Premium Calculator'!I247)</f>
        <v/>
      </c>
      <c r="F231" s="2" t="str">
        <f t="shared" si="60"/>
        <v/>
      </c>
      <c r="G231" s="2" t="str">
        <f t="shared" si="61"/>
        <v/>
      </c>
      <c r="H231" s="2" t="str">
        <f t="shared" si="62"/>
        <v/>
      </c>
      <c r="I231" s="2" t="str">
        <f t="shared" si="63"/>
        <v/>
      </c>
      <c r="J231" s="2" t="str">
        <f t="shared" si="64"/>
        <v/>
      </c>
      <c r="K231" s="2" t="str">
        <f>IF(A231="","",IF(AND(D231="Dependent",F231&lt;25),F231+(COUNTIFS($A$10:A231,A231)/500),0))</f>
        <v/>
      </c>
      <c r="L231" s="2" t="str" cm="1">
        <f t="array" ref="L231">IFERROR(IF(A231="","",IF(AND(D231="Dependent",OR(IFERROR(K231=LARGE(IF($B$10:$B$309=B231,$K$10:$K$309),1),FALSE),IFERROR(K231=LARGE(IF($B$10:$B$309=B231,$K$10:$K$309),2),FALSE),IFERROR(K231=LARGE(IF($B$10:$B$309=B231,$K$10:$K$309),3),FALSE)),F231&lt;26),1,0)),0)</f>
        <v/>
      </c>
      <c r="M231" s="2" t="str">
        <f t="shared" si="65"/>
        <v/>
      </c>
      <c r="O231" s="2" t="str" cm="1">
        <f t="array" ref="O231">IFERROR($M231*IF($E231="","",INDEX('Plan Details'!$F$4:$Q$2298,MATCH(1,(Calculations!O$9='Plan Details'!$B$4:$B$2298)*($G231='Plan Details'!$E$4:$E$2298)*(ISNUMBER(SEARCH($B$3,'Plan Details'!$D$4:$D$2298))),0),MATCH(Calculations!$B$4,'Plan Details'!$F$3:$Q$3,0))),"")</f>
        <v/>
      </c>
      <c r="P231" s="2" t="str" cm="1">
        <f t="array" ref="P231">IFERROR($M231*IF($E231="","",INDEX('Plan Details'!$F$4:$Q$2298,MATCH(1,(Calculations!P$9='Plan Details'!$B$4:$B$2298)*($G231='Plan Details'!$E$4:$E$2298)*(ISNUMBER(SEARCH($B$3,'Plan Details'!$D$4:$D$2298))),0),MATCH(Calculations!$B$4,'Plan Details'!$F$3:$Q$3,0))),"")</f>
        <v/>
      </c>
      <c r="Q231" s="2" t="str" cm="1">
        <f t="array" ref="Q231">IFERROR($M231*IF($E231="","",INDEX('Plan Details'!$F$4:$Q$2298,MATCH(1,(Calculations!Q$9='Plan Details'!$B$4:$B$2298)*($G231='Plan Details'!$E$4:$E$2298)*(ISNUMBER(SEARCH($B$3,'Plan Details'!$D$4:$D$2298))),0),MATCH(Calculations!$B$4,'Plan Details'!$F$3:$Q$3,0))),"")</f>
        <v/>
      </c>
      <c r="R231" s="2" t="str" cm="1">
        <f t="array" ref="R231">IFERROR($M231*IF($E231="","",INDEX('Plan Details'!$F$4:$Q$2298,MATCH(1,(Calculations!R$9='Plan Details'!$B$4:$B$2298)*($G231='Plan Details'!$E$4:$E$2298)*(ISNUMBER(SEARCH($B$3,'Plan Details'!$D$4:$D$2298))),0),MATCH(Calculations!$B$4,'Plan Details'!$F$3:$Q$3,0))),"")</f>
        <v/>
      </c>
      <c r="S231" s="2" t="str" cm="1">
        <f t="array" ref="S231">IFERROR($M231*IF($E231="","",INDEX('Plan Details'!$F$4:$Q$2298,MATCH(1,(Calculations!S$9='Plan Details'!$B$4:$B$2298)*($G231='Plan Details'!$E$4:$E$2298)*(ISNUMBER(SEARCH($B$3,'Plan Details'!$D$4:$D$2298))),0),MATCH(Calculations!$B$4,'Plan Details'!$F$3:$Q$3,0))),"")</f>
        <v/>
      </c>
      <c r="T231" s="2" t="str" cm="1">
        <f t="array" ref="T231">IFERROR($M231*IF($E231="","",INDEX('Plan Details'!$F$4:$Q$2298,MATCH(1,(Calculations!T$9='Plan Details'!$B$4:$B$2298)*($G231='Plan Details'!$E$4:$E$2298)*(ISNUMBER(SEARCH($B$3,'Plan Details'!$D$4:$D$2298))),0),MATCH(Calculations!$B$4,'Plan Details'!$F$3:$Q$3,0))),"")</f>
        <v/>
      </c>
      <c r="U231" s="2" t="str" cm="1">
        <f t="array" ref="U231">IFERROR($M231*IF($E231="","",INDEX('Plan Details'!$F$4:$Q$2298,MATCH(1,(Calculations!U$9='Plan Details'!$B$4:$B$2298)*($G231='Plan Details'!$E$4:$E$2298)*(ISNUMBER(SEARCH($B$3,'Plan Details'!$D$4:$D$2298))),0),MATCH(Calculations!$B$4,'Plan Details'!$F$3:$Q$3,0))),"")</f>
        <v/>
      </c>
      <c r="V231" s="2" t="str" cm="1">
        <f t="array" ref="V231">IFERROR($M231*IF($E231="","",INDEX('Plan Details'!$F$4:$Q$2298,MATCH(1,(Calculations!V$9='Plan Details'!$B$4:$B$2298)*($G231='Plan Details'!$E$4:$E$2298)*(ISNUMBER(SEARCH($B$3,'Plan Details'!$D$4:$D$2298))),0),MATCH(Calculations!$B$4,'Plan Details'!$F$3:$Q$3,0))),"")</f>
        <v/>
      </c>
      <c r="W231" s="2" t="str" cm="1">
        <f t="array" ref="W231">IFERROR($M231*IF($E231="","",INDEX('Plan Details'!$F$4:$Q$2298,MATCH(1,(Calculations!W$9='Plan Details'!$B$4:$B$2298)*($G231='Plan Details'!$E$4:$E$2298)*(ISNUMBER(SEARCH($B$3,'Plan Details'!$D$4:$D$2298))),0),MATCH(Calculations!$B$4,'Plan Details'!$F$3:$Q$3,0))),"")</f>
        <v/>
      </c>
      <c r="X231" s="2" t="str" cm="1">
        <f t="array" ref="X231">IFERROR($M231*IF($E231="","",INDEX('Plan Details'!$F$4:$Q$2298,MATCH(1,(Calculations!X$9='Plan Details'!$B$4:$B$2298)*($G231='Plan Details'!$E$4:$E$2298)*(ISNUMBER(SEARCH($B$3,'Plan Details'!$D$4:$D$2298))),0),MATCH(Calculations!$B$4,'Plan Details'!$F$3:$Q$3,0))),"")</f>
        <v/>
      </c>
      <c r="Y231" s="2" t="str" cm="1">
        <f t="array" ref="Y231">IFERROR($M231*IF($E231="","",INDEX('Plan Details'!$F$4:$Q$2298,MATCH(1,(Calculations!Y$9='Plan Details'!$B$4:$B$2298)*($G231='Plan Details'!$E$4:$E$2298)*(ISNUMBER(SEARCH($B$3,'Plan Details'!$D$4:$D$2298))),0),MATCH(Calculations!$B$4,'Plan Details'!$F$3:$Q$3,0))),"")</f>
        <v/>
      </c>
      <c r="Z231" s="2" t="str" cm="1">
        <f t="array" ref="Z231">IFERROR($M231*IF($E231="","",INDEX('Plan Details'!$F$4:$Q$2298,MATCH(1,(Calculations!Z$9='Plan Details'!$B$4:$B$2298)*($G231='Plan Details'!$E$4:$E$2298)*(ISNUMBER(SEARCH($B$3,'Plan Details'!$D$4:$D$2298))),0),MATCH(Calculations!$B$4,'Plan Details'!$F$3:$Q$3,0))),"")</f>
        <v/>
      </c>
      <c r="AA231" s="2" t="str" cm="1">
        <f t="array" ref="AA231">IFERROR($M231*IF($E231="","",INDEX('Plan Details'!$F$4:$Q$2298,MATCH(1,(Calculations!AA$9='Plan Details'!$B$4:$B$2298)*($G231='Plan Details'!$E$4:$E$2298)*(ISNUMBER(SEARCH($B$3,'Plan Details'!$D$4:$D$2298))),0),MATCH(Calculations!$B$4,'Plan Details'!$F$3:$Q$3,0))),"")</f>
        <v/>
      </c>
      <c r="AB231" s="2" t="str" cm="1">
        <f t="array" ref="AB231">IFERROR($M231*IF($E231="","",INDEX('Plan Details'!$F$4:$Q$2298,MATCH(1,(Calculations!AB$9='Plan Details'!$B$4:$B$2298)*($G231='Plan Details'!$E$4:$E$2298)*(ISNUMBER(SEARCH($B$3,'Plan Details'!$D$4:$D$2298))),0),MATCH(Calculations!$B$4,'Plan Details'!$F$3:$Q$3,0))),"")</f>
        <v/>
      </c>
      <c r="AD231" s="2" t="str">
        <f t="shared" si="66"/>
        <v/>
      </c>
      <c r="AE231" s="2" t="str">
        <f t="shared" si="67"/>
        <v/>
      </c>
      <c r="AF231" s="2" t="str">
        <f t="shared" si="68"/>
        <v/>
      </c>
      <c r="AG231" s="2" t="str">
        <f t="shared" si="69"/>
        <v/>
      </c>
      <c r="AH231" s="2" t="str">
        <f t="shared" si="70"/>
        <v/>
      </c>
      <c r="AI231" s="2" t="str">
        <f t="shared" si="71"/>
        <v/>
      </c>
      <c r="AJ231" s="2" t="str">
        <f t="shared" si="72"/>
        <v/>
      </c>
      <c r="AK231" s="2" t="str">
        <f t="shared" si="73"/>
        <v/>
      </c>
      <c r="AL231" s="2" t="str">
        <f t="shared" si="74"/>
        <v/>
      </c>
      <c r="AM231" s="2" t="str">
        <f t="shared" si="75"/>
        <v/>
      </c>
      <c r="AN231" s="2" t="str">
        <f t="shared" si="76"/>
        <v/>
      </c>
      <c r="AO231" s="2" t="str">
        <f t="shared" si="77"/>
        <v/>
      </c>
      <c r="AP231" s="2" t="str">
        <f t="shared" si="78"/>
        <v/>
      </c>
      <c r="AQ231" s="2" t="str">
        <f t="shared" si="79"/>
        <v/>
      </c>
    </row>
    <row r="232" spans="1:43" x14ac:dyDescent="0.2">
      <c r="A232" s="2" t="str">
        <f>IF('3 - SHOP Premium Calculator'!F248="","",'3 - SHOP Premium Calculator'!F248)</f>
        <v/>
      </c>
      <c r="B232" s="2" t="str">
        <f>IF(A232="","",A232&amp;COUNTIFS($D$10:D232,"Employee"))</f>
        <v/>
      </c>
      <c r="C232" s="2" t="str">
        <f>IF(A232="","",'3 - SHOP Premium Calculator'!F248&amp;" - "&amp;'3 - SHOP Premium Calculator'!H248)</f>
        <v/>
      </c>
      <c r="D232" s="2" t="str">
        <f>IF('3 - SHOP Premium Calculator'!H248="","",'3 - SHOP Premium Calculator'!H248)</f>
        <v/>
      </c>
      <c r="E232" s="37" t="str">
        <f>IF('3 - SHOP Premium Calculator'!I248="","",'3 - SHOP Premium Calculator'!I248)</f>
        <v/>
      </c>
      <c r="F232" s="2" t="str">
        <f t="shared" si="60"/>
        <v/>
      </c>
      <c r="G232" s="2" t="str">
        <f t="shared" si="61"/>
        <v/>
      </c>
      <c r="H232" s="2" t="str">
        <f t="shared" si="62"/>
        <v/>
      </c>
      <c r="I232" s="2" t="str">
        <f t="shared" si="63"/>
        <v/>
      </c>
      <c r="J232" s="2" t="str">
        <f t="shared" si="64"/>
        <v/>
      </c>
      <c r="K232" s="2" t="str">
        <f>IF(A232="","",IF(AND(D232="Dependent",F232&lt;25),F232+(COUNTIFS($A$10:A232,A232)/500),0))</f>
        <v/>
      </c>
      <c r="L232" s="2" t="str" cm="1">
        <f t="array" ref="L232">IFERROR(IF(A232="","",IF(AND(D232="Dependent",OR(IFERROR(K232=LARGE(IF($B$10:$B$309=B232,$K$10:$K$309),1),FALSE),IFERROR(K232=LARGE(IF($B$10:$B$309=B232,$K$10:$K$309),2),FALSE),IFERROR(K232=LARGE(IF($B$10:$B$309=B232,$K$10:$K$309),3),FALSE)),F232&lt;26),1,0)),0)</f>
        <v/>
      </c>
      <c r="M232" s="2" t="str">
        <f t="shared" si="65"/>
        <v/>
      </c>
      <c r="O232" s="2" t="str" cm="1">
        <f t="array" ref="O232">IFERROR($M232*IF($E232="","",INDEX('Plan Details'!$F$4:$Q$2298,MATCH(1,(Calculations!O$9='Plan Details'!$B$4:$B$2298)*($G232='Plan Details'!$E$4:$E$2298)*(ISNUMBER(SEARCH($B$3,'Plan Details'!$D$4:$D$2298))),0),MATCH(Calculations!$B$4,'Plan Details'!$F$3:$Q$3,0))),"")</f>
        <v/>
      </c>
      <c r="P232" s="2" t="str" cm="1">
        <f t="array" ref="P232">IFERROR($M232*IF($E232="","",INDEX('Plan Details'!$F$4:$Q$2298,MATCH(1,(Calculations!P$9='Plan Details'!$B$4:$B$2298)*($G232='Plan Details'!$E$4:$E$2298)*(ISNUMBER(SEARCH($B$3,'Plan Details'!$D$4:$D$2298))),0),MATCH(Calculations!$B$4,'Plan Details'!$F$3:$Q$3,0))),"")</f>
        <v/>
      </c>
      <c r="Q232" s="2" t="str" cm="1">
        <f t="array" ref="Q232">IFERROR($M232*IF($E232="","",INDEX('Plan Details'!$F$4:$Q$2298,MATCH(1,(Calculations!Q$9='Plan Details'!$B$4:$B$2298)*($G232='Plan Details'!$E$4:$E$2298)*(ISNUMBER(SEARCH($B$3,'Plan Details'!$D$4:$D$2298))),0),MATCH(Calculations!$B$4,'Plan Details'!$F$3:$Q$3,0))),"")</f>
        <v/>
      </c>
      <c r="R232" s="2" t="str" cm="1">
        <f t="array" ref="R232">IFERROR($M232*IF($E232="","",INDEX('Plan Details'!$F$4:$Q$2298,MATCH(1,(Calculations!R$9='Plan Details'!$B$4:$B$2298)*($G232='Plan Details'!$E$4:$E$2298)*(ISNUMBER(SEARCH($B$3,'Plan Details'!$D$4:$D$2298))),0),MATCH(Calculations!$B$4,'Plan Details'!$F$3:$Q$3,0))),"")</f>
        <v/>
      </c>
      <c r="S232" s="2" t="str" cm="1">
        <f t="array" ref="S232">IFERROR($M232*IF($E232="","",INDEX('Plan Details'!$F$4:$Q$2298,MATCH(1,(Calculations!S$9='Plan Details'!$B$4:$B$2298)*($G232='Plan Details'!$E$4:$E$2298)*(ISNUMBER(SEARCH($B$3,'Plan Details'!$D$4:$D$2298))),0),MATCH(Calculations!$B$4,'Plan Details'!$F$3:$Q$3,0))),"")</f>
        <v/>
      </c>
      <c r="T232" s="2" t="str" cm="1">
        <f t="array" ref="T232">IFERROR($M232*IF($E232="","",INDEX('Plan Details'!$F$4:$Q$2298,MATCH(1,(Calculations!T$9='Plan Details'!$B$4:$B$2298)*($G232='Plan Details'!$E$4:$E$2298)*(ISNUMBER(SEARCH($B$3,'Plan Details'!$D$4:$D$2298))),0),MATCH(Calculations!$B$4,'Plan Details'!$F$3:$Q$3,0))),"")</f>
        <v/>
      </c>
      <c r="U232" s="2" t="str" cm="1">
        <f t="array" ref="U232">IFERROR($M232*IF($E232="","",INDEX('Plan Details'!$F$4:$Q$2298,MATCH(1,(Calculations!U$9='Plan Details'!$B$4:$B$2298)*($G232='Plan Details'!$E$4:$E$2298)*(ISNUMBER(SEARCH($B$3,'Plan Details'!$D$4:$D$2298))),0),MATCH(Calculations!$B$4,'Plan Details'!$F$3:$Q$3,0))),"")</f>
        <v/>
      </c>
      <c r="V232" s="2" t="str" cm="1">
        <f t="array" ref="V232">IFERROR($M232*IF($E232="","",INDEX('Plan Details'!$F$4:$Q$2298,MATCH(1,(Calculations!V$9='Plan Details'!$B$4:$B$2298)*($G232='Plan Details'!$E$4:$E$2298)*(ISNUMBER(SEARCH($B$3,'Plan Details'!$D$4:$D$2298))),0),MATCH(Calculations!$B$4,'Plan Details'!$F$3:$Q$3,0))),"")</f>
        <v/>
      </c>
      <c r="W232" s="2" t="str" cm="1">
        <f t="array" ref="W232">IFERROR($M232*IF($E232="","",INDEX('Plan Details'!$F$4:$Q$2298,MATCH(1,(Calculations!W$9='Plan Details'!$B$4:$B$2298)*($G232='Plan Details'!$E$4:$E$2298)*(ISNUMBER(SEARCH($B$3,'Plan Details'!$D$4:$D$2298))),0),MATCH(Calculations!$B$4,'Plan Details'!$F$3:$Q$3,0))),"")</f>
        <v/>
      </c>
      <c r="X232" s="2" t="str" cm="1">
        <f t="array" ref="X232">IFERROR($M232*IF($E232="","",INDEX('Plan Details'!$F$4:$Q$2298,MATCH(1,(Calculations!X$9='Plan Details'!$B$4:$B$2298)*($G232='Plan Details'!$E$4:$E$2298)*(ISNUMBER(SEARCH($B$3,'Plan Details'!$D$4:$D$2298))),0),MATCH(Calculations!$B$4,'Plan Details'!$F$3:$Q$3,0))),"")</f>
        <v/>
      </c>
      <c r="Y232" s="2" t="str" cm="1">
        <f t="array" ref="Y232">IFERROR($M232*IF($E232="","",INDEX('Plan Details'!$F$4:$Q$2298,MATCH(1,(Calculations!Y$9='Plan Details'!$B$4:$B$2298)*($G232='Plan Details'!$E$4:$E$2298)*(ISNUMBER(SEARCH($B$3,'Plan Details'!$D$4:$D$2298))),0),MATCH(Calculations!$B$4,'Plan Details'!$F$3:$Q$3,0))),"")</f>
        <v/>
      </c>
      <c r="Z232" s="2" t="str" cm="1">
        <f t="array" ref="Z232">IFERROR($M232*IF($E232="","",INDEX('Plan Details'!$F$4:$Q$2298,MATCH(1,(Calculations!Z$9='Plan Details'!$B$4:$B$2298)*($G232='Plan Details'!$E$4:$E$2298)*(ISNUMBER(SEARCH($B$3,'Plan Details'!$D$4:$D$2298))),0),MATCH(Calculations!$B$4,'Plan Details'!$F$3:$Q$3,0))),"")</f>
        <v/>
      </c>
      <c r="AA232" s="2" t="str" cm="1">
        <f t="array" ref="AA232">IFERROR($M232*IF($E232="","",INDEX('Plan Details'!$F$4:$Q$2298,MATCH(1,(Calculations!AA$9='Plan Details'!$B$4:$B$2298)*($G232='Plan Details'!$E$4:$E$2298)*(ISNUMBER(SEARCH($B$3,'Plan Details'!$D$4:$D$2298))),0),MATCH(Calculations!$B$4,'Plan Details'!$F$3:$Q$3,0))),"")</f>
        <v/>
      </c>
      <c r="AB232" s="2" t="str" cm="1">
        <f t="array" ref="AB232">IFERROR($M232*IF($E232="","",INDEX('Plan Details'!$F$4:$Q$2298,MATCH(1,(Calculations!AB$9='Plan Details'!$B$4:$B$2298)*($G232='Plan Details'!$E$4:$E$2298)*(ISNUMBER(SEARCH($B$3,'Plan Details'!$D$4:$D$2298))),0),MATCH(Calculations!$B$4,'Plan Details'!$F$3:$Q$3,0))),"")</f>
        <v/>
      </c>
      <c r="AD232" s="2" t="str">
        <f t="shared" si="66"/>
        <v/>
      </c>
      <c r="AE232" s="2" t="str">
        <f t="shared" si="67"/>
        <v/>
      </c>
      <c r="AF232" s="2" t="str">
        <f t="shared" si="68"/>
        <v/>
      </c>
      <c r="AG232" s="2" t="str">
        <f t="shared" si="69"/>
        <v/>
      </c>
      <c r="AH232" s="2" t="str">
        <f t="shared" si="70"/>
        <v/>
      </c>
      <c r="AI232" s="2" t="str">
        <f t="shared" si="71"/>
        <v/>
      </c>
      <c r="AJ232" s="2" t="str">
        <f t="shared" si="72"/>
        <v/>
      </c>
      <c r="AK232" s="2" t="str">
        <f t="shared" si="73"/>
        <v/>
      </c>
      <c r="AL232" s="2" t="str">
        <f t="shared" si="74"/>
        <v/>
      </c>
      <c r="AM232" s="2" t="str">
        <f t="shared" si="75"/>
        <v/>
      </c>
      <c r="AN232" s="2" t="str">
        <f t="shared" si="76"/>
        <v/>
      </c>
      <c r="AO232" s="2" t="str">
        <f t="shared" si="77"/>
        <v/>
      </c>
      <c r="AP232" s="2" t="str">
        <f t="shared" si="78"/>
        <v/>
      </c>
      <c r="AQ232" s="2" t="str">
        <f t="shared" si="79"/>
        <v/>
      </c>
    </row>
    <row r="233" spans="1:43" x14ac:dyDescent="0.2">
      <c r="A233" s="2" t="str">
        <f>IF('3 - SHOP Premium Calculator'!F249="","",'3 - SHOP Premium Calculator'!F249)</f>
        <v/>
      </c>
      <c r="B233" s="2" t="str">
        <f>IF(A233="","",A233&amp;COUNTIFS($D$10:D233,"Employee"))</f>
        <v/>
      </c>
      <c r="C233" s="2" t="str">
        <f>IF(A233="","",'3 - SHOP Premium Calculator'!F249&amp;" - "&amp;'3 - SHOP Premium Calculator'!H249)</f>
        <v/>
      </c>
      <c r="D233" s="2" t="str">
        <f>IF('3 - SHOP Premium Calculator'!H249="","",'3 - SHOP Premium Calculator'!H249)</f>
        <v/>
      </c>
      <c r="E233" s="37" t="str">
        <f>IF('3 - SHOP Premium Calculator'!I249="","",'3 - SHOP Premium Calculator'!I249)</f>
        <v/>
      </c>
      <c r="F233" s="2" t="str">
        <f t="shared" si="60"/>
        <v/>
      </c>
      <c r="G233" s="2" t="str">
        <f t="shared" si="61"/>
        <v/>
      </c>
      <c r="H233" s="2" t="str">
        <f t="shared" si="62"/>
        <v/>
      </c>
      <c r="I233" s="2" t="str">
        <f t="shared" si="63"/>
        <v/>
      </c>
      <c r="J233" s="2" t="str">
        <f t="shared" si="64"/>
        <v/>
      </c>
      <c r="K233" s="2" t="str">
        <f>IF(A233="","",IF(AND(D233="Dependent",F233&lt;25),F233+(COUNTIFS($A$10:A233,A233)/500),0))</f>
        <v/>
      </c>
      <c r="L233" s="2" t="str" cm="1">
        <f t="array" ref="L233">IFERROR(IF(A233="","",IF(AND(D233="Dependent",OR(IFERROR(K233=LARGE(IF($B$10:$B$309=B233,$K$10:$K$309),1),FALSE),IFERROR(K233=LARGE(IF($B$10:$B$309=B233,$K$10:$K$309),2),FALSE),IFERROR(K233=LARGE(IF($B$10:$B$309=B233,$K$10:$K$309),3),FALSE)),F233&lt;26),1,0)),0)</f>
        <v/>
      </c>
      <c r="M233" s="2" t="str">
        <f t="shared" si="65"/>
        <v/>
      </c>
      <c r="O233" s="2" t="str" cm="1">
        <f t="array" ref="O233">IFERROR($M233*IF($E233="","",INDEX('Plan Details'!$F$4:$Q$2298,MATCH(1,(Calculations!O$9='Plan Details'!$B$4:$B$2298)*($G233='Plan Details'!$E$4:$E$2298)*(ISNUMBER(SEARCH($B$3,'Plan Details'!$D$4:$D$2298))),0),MATCH(Calculations!$B$4,'Plan Details'!$F$3:$Q$3,0))),"")</f>
        <v/>
      </c>
      <c r="P233" s="2" t="str" cm="1">
        <f t="array" ref="P233">IFERROR($M233*IF($E233="","",INDEX('Plan Details'!$F$4:$Q$2298,MATCH(1,(Calculations!P$9='Plan Details'!$B$4:$B$2298)*($G233='Plan Details'!$E$4:$E$2298)*(ISNUMBER(SEARCH($B$3,'Plan Details'!$D$4:$D$2298))),0),MATCH(Calculations!$B$4,'Plan Details'!$F$3:$Q$3,0))),"")</f>
        <v/>
      </c>
      <c r="Q233" s="2" t="str" cm="1">
        <f t="array" ref="Q233">IFERROR($M233*IF($E233="","",INDEX('Plan Details'!$F$4:$Q$2298,MATCH(1,(Calculations!Q$9='Plan Details'!$B$4:$B$2298)*($G233='Plan Details'!$E$4:$E$2298)*(ISNUMBER(SEARCH($B$3,'Plan Details'!$D$4:$D$2298))),0),MATCH(Calculations!$B$4,'Plan Details'!$F$3:$Q$3,0))),"")</f>
        <v/>
      </c>
      <c r="R233" s="2" t="str" cm="1">
        <f t="array" ref="R233">IFERROR($M233*IF($E233="","",INDEX('Plan Details'!$F$4:$Q$2298,MATCH(1,(Calculations!R$9='Plan Details'!$B$4:$B$2298)*($G233='Plan Details'!$E$4:$E$2298)*(ISNUMBER(SEARCH($B$3,'Plan Details'!$D$4:$D$2298))),0),MATCH(Calculations!$B$4,'Plan Details'!$F$3:$Q$3,0))),"")</f>
        <v/>
      </c>
      <c r="S233" s="2" t="str" cm="1">
        <f t="array" ref="S233">IFERROR($M233*IF($E233="","",INDEX('Plan Details'!$F$4:$Q$2298,MATCH(1,(Calculations!S$9='Plan Details'!$B$4:$B$2298)*($G233='Plan Details'!$E$4:$E$2298)*(ISNUMBER(SEARCH($B$3,'Plan Details'!$D$4:$D$2298))),0),MATCH(Calculations!$B$4,'Plan Details'!$F$3:$Q$3,0))),"")</f>
        <v/>
      </c>
      <c r="T233" s="2" t="str" cm="1">
        <f t="array" ref="T233">IFERROR($M233*IF($E233="","",INDEX('Plan Details'!$F$4:$Q$2298,MATCH(1,(Calculations!T$9='Plan Details'!$B$4:$B$2298)*($G233='Plan Details'!$E$4:$E$2298)*(ISNUMBER(SEARCH($B$3,'Plan Details'!$D$4:$D$2298))),0),MATCH(Calculations!$B$4,'Plan Details'!$F$3:$Q$3,0))),"")</f>
        <v/>
      </c>
      <c r="U233" s="2" t="str" cm="1">
        <f t="array" ref="U233">IFERROR($M233*IF($E233="","",INDEX('Plan Details'!$F$4:$Q$2298,MATCH(1,(Calculations!U$9='Plan Details'!$B$4:$B$2298)*($G233='Plan Details'!$E$4:$E$2298)*(ISNUMBER(SEARCH($B$3,'Plan Details'!$D$4:$D$2298))),0),MATCH(Calculations!$B$4,'Plan Details'!$F$3:$Q$3,0))),"")</f>
        <v/>
      </c>
      <c r="V233" s="2" t="str" cm="1">
        <f t="array" ref="V233">IFERROR($M233*IF($E233="","",INDEX('Plan Details'!$F$4:$Q$2298,MATCH(1,(Calculations!V$9='Plan Details'!$B$4:$B$2298)*($G233='Plan Details'!$E$4:$E$2298)*(ISNUMBER(SEARCH($B$3,'Plan Details'!$D$4:$D$2298))),0),MATCH(Calculations!$B$4,'Plan Details'!$F$3:$Q$3,0))),"")</f>
        <v/>
      </c>
      <c r="W233" s="2" t="str" cm="1">
        <f t="array" ref="W233">IFERROR($M233*IF($E233="","",INDEX('Plan Details'!$F$4:$Q$2298,MATCH(1,(Calculations!W$9='Plan Details'!$B$4:$B$2298)*($G233='Plan Details'!$E$4:$E$2298)*(ISNUMBER(SEARCH($B$3,'Plan Details'!$D$4:$D$2298))),0),MATCH(Calculations!$B$4,'Plan Details'!$F$3:$Q$3,0))),"")</f>
        <v/>
      </c>
      <c r="X233" s="2" t="str" cm="1">
        <f t="array" ref="X233">IFERROR($M233*IF($E233="","",INDEX('Plan Details'!$F$4:$Q$2298,MATCH(1,(Calculations!X$9='Plan Details'!$B$4:$B$2298)*($G233='Plan Details'!$E$4:$E$2298)*(ISNUMBER(SEARCH($B$3,'Plan Details'!$D$4:$D$2298))),0),MATCH(Calculations!$B$4,'Plan Details'!$F$3:$Q$3,0))),"")</f>
        <v/>
      </c>
      <c r="Y233" s="2" t="str" cm="1">
        <f t="array" ref="Y233">IFERROR($M233*IF($E233="","",INDEX('Plan Details'!$F$4:$Q$2298,MATCH(1,(Calculations!Y$9='Plan Details'!$B$4:$B$2298)*($G233='Plan Details'!$E$4:$E$2298)*(ISNUMBER(SEARCH($B$3,'Plan Details'!$D$4:$D$2298))),0),MATCH(Calculations!$B$4,'Plan Details'!$F$3:$Q$3,0))),"")</f>
        <v/>
      </c>
      <c r="Z233" s="2" t="str" cm="1">
        <f t="array" ref="Z233">IFERROR($M233*IF($E233="","",INDEX('Plan Details'!$F$4:$Q$2298,MATCH(1,(Calculations!Z$9='Plan Details'!$B$4:$B$2298)*($G233='Plan Details'!$E$4:$E$2298)*(ISNUMBER(SEARCH($B$3,'Plan Details'!$D$4:$D$2298))),0),MATCH(Calculations!$B$4,'Plan Details'!$F$3:$Q$3,0))),"")</f>
        <v/>
      </c>
      <c r="AA233" s="2" t="str" cm="1">
        <f t="array" ref="AA233">IFERROR($M233*IF($E233="","",INDEX('Plan Details'!$F$4:$Q$2298,MATCH(1,(Calculations!AA$9='Plan Details'!$B$4:$B$2298)*($G233='Plan Details'!$E$4:$E$2298)*(ISNUMBER(SEARCH($B$3,'Plan Details'!$D$4:$D$2298))),0),MATCH(Calculations!$B$4,'Plan Details'!$F$3:$Q$3,0))),"")</f>
        <v/>
      </c>
      <c r="AB233" s="2" t="str" cm="1">
        <f t="array" ref="AB233">IFERROR($M233*IF($E233="","",INDEX('Plan Details'!$F$4:$Q$2298,MATCH(1,(Calculations!AB$9='Plan Details'!$B$4:$B$2298)*($G233='Plan Details'!$E$4:$E$2298)*(ISNUMBER(SEARCH($B$3,'Plan Details'!$D$4:$D$2298))),0),MATCH(Calculations!$B$4,'Plan Details'!$F$3:$Q$3,0))),"")</f>
        <v/>
      </c>
      <c r="AD233" s="2" t="str">
        <f t="shared" si="66"/>
        <v/>
      </c>
      <c r="AE233" s="2" t="str">
        <f t="shared" si="67"/>
        <v/>
      </c>
      <c r="AF233" s="2" t="str">
        <f t="shared" si="68"/>
        <v/>
      </c>
      <c r="AG233" s="2" t="str">
        <f t="shared" si="69"/>
        <v/>
      </c>
      <c r="AH233" s="2" t="str">
        <f t="shared" si="70"/>
        <v/>
      </c>
      <c r="AI233" s="2" t="str">
        <f t="shared" si="71"/>
        <v/>
      </c>
      <c r="AJ233" s="2" t="str">
        <f t="shared" si="72"/>
        <v/>
      </c>
      <c r="AK233" s="2" t="str">
        <f t="shared" si="73"/>
        <v/>
      </c>
      <c r="AL233" s="2" t="str">
        <f t="shared" si="74"/>
        <v/>
      </c>
      <c r="AM233" s="2" t="str">
        <f t="shared" si="75"/>
        <v/>
      </c>
      <c r="AN233" s="2" t="str">
        <f t="shared" si="76"/>
        <v/>
      </c>
      <c r="AO233" s="2" t="str">
        <f t="shared" si="77"/>
        <v/>
      </c>
      <c r="AP233" s="2" t="str">
        <f t="shared" si="78"/>
        <v/>
      </c>
      <c r="AQ233" s="2" t="str">
        <f t="shared" si="79"/>
        <v/>
      </c>
    </row>
    <row r="234" spans="1:43" x14ac:dyDescent="0.2">
      <c r="A234" s="2" t="str">
        <f>IF('3 - SHOP Premium Calculator'!F250="","",'3 - SHOP Premium Calculator'!F250)</f>
        <v/>
      </c>
      <c r="B234" s="2" t="str">
        <f>IF(A234="","",A234&amp;COUNTIFS($D$10:D234,"Employee"))</f>
        <v/>
      </c>
      <c r="C234" s="2" t="str">
        <f>IF(A234="","",'3 - SHOP Premium Calculator'!F250&amp;" - "&amp;'3 - SHOP Premium Calculator'!H250)</f>
        <v/>
      </c>
      <c r="D234" s="2" t="str">
        <f>IF('3 - SHOP Premium Calculator'!H250="","",'3 - SHOP Premium Calculator'!H250)</f>
        <v/>
      </c>
      <c r="E234" s="37" t="str">
        <f>IF('3 - SHOP Premium Calculator'!I250="","",'3 - SHOP Premium Calculator'!I250)</f>
        <v/>
      </c>
      <c r="F234" s="2" t="str">
        <f t="shared" si="60"/>
        <v/>
      </c>
      <c r="G234" s="2" t="str">
        <f t="shared" si="61"/>
        <v/>
      </c>
      <c r="H234" s="2" t="str">
        <f t="shared" si="62"/>
        <v/>
      </c>
      <c r="I234" s="2" t="str">
        <f t="shared" si="63"/>
        <v/>
      </c>
      <c r="J234" s="2" t="str">
        <f t="shared" si="64"/>
        <v/>
      </c>
      <c r="K234" s="2" t="str">
        <f>IF(A234="","",IF(AND(D234="Dependent",F234&lt;25),F234+(COUNTIFS($A$10:A234,A234)/500),0))</f>
        <v/>
      </c>
      <c r="L234" s="2" t="str" cm="1">
        <f t="array" ref="L234">IFERROR(IF(A234="","",IF(AND(D234="Dependent",OR(IFERROR(K234=LARGE(IF($B$10:$B$309=B234,$K$10:$K$309),1),FALSE),IFERROR(K234=LARGE(IF($B$10:$B$309=B234,$K$10:$K$309),2),FALSE),IFERROR(K234=LARGE(IF($B$10:$B$309=B234,$K$10:$K$309),3),FALSE)),F234&lt;26),1,0)),0)</f>
        <v/>
      </c>
      <c r="M234" s="2" t="str">
        <f t="shared" si="65"/>
        <v/>
      </c>
      <c r="O234" s="2" t="str" cm="1">
        <f t="array" ref="O234">IFERROR($M234*IF($E234="","",INDEX('Plan Details'!$F$4:$Q$2298,MATCH(1,(Calculations!O$9='Plan Details'!$B$4:$B$2298)*($G234='Plan Details'!$E$4:$E$2298)*(ISNUMBER(SEARCH($B$3,'Plan Details'!$D$4:$D$2298))),0),MATCH(Calculations!$B$4,'Plan Details'!$F$3:$Q$3,0))),"")</f>
        <v/>
      </c>
      <c r="P234" s="2" t="str" cm="1">
        <f t="array" ref="P234">IFERROR($M234*IF($E234="","",INDEX('Plan Details'!$F$4:$Q$2298,MATCH(1,(Calculations!P$9='Plan Details'!$B$4:$B$2298)*($G234='Plan Details'!$E$4:$E$2298)*(ISNUMBER(SEARCH($B$3,'Plan Details'!$D$4:$D$2298))),0),MATCH(Calculations!$B$4,'Plan Details'!$F$3:$Q$3,0))),"")</f>
        <v/>
      </c>
      <c r="Q234" s="2" t="str" cm="1">
        <f t="array" ref="Q234">IFERROR($M234*IF($E234="","",INDEX('Plan Details'!$F$4:$Q$2298,MATCH(1,(Calculations!Q$9='Plan Details'!$B$4:$B$2298)*($G234='Plan Details'!$E$4:$E$2298)*(ISNUMBER(SEARCH($B$3,'Plan Details'!$D$4:$D$2298))),0),MATCH(Calculations!$B$4,'Plan Details'!$F$3:$Q$3,0))),"")</f>
        <v/>
      </c>
      <c r="R234" s="2" t="str" cm="1">
        <f t="array" ref="R234">IFERROR($M234*IF($E234="","",INDEX('Plan Details'!$F$4:$Q$2298,MATCH(1,(Calculations!R$9='Plan Details'!$B$4:$B$2298)*($G234='Plan Details'!$E$4:$E$2298)*(ISNUMBER(SEARCH($B$3,'Plan Details'!$D$4:$D$2298))),0),MATCH(Calculations!$B$4,'Plan Details'!$F$3:$Q$3,0))),"")</f>
        <v/>
      </c>
      <c r="S234" s="2" t="str" cm="1">
        <f t="array" ref="S234">IFERROR($M234*IF($E234="","",INDEX('Plan Details'!$F$4:$Q$2298,MATCH(1,(Calculations!S$9='Plan Details'!$B$4:$B$2298)*($G234='Plan Details'!$E$4:$E$2298)*(ISNUMBER(SEARCH($B$3,'Plan Details'!$D$4:$D$2298))),0),MATCH(Calculations!$B$4,'Plan Details'!$F$3:$Q$3,0))),"")</f>
        <v/>
      </c>
      <c r="T234" s="2" t="str" cm="1">
        <f t="array" ref="T234">IFERROR($M234*IF($E234="","",INDEX('Plan Details'!$F$4:$Q$2298,MATCH(1,(Calculations!T$9='Plan Details'!$B$4:$B$2298)*($G234='Plan Details'!$E$4:$E$2298)*(ISNUMBER(SEARCH($B$3,'Plan Details'!$D$4:$D$2298))),0),MATCH(Calculations!$B$4,'Plan Details'!$F$3:$Q$3,0))),"")</f>
        <v/>
      </c>
      <c r="U234" s="2" t="str" cm="1">
        <f t="array" ref="U234">IFERROR($M234*IF($E234="","",INDEX('Plan Details'!$F$4:$Q$2298,MATCH(1,(Calculations!U$9='Plan Details'!$B$4:$B$2298)*($G234='Plan Details'!$E$4:$E$2298)*(ISNUMBER(SEARCH($B$3,'Plan Details'!$D$4:$D$2298))),0),MATCH(Calculations!$B$4,'Plan Details'!$F$3:$Q$3,0))),"")</f>
        <v/>
      </c>
      <c r="V234" s="2" t="str" cm="1">
        <f t="array" ref="V234">IFERROR($M234*IF($E234="","",INDEX('Plan Details'!$F$4:$Q$2298,MATCH(1,(Calculations!V$9='Plan Details'!$B$4:$B$2298)*($G234='Plan Details'!$E$4:$E$2298)*(ISNUMBER(SEARCH($B$3,'Plan Details'!$D$4:$D$2298))),0),MATCH(Calculations!$B$4,'Plan Details'!$F$3:$Q$3,0))),"")</f>
        <v/>
      </c>
      <c r="W234" s="2" t="str" cm="1">
        <f t="array" ref="W234">IFERROR($M234*IF($E234="","",INDEX('Plan Details'!$F$4:$Q$2298,MATCH(1,(Calculations!W$9='Plan Details'!$B$4:$B$2298)*($G234='Plan Details'!$E$4:$E$2298)*(ISNUMBER(SEARCH($B$3,'Plan Details'!$D$4:$D$2298))),0),MATCH(Calculations!$B$4,'Plan Details'!$F$3:$Q$3,0))),"")</f>
        <v/>
      </c>
      <c r="X234" s="2" t="str" cm="1">
        <f t="array" ref="X234">IFERROR($M234*IF($E234="","",INDEX('Plan Details'!$F$4:$Q$2298,MATCH(1,(Calculations!X$9='Plan Details'!$B$4:$B$2298)*($G234='Plan Details'!$E$4:$E$2298)*(ISNUMBER(SEARCH($B$3,'Plan Details'!$D$4:$D$2298))),0),MATCH(Calculations!$B$4,'Plan Details'!$F$3:$Q$3,0))),"")</f>
        <v/>
      </c>
      <c r="Y234" s="2" t="str" cm="1">
        <f t="array" ref="Y234">IFERROR($M234*IF($E234="","",INDEX('Plan Details'!$F$4:$Q$2298,MATCH(1,(Calculations!Y$9='Plan Details'!$B$4:$B$2298)*($G234='Plan Details'!$E$4:$E$2298)*(ISNUMBER(SEARCH($B$3,'Plan Details'!$D$4:$D$2298))),0),MATCH(Calculations!$B$4,'Plan Details'!$F$3:$Q$3,0))),"")</f>
        <v/>
      </c>
      <c r="Z234" s="2" t="str" cm="1">
        <f t="array" ref="Z234">IFERROR($M234*IF($E234="","",INDEX('Plan Details'!$F$4:$Q$2298,MATCH(1,(Calculations!Z$9='Plan Details'!$B$4:$B$2298)*($G234='Plan Details'!$E$4:$E$2298)*(ISNUMBER(SEARCH($B$3,'Plan Details'!$D$4:$D$2298))),0),MATCH(Calculations!$B$4,'Plan Details'!$F$3:$Q$3,0))),"")</f>
        <v/>
      </c>
      <c r="AA234" s="2" t="str" cm="1">
        <f t="array" ref="AA234">IFERROR($M234*IF($E234="","",INDEX('Plan Details'!$F$4:$Q$2298,MATCH(1,(Calculations!AA$9='Plan Details'!$B$4:$B$2298)*($G234='Plan Details'!$E$4:$E$2298)*(ISNUMBER(SEARCH($B$3,'Plan Details'!$D$4:$D$2298))),0),MATCH(Calculations!$B$4,'Plan Details'!$F$3:$Q$3,0))),"")</f>
        <v/>
      </c>
      <c r="AB234" s="2" t="str" cm="1">
        <f t="array" ref="AB234">IFERROR($M234*IF($E234="","",INDEX('Plan Details'!$F$4:$Q$2298,MATCH(1,(Calculations!AB$9='Plan Details'!$B$4:$B$2298)*($G234='Plan Details'!$E$4:$E$2298)*(ISNUMBER(SEARCH($B$3,'Plan Details'!$D$4:$D$2298))),0),MATCH(Calculations!$B$4,'Plan Details'!$F$3:$Q$3,0))),"")</f>
        <v/>
      </c>
      <c r="AD234" s="2" t="str">
        <f t="shared" si="66"/>
        <v/>
      </c>
      <c r="AE234" s="2" t="str">
        <f t="shared" si="67"/>
        <v/>
      </c>
      <c r="AF234" s="2" t="str">
        <f t="shared" si="68"/>
        <v/>
      </c>
      <c r="AG234" s="2" t="str">
        <f t="shared" si="69"/>
        <v/>
      </c>
      <c r="AH234" s="2" t="str">
        <f t="shared" si="70"/>
        <v/>
      </c>
      <c r="AI234" s="2" t="str">
        <f t="shared" si="71"/>
        <v/>
      </c>
      <c r="AJ234" s="2" t="str">
        <f t="shared" si="72"/>
        <v/>
      </c>
      <c r="AK234" s="2" t="str">
        <f t="shared" si="73"/>
        <v/>
      </c>
      <c r="AL234" s="2" t="str">
        <f t="shared" si="74"/>
        <v/>
      </c>
      <c r="AM234" s="2" t="str">
        <f t="shared" si="75"/>
        <v/>
      </c>
      <c r="AN234" s="2" t="str">
        <f t="shared" si="76"/>
        <v/>
      </c>
      <c r="AO234" s="2" t="str">
        <f t="shared" si="77"/>
        <v/>
      </c>
      <c r="AP234" s="2" t="str">
        <f t="shared" si="78"/>
        <v/>
      </c>
      <c r="AQ234" s="2" t="str">
        <f t="shared" si="79"/>
        <v/>
      </c>
    </row>
    <row r="235" spans="1:43" x14ac:dyDescent="0.2">
      <c r="A235" s="2" t="str">
        <f>IF('3 - SHOP Premium Calculator'!F251="","",'3 - SHOP Premium Calculator'!F251)</f>
        <v/>
      </c>
      <c r="B235" s="2" t="str">
        <f>IF(A235="","",A235&amp;COUNTIFS($D$10:D235,"Employee"))</f>
        <v/>
      </c>
      <c r="C235" s="2" t="str">
        <f>IF(A235="","",'3 - SHOP Premium Calculator'!F251&amp;" - "&amp;'3 - SHOP Premium Calculator'!H251)</f>
        <v/>
      </c>
      <c r="D235" s="2" t="str">
        <f>IF('3 - SHOP Premium Calculator'!H251="","",'3 - SHOP Premium Calculator'!H251)</f>
        <v/>
      </c>
      <c r="E235" s="37" t="str">
        <f>IF('3 - SHOP Premium Calculator'!I251="","",'3 - SHOP Premium Calculator'!I251)</f>
        <v/>
      </c>
      <c r="F235" s="2" t="str">
        <f t="shared" si="60"/>
        <v/>
      </c>
      <c r="G235" s="2" t="str">
        <f t="shared" si="61"/>
        <v/>
      </c>
      <c r="H235" s="2" t="str">
        <f t="shared" si="62"/>
        <v/>
      </c>
      <c r="I235" s="2" t="str">
        <f t="shared" si="63"/>
        <v/>
      </c>
      <c r="J235" s="2" t="str">
        <f t="shared" si="64"/>
        <v/>
      </c>
      <c r="K235" s="2" t="str">
        <f>IF(A235="","",IF(AND(D235="Dependent",F235&lt;25),F235+(COUNTIFS($A$10:A235,A235)/500),0))</f>
        <v/>
      </c>
      <c r="L235" s="2" t="str" cm="1">
        <f t="array" ref="L235">IFERROR(IF(A235="","",IF(AND(D235="Dependent",OR(IFERROR(K235=LARGE(IF($B$10:$B$309=B235,$K$10:$K$309),1),FALSE),IFERROR(K235=LARGE(IF($B$10:$B$309=B235,$K$10:$K$309),2),FALSE),IFERROR(K235=LARGE(IF($B$10:$B$309=B235,$K$10:$K$309),3),FALSE)),F235&lt;26),1,0)),0)</f>
        <v/>
      </c>
      <c r="M235" s="2" t="str">
        <f t="shared" si="65"/>
        <v/>
      </c>
      <c r="O235" s="2" t="str" cm="1">
        <f t="array" ref="O235">IFERROR($M235*IF($E235="","",INDEX('Plan Details'!$F$4:$Q$2298,MATCH(1,(Calculations!O$9='Plan Details'!$B$4:$B$2298)*($G235='Plan Details'!$E$4:$E$2298)*(ISNUMBER(SEARCH($B$3,'Plan Details'!$D$4:$D$2298))),0),MATCH(Calculations!$B$4,'Plan Details'!$F$3:$Q$3,0))),"")</f>
        <v/>
      </c>
      <c r="P235" s="2" t="str" cm="1">
        <f t="array" ref="P235">IFERROR($M235*IF($E235="","",INDEX('Plan Details'!$F$4:$Q$2298,MATCH(1,(Calculations!P$9='Plan Details'!$B$4:$B$2298)*($G235='Plan Details'!$E$4:$E$2298)*(ISNUMBER(SEARCH($B$3,'Plan Details'!$D$4:$D$2298))),0),MATCH(Calculations!$B$4,'Plan Details'!$F$3:$Q$3,0))),"")</f>
        <v/>
      </c>
      <c r="Q235" s="2" t="str" cm="1">
        <f t="array" ref="Q235">IFERROR($M235*IF($E235="","",INDEX('Plan Details'!$F$4:$Q$2298,MATCH(1,(Calculations!Q$9='Plan Details'!$B$4:$B$2298)*($G235='Plan Details'!$E$4:$E$2298)*(ISNUMBER(SEARCH($B$3,'Plan Details'!$D$4:$D$2298))),0),MATCH(Calculations!$B$4,'Plan Details'!$F$3:$Q$3,0))),"")</f>
        <v/>
      </c>
      <c r="R235" s="2" t="str" cm="1">
        <f t="array" ref="R235">IFERROR($M235*IF($E235="","",INDEX('Plan Details'!$F$4:$Q$2298,MATCH(1,(Calculations!R$9='Plan Details'!$B$4:$B$2298)*($G235='Plan Details'!$E$4:$E$2298)*(ISNUMBER(SEARCH($B$3,'Plan Details'!$D$4:$D$2298))),0),MATCH(Calculations!$B$4,'Plan Details'!$F$3:$Q$3,0))),"")</f>
        <v/>
      </c>
      <c r="S235" s="2" t="str" cm="1">
        <f t="array" ref="S235">IFERROR($M235*IF($E235="","",INDEX('Plan Details'!$F$4:$Q$2298,MATCH(1,(Calculations!S$9='Plan Details'!$B$4:$B$2298)*($G235='Plan Details'!$E$4:$E$2298)*(ISNUMBER(SEARCH($B$3,'Plan Details'!$D$4:$D$2298))),0),MATCH(Calculations!$B$4,'Plan Details'!$F$3:$Q$3,0))),"")</f>
        <v/>
      </c>
      <c r="T235" s="2" t="str" cm="1">
        <f t="array" ref="T235">IFERROR($M235*IF($E235="","",INDEX('Plan Details'!$F$4:$Q$2298,MATCH(1,(Calculations!T$9='Plan Details'!$B$4:$B$2298)*($G235='Plan Details'!$E$4:$E$2298)*(ISNUMBER(SEARCH($B$3,'Plan Details'!$D$4:$D$2298))),0),MATCH(Calculations!$B$4,'Plan Details'!$F$3:$Q$3,0))),"")</f>
        <v/>
      </c>
      <c r="U235" s="2" t="str" cm="1">
        <f t="array" ref="U235">IFERROR($M235*IF($E235="","",INDEX('Plan Details'!$F$4:$Q$2298,MATCH(1,(Calculations!U$9='Plan Details'!$B$4:$B$2298)*($G235='Plan Details'!$E$4:$E$2298)*(ISNUMBER(SEARCH($B$3,'Plan Details'!$D$4:$D$2298))),0),MATCH(Calculations!$B$4,'Plan Details'!$F$3:$Q$3,0))),"")</f>
        <v/>
      </c>
      <c r="V235" s="2" t="str" cm="1">
        <f t="array" ref="V235">IFERROR($M235*IF($E235="","",INDEX('Plan Details'!$F$4:$Q$2298,MATCH(1,(Calculations!V$9='Plan Details'!$B$4:$B$2298)*($G235='Plan Details'!$E$4:$E$2298)*(ISNUMBER(SEARCH($B$3,'Plan Details'!$D$4:$D$2298))),0),MATCH(Calculations!$B$4,'Plan Details'!$F$3:$Q$3,0))),"")</f>
        <v/>
      </c>
      <c r="W235" s="2" t="str" cm="1">
        <f t="array" ref="W235">IFERROR($M235*IF($E235="","",INDEX('Plan Details'!$F$4:$Q$2298,MATCH(1,(Calculations!W$9='Plan Details'!$B$4:$B$2298)*($G235='Plan Details'!$E$4:$E$2298)*(ISNUMBER(SEARCH($B$3,'Plan Details'!$D$4:$D$2298))),0),MATCH(Calculations!$B$4,'Plan Details'!$F$3:$Q$3,0))),"")</f>
        <v/>
      </c>
      <c r="X235" s="2" t="str" cm="1">
        <f t="array" ref="X235">IFERROR($M235*IF($E235="","",INDEX('Plan Details'!$F$4:$Q$2298,MATCH(1,(Calculations!X$9='Plan Details'!$B$4:$B$2298)*($G235='Plan Details'!$E$4:$E$2298)*(ISNUMBER(SEARCH($B$3,'Plan Details'!$D$4:$D$2298))),0),MATCH(Calculations!$B$4,'Plan Details'!$F$3:$Q$3,0))),"")</f>
        <v/>
      </c>
      <c r="Y235" s="2" t="str" cm="1">
        <f t="array" ref="Y235">IFERROR($M235*IF($E235="","",INDEX('Plan Details'!$F$4:$Q$2298,MATCH(1,(Calculations!Y$9='Plan Details'!$B$4:$B$2298)*($G235='Plan Details'!$E$4:$E$2298)*(ISNUMBER(SEARCH($B$3,'Plan Details'!$D$4:$D$2298))),0),MATCH(Calculations!$B$4,'Plan Details'!$F$3:$Q$3,0))),"")</f>
        <v/>
      </c>
      <c r="Z235" s="2" t="str" cm="1">
        <f t="array" ref="Z235">IFERROR($M235*IF($E235="","",INDEX('Plan Details'!$F$4:$Q$2298,MATCH(1,(Calculations!Z$9='Plan Details'!$B$4:$B$2298)*($G235='Plan Details'!$E$4:$E$2298)*(ISNUMBER(SEARCH($B$3,'Plan Details'!$D$4:$D$2298))),0),MATCH(Calculations!$B$4,'Plan Details'!$F$3:$Q$3,0))),"")</f>
        <v/>
      </c>
      <c r="AA235" s="2" t="str" cm="1">
        <f t="array" ref="AA235">IFERROR($M235*IF($E235="","",INDEX('Plan Details'!$F$4:$Q$2298,MATCH(1,(Calculations!AA$9='Plan Details'!$B$4:$B$2298)*($G235='Plan Details'!$E$4:$E$2298)*(ISNUMBER(SEARCH($B$3,'Plan Details'!$D$4:$D$2298))),0),MATCH(Calculations!$B$4,'Plan Details'!$F$3:$Q$3,0))),"")</f>
        <v/>
      </c>
      <c r="AB235" s="2" t="str" cm="1">
        <f t="array" ref="AB235">IFERROR($M235*IF($E235="","",INDEX('Plan Details'!$F$4:$Q$2298,MATCH(1,(Calculations!AB$9='Plan Details'!$B$4:$B$2298)*($G235='Plan Details'!$E$4:$E$2298)*(ISNUMBER(SEARCH($B$3,'Plan Details'!$D$4:$D$2298))),0),MATCH(Calculations!$B$4,'Plan Details'!$F$3:$Q$3,0))),"")</f>
        <v/>
      </c>
      <c r="AD235" s="2" t="str">
        <f t="shared" si="66"/>
        <v/>
      </c>
      <c r="AE235" s="2" t="str">
        <f t="shared" si="67"/>
        <v/>
      </c>
      <c r="AF235" s="2" t="str">
        <f t="shared" si="68"/>
        <v/>
      </c>
      <c r="AG235" s="2" t="str">
        <f t="shared" si="69"/>
        <v/>
      </c>
      <c r="AH235" s="2" t="str">
        <f t="shared" si="70"/>
        <v/>
      </c>
      <c r="AI235" s="2" t="str">
        <f t="shared" si="71"/>
        <v/>
      </c>
      <c r="AJ235" s="2" t="str">
        <f t="shared" si="72"/>
        <v/>
      </c>
      <c r="AK235" s="2" t="str">
        <f t="shared" si="73"/>
        <v/>
      </c>
      <c r="AL235" s="2" t="str">
        <f t="shared" si="74"/>
        <v/>
      </c>
      <c r="AM235" s="2" t="str">
        <f t="shared" si="75"/>
        <v/>
      </c>
      <c r="AN235" s="2" t="str">
        <f t="shared" si="76"/>
        <v/>
      </c>
      <c r="AO235" s="2" t="str">
        <f t="shared" si="77"/>
        <v/>
      </c>
      <c r="AP235" s="2" t="str">
        <f t="shared" si="78"/>
        <v/>
      </c>
      <c r="AQ235" s="2" t="str">
        <f t="shared" si="79"/>
        <v/>
      </c>
    </row>
    <row r="236" spans="1:43" x14ac:dyDescent="0.2">
      <c r="A236" s="2" t="str">
        <f>IF('3 - SHOP Premium Calculator'!F252="","",'3 - SHOP Premium Calculator'!F252)</f>
        <v/>
      </c>
      <c r="B236" s="2" t="str">
        <f>IF(A236="","",A236&amp;COUNTIFS($D$10:D236,"Employee"))</f>
        <v/>
      </c>
      <c r="C236" s="2" t="str">
        <f>IF(A236="","",'3 - SHOP Premium Calculator'!F252&amp;" - "&amp;'3 - SHOP Premium Calculator'!H252)</f>
        <v/>
      </c>
      <c r="D236" s="2" t="str">
        <f>IF('3 - SHOP Premium Calculator'!H252="","",'3 - SHOP Premium Calculator'!H252)</f>
        <v/>
      </c>
      <c r="E236" s="37" t="str">
        <f>IF('3 - SHOP Premium Calculator'!I252="","",'3 - SHOP Premium Calculator'!I252)</f>
        <v/>
      </c>
      <c r="F236" s="2" t="str">
        <f t="shared" si="60"/>
        <v/>
      </c>
      <c r="G236" s="2" t="str">
        <f t="shared" si="61"/>
        <v/>
      </c>
      <c r="H236" s="2" t="str">
        <f t="shared" si="62"/>
        <v/>
      </c>
      <c r="I236" s="2" t="str">
        <f t="shared" si="63"/>
        <v/>
      </c>
      <c r="J236" s="2" t="str">
        <f t="shared" si="64"/>
        <v/>
      </c>
      <c r="K236" s="2" t="str">
        <f>IF(A236="","",IF(AND(D236="Dependent",F236&lt;25),F236+(COUNTIFS($A$10:A236,A236)/500),0))</f>
        <v/>
      </c>
      <c r="L236" s="2" t="str" cm="1">
        <f t="array" ref="L236">IFERROR(IF(A236="","",IF(AND(D236="Dependent",OR(IFERROR(K236=LARGE(IF($B$10:$B$309=B236,$K$10:$K$309),1),FALSE),IFERROR(K236=LARGE(IF($B$10:$B$309=B236,$K$10:$K$309),2),FALSE),IFERROR(K236=LARGE(IF($B$10:$B$309=B236,$K$10:$K$309),3),FALSE)),F236&lt;26),1,0)),0)</f>
        <v/>
      </c>
      <c r="M236" s="2" t="str">
        <f t="shared" si="65"/>
        <v/>
      </c>
      <c r="O236" s="2" t="str" cm="1">
        <f t="array" ref="O236">IFERROR($M236*IF($E236="","",INDEX('Plan Details'!$F$4:$Q$2298,MATCH(1,(Calculations!O$9='Plan Details'!$B$4:$B$2298)*($G236='Plan Details'!$E$4:$E$2298)*(ISNUMBER(SEARCH($B$3,'Plan Details'!$D$4:$D$2298))),0),MATCH(Calculations!$B$4,'Plan Details'!$F$3:$Q$3,0))),"")</f>
        <v/>
      </c>
      <c r="P236" s="2" t="str" cm="1">
        <f t="array" ref="P236">IFERROR($M236*IF($E236="","",INDEX('Plan Details'!$F$4:$Q$2298,MATCH(1,(Calculations!P$9='Plan Details'!$B$4:$B$2298)*($G236='Plan Details'!$E$4:$E$2298)*(ISNUMBER(SEARCH($B$3,'Plan Details'!$D$4:$D$2298))),0),MATCH(Calculations!$B$4,'Plan Details'!$F$3:$Q$3,0))),"")</f>
        <v/>
      </c>
      <c r="Q236" s="2" t="str" cm="1">
        <f t="array" ref="Q236">IFERROR($M236*IF($E236="","",INDEX('Plan Details'!$F$4:$Q$2298,MATCH(1,(Calculations!Q$9='Plan Details'!$B$4:$B$2298)*($G236='Plan Details'!$E$4:$E$2298)*(ISNUMBER(SEARCH($B$3,'Plan Details'!$D$4:$D$2298))),0),MATCH(Calculations!$B$4,'Plan Details'!$F$3:$Q$3,0))),"")</f>
        <v/>
      </c>
      <c r="R236" s="2" t="str" cm="1">
        <f t="array" ref="R236">IFERROR($M236*IF($E236="","",INDEX('Plan Details'!$F$4:$Q$2298,MATCH(1,(Calculations!R$9='Plan Details'!$B$4:$B$2298)*($G236='Plan Details'!$E$4:$E$2298)*(ISNUMBER(SEARCH($B$3,'Plan Details'!$D$4:$D$2298))),0),MATCH(Calculations!$B$4,'Plan Details'!$F$3:$Q$3,0))),"")</f>
        <v/>
      </c>
      <c r="S236" s="2" t="str" cm="1">
        <f t="array" ref="S236">IFERROR($M236*IF($E236="","",INDEX('Plan Details'!$F$4:$Q$2298,MATCH(1,(Calculations!S$9='Plan Details'!$B$4:$B$2298)*($G236='Plan Details'!$E$4:$E$2298)*(ISNUMBER(SEARCH($B$3,'Plan Details'!$D$4:$D$2298))),0),MATCH(Calculations!$B$4,'Plan Details'!$F$3:$Q$3,0))),"")</f>
        <v/>
      </c>
      <c r="T236" s="2" t="str" cm="1">
        <f t="array" ref="T236">IFERROR($M236*IF($E236="","",INDEX('Plan Details'!$F$4:$Q$2298,MATCH(1,(Calculations!T$9='Plan Details'!$B$4:$B$2298)*($G236='Plan Details'!$E$4:$E$2298)*(ISNUMBER(SEARCH($B$3,'Plan Details'!$D$4:$D$2298))),0),MATCH(Calculations!$B$4,'Plan Details'!$F$3:$Q$3,0))),"")</f>
        <v/>
      </c>
      <c r="U236" s="2" t="str" cm="1">
        <f t="array" ref="U236">IFERROR($M236*IF($E236="","",INDEX('Plan Details'!$F$4:$Q$2298,MATCH(1,(Calculations!U$9='Plan Details'!$B$4:$B$2298)*($G236='Plan Details'!$E$4:$E$2298)*(ISNUMBER(SEARCH($B$3,'Plan Details'!$D$4:$D$2298))),0),MATCH(Calculations!$B$4,'Plan Details'!$F$3:$Q$3,0))),"")</f>
        <v/>
      </c>
      <c r="V236" s="2" t="str" cm="1">
        <f t="array" ref="V236">IFERROR($M236*IF($E236="","",INDEX('Plan Details'!$F$4:$Q$2298,MATCH(1,(Calculations!V$9='Plan Details'!$B$4:$B$2298)*($G236='Plan Details'!$E$4:$E$2298)*(ISNUMBER(SEARCH($B$3,'Plan Details'!$D$4:$D$2298))),0),MATCH(Calculations!$B$4,'Plan Details'!$F$3:$Q$3,0))),"")</f>
        <v/>
      </c>
      <c r="W236" s="2" t="str" cm="1">
        <f t="array" ref="W236">IFERROR($M236*IF($E236="","",INDEX('Plan Details'!$F$4:$Q$2298,MATCH(1,(Calculations!W$9='Plan Details'!$B$4:$B$2298)*($G236='Plan Details'!$E$4:$E$2298)*(ISNUMBER(SEARCH($B$3,'Plan Details'!$D$4:$D$2298))),0),MATCH(Calculations!$B$4,'Plan Details'!$F$3:$Q$3,0))),"")</f>
        <v/>
      </c>
      <c r="X236" s="2" t="str" cm="1">
        <f t="array" ref="X236">IFERROR($M236*IF($E236="","",INDEX('Plan Details'!$F$4:$Q$2298,MATCH(1,(Calculations!X$9='Plan Details'!$B$4:$B$2298)*($G236='Plan Details'!$E$4:$E$2298)*(ISNUMBER(SEARCH($B$3,'Plan Details'!$D$4:$D$2298))),0),MATCH(Calculations!$B$4,'Plan Details'!$F$3:$Q$3,0))),"")</f>
        <v/>
      </c>
      <c r="Y236" s="2" t="str" cm="1">
        <f t="array" ref="Y236">IFERROR($M236*IF($E236="","",INDEX('Plan Details'!$F$4:$Q$2298,MATCH(1,(Calculations!Y$9='Plan Details'!$B$4:$B$2298)*($G236='Plan Details'!$E$4:$E$2298)*(ISNUMBER(SEARCH($B$3,'Plan Details'!$D$4:$D$2298))),0),MATCH(Calculations!$B$4,'Plan Details'!$F$3:$Q$3,0))),"")</f>
        <v/>
      </c>
      <c r="Z236" s="2" t="str" cm="1">
        <f t="array" ref="Z236">IFERROR($M236*IF($E236="","",INDEX('Plan Details'!$F$4:$Q$2298,MATCH(1,(Calculations!Z$9='Plan Details'!$B$4:$B$2298)*($G236='Plan Details'!$E$4:$E$2298)*(ISNUMBER(SEARCH($B$3,'Plan Details'!$D$4:$D$2298))),0),MATCH(Calculations!$B$4,'Plan Details'!$F$3:$Q$3,0))),"")</f>
        <v/>
      </c>
      <c r="AA236" s="2" t="str" cm="1">
        <f t="array" ref="AA236">IFERROR($M236*IF($E236="","",INDEX('Plan Details'!$F$4:$Q$2298,MATCH(1,(Calculations!AA$9='Plan Details'!$B$4:$B$2298)*($G236='Plan Details'!$E$4:$E$2298)*(ISNUMBER(SEARCH($B$3,'Plan Details'!$D$4:$D$2298))),0),MATCH(Calculations!$B$4,'Plan Details'!$F$3:$Q$3,0))),"")</f>
        <v/>
      </c>
      <c r="AB236" s="2" t="str" cm="1">
        <f t="array" ref="AB236">IFERROR($M236*IF($E236="","",INDEX('Plan Details'!$F$4:$Q$2298,MATCH(1,(Calculations!AB$9='Plan Details'!$B$4:$B$2298)*($G236='Plan Details'!$E$4:$E$2298)*(ISNUMBER(SEARCH($B$3,'Plan Details'!$D$4:$D$2298))),0),MATCH(Calculations!$B$4,'Plan Details'!$F$3:$Q$3,0))),"")</f>
        <v/>
      </c>
      <c r="AD236" s="2" t="str">
        <f t="shared" si="66"/>
        <v/>
      </c>
      <c r="AE236" s="2" t="str">
        <f t="shared" si="67"/>
        <v/>
      </c>
      <c r="AF236" s="2" t="str">
        <f t="shared" si="68"/>
        <v/>
      </c>
      <c r="AG236" s="2" t="str">
        <f t="shared" si="69"/>
        <v/>
      </c>
      <c r="AH236" s="2" t="str">
        <f t="shared" si="70"/>
        <v/>
      </c>
      <c r="AI236" s="2" t="str">
        <f t="shared" si="71"/>
        <v/>
      </c>
      <c r="AJ236" s="2" t="str">
        <f t="shared" si="72"/>
        <v/>
      </c>
      <c r="AK236" s="2" t="str">
        <f t="shared" si="73"/>
        <v/>
      </c>
      <c r="AL236" s="2" t="str">
        <f t="shared" si="74"/>
        <v/>
      </c>
      <c r="AM236" s="2" t="str">
        <f t="shared" si="75"/>
        <v/>
      </c>
      <c r="AN236" s="2" t="str">
        <f t="shared" si="76"/>
        <v/>
      </c>
      <c r="AO236" s="2" t="str">
        <f t="shared" si="77"/>
        <v/>
      </c>
      <c r="AP236" s="2" t="str">
        <f t="shared" si="78"/>
        <v/>
      </c>
      <c r="AQ236" s="2" t="str">
        <f t="shared" si="79"/>
        <v/>
      </c>
    </row>
    <row r="237" spans="1:43" x14ac:dyDescent="0.2">
      <c r="A237" s="2" t="str">
        <f>IF('3 - SHOP Premium Calculator'!F253="","",'3 - SHOP Premium Calculator'!F253)</f>
        <v/>
      </c>
      <c r="B237" s="2" t="str">
        <f>IF(A237="","",A237&amp;COUNTIFS($D$10:D237,"Employee"))</f>
        <v/>
      </c>
      <c r="C237" s="2" t="str">
        <f>IF(A237="","",'3 - SHOP Premium Calculator'!F253&amp;" - "&amp;'3 - SHOP Premium Calculator'!H253)</f>
        <v/>
      </c>
      <c r="D237" s="2" t="str">
        <f>IF('3 - SHOP Premium Calculator'!H253="","",'3 - SHOP Premium Calculator'!H253)</f>
        <v/>
      </c>
      <c r="E237" s="37" t="str">
        <f>IF('3 - SHOP Premium Calculator'!I253="","",'3 - SHOP Premium Calculator'!I253)</f>
        <v/>
      </c>
      <c r="F237" s="2" t="str">
        <f t="shared" si="60"/>
        <v/>
      </c>
      <c r="G237" s="2" t="str">
        <f t="shared" si="61"/>
        <v/>
      </c>
      <c r="H237" s="2" t="str">
        <f t="shared" si="62"/>
        <v/>
      </c>
      <c r="I237" s="2" t="str">
        <f t="shared" si="63"/>
        <v/>
      </c>
      <c r="J237" s="2" t="str">
        <f t="shared" si="64"/>
        <v/>
      </c>
      <c r="K237" s="2" t="str">
        <f>IF(A237="","",IF(AND(D237="Dependent",F237&lt;25),F237+(COUNTIFS($A$10:A237,A237)/500),0))</f>
        <v/>
      </c>
      <c r="L237" s="2" t="str" cm="1">
        <f t="array" ref="L237">IFERROR(IF(A237="","",IF(AND(D237="Dependent",OR(IFERROR(K237=LARGE(IF($B$10:$B$309=B237,$K$10:$K$309),1),FALSE),IFERROR(K237=LARGE(IF($B$10:$B$309=B237,$K$10:$K$309),2),FALSE),IFERROR(K237=LARGE(IF($B$10:$B$309=B237,$K$10:$K$309),3),FALSE)),F237&lt;26),1,0)),0)</f>
        <v/>
      </c>
      <c r="M237" s="2" t="str">
        <f t="shared" si="65"/>
        <v/>
      </c>
      <c r="O237" s="2" t="str" cm="1">
        <f t="array" ref="O237">IFERROR($M237*IF($E237="","",INDEX('Plan Details'!$F$4:$Q$2298,MATCH(1,(Calculations!O$9='Plan Details'!$B$4:$B$2298)*($G237='Plan Details'!$E$4:$E$2298)*(ISNUMBER(SEARCH($B$3,'Plan Details'!$D$4:$D$2298))),0),MATCH(Calculations!$B$4,'Plan Details'!$F$3:$Q$3,0))),"")</f>
        <v/>
      </c>
      <c r="P237" s="2" t="str" cm="1">
        <f t="array" ref="P237">IFERROR($M237*IF($E237="","",INDEX('Plan Details'!$F$4:$Q$2298,MATCH(1,(Calculations!P$9='Plan Details'!$B$4:$B$2298)*($G237='Plan Details'!$E$4:$E$2298)*(ISNUMBER(SEARCH($B$3,'Plan Details'!$D$4:$D$2298))),0),MATCH(Calculations!$B$4,'Plan Details'!$F$3:$Q$3,0))),"")</f>
        <v/>
      </c>
      <c r="Q237" s="2" t="str" cm="1">
        <f t="array" ref="Q237">IFERROR($M237*IF($E237="","",INDEX('Plan Details'!$F$4:$Q$2298,MATCH(1,(Calculations!Q$9='Plan Details'!$B$4:$B$2298)*($G237='Plan Details'!$E$4:$E$2298)*(ISNUMBER(SEARCH($B$3,'Plan Details'!$D$4:$D$2298))),0),MATCH(Calculations!$B$4,'Plan Details'!$F$3:$Q$3,0))),"")</f>
        <v/>
      </c>
      <c r="R237" s="2" t="str" cm="1">
        <f t="array" ref="R237">IFERROR($M237*IF($E237="","",INDEX('Plan Details'!$F$4:$Q$2298,MATCH(1,(Calculations!R$9='Plan Details'!$B$4:$B$2298)*($G237='Plan Details'!$E$4:$E$2298)*(ISNUMBER(SEARCH($B$3,'Plan Details'!$D$4:$D$2298))),0),MATCH(Calculations!$B$4,'Plan Details'!$F$3:$Q$3,0))),"")</f>
        <v/>
      </c>
      <c r="S237" s="2" t="str" cm="1">
        <f t="array" ref="S237">IFERROR($M237*IF($E237="","",INDEX('Plan Details'!$F$4:$Q$2298,MATCH(1,(Calculations!S$9='Plan Details'!$B$4:$B$2298)*($G237='Plan Details'!$E$4:$E$2298)*(ISNUMBER(SEARCH($B$3,'Plan Details'!$D$4:$D$2298))),0),MATCH(Calculations!$B$4,'Plan Details'!$F$3:$Q$3,0))),"")</f>
        <v/>
      </c>
      <c r="T237" s="2" t="str" cm="1">
        <f t="array" ref="T237">IFERROR($M237*IF($E237="","",INDEX('Plan Details'!$F$4:$Q$2298,MATCH(1,(Calculations!T$9='Plan Details'!$B$4:$B$2298)*($G237='Plan Details'!$E$4:$E$2298)*(ISNUMBER(SEARCH($B$3,'Plan Details'!$D$4:$D$2298))),0),MATCH(Calculations!$B$4,'Plan Details'!$F$3:$Q$3,0))),"")</f>
        <v/>
      </c>
      <c r="U237" s="2" t="str" cm="1">
        <f t="array" ref="U237">IFERROR($M237*IF($E237="","",INDEX('Plan Details'!$F$4:$Q$2298,MATCH(1,(Calculations!U$9='Plan Details'!$B$4:$B$2298)*($G237='Plan Details'!$E$4:$E$2298)*(ISNUMBER(SEARCH($B$3,'Plan Details'!$D$4:$D$2298))),0),MATCH(Calculations!$B$4,'Plan Details'!$F$3:$Q$3,0))),"")</f>
        <v/>
      </c>
      <c r="V237" s="2" t="str" cm="1">
        <f t="array" ref="V237">IFERROR($M237*IF($E237="","",INDEX('Plan Details'!$F$4:$Q$2298,MATCH(1,(Calculations!V$9='Plan Details'!$B$4:$B$2298)*($G237='Plan Details'!$E$4:$E$2298)*(ISNUMBER(SEARCH($B$3,'Plan Details'!$D$4:$D$2298))),0),MATCH(Calculations!$B$4,'Plan Details'!$F$3:$Q$3,0))),"")</f>
        <v/>
      </c>
      <c r="W237" s="2" t="str" cm="1">
        <f t="array" ref="W237">IFERROR($M237*IF($E237="","",INDEX('Plan Details'!$F$4:$Q$2298,MATCH(1,(Calculations!W$9='Plan Details'!$B$4:$B$2298)*($G237='Plan Details'!$E$4:$E$2298)*(ISNUMBER(SEARCH($B$3,'Plan Details'!$D$4:$D$2298))),0),MATCH(Calculations!$B$4,'Plan Details'!$F$3:$Q$3,0))),"")</f>
        <v/>
      </c>
      <c r="X237" s="2" t="str" cm="1">
        <f t="array" ref="X237">IFERROR($M237*IF($E237="","",INDEX('Plan Details'!$F$4:$Q$2298,MATCH(1,(Calculations!X$9='Plan Details'!$B$4:$B$2298)*($G237='Plan Details'!$E$4:$E$2298)*(ISNUMBER(SEARCH($B$3,'Plan Details'!$D$4:$D$2298))),0),MATCH(Calculations!$B$4,'Plan Details'!$F$3:$Q$3,0))),"")</f>
        <v/>
      </c>
      <c r="Y237" s="2" t="str" cm="1">
        <f t="array" ref="Y237">IFERROR($M237*IF($E237="","",INDEX('Plan Details'!$F$4:$Q$2298,MATCH(1,(Calculations!Y$9='Plan Details'!$B$4:$B$2298)*($G237='Plan Details'!$E$4:$E$2298)*(ISNUMBER(SEARCH($B$3,'Plan Details'!$D$4:$D$2298))),0),MATCH(Calculations!$B$4,'Plan Details'!$F$3:$Q$3,0))),"")</f>
        <v/>
      </c>
      <c r="Z237" s="2" t="str" cm="1">
        <f t="array" ref="Z237">IFERROR($M237*IF($E237="","",INDEX('Plan Details'!$F$4:$Q$2298,MATCH(1,(Calculations!Z$9='Plan Details'!$B$4:$B$2298)*($G237='Plan Details'!$E$4:$E$2298)*(ISNUMBER(SEARCH($B$3,'Plan Details'!$D$4:$D$2298))),0),MATCH(Calculations!$B$4,'Plan Details'!$F$3:$Q$3,0))),"")</f>
        <v/>
      </c>
      <c r="AA237" s="2" t="str" cm="1">
        <f t="array" ref="AA237">IFERROR($M237*IF($E237="","",INDEX('Plan Details'!$F$4:$Q$2298,MATCH(1,(Calculations!AA$9='Plan Details'!$B$4:$B$2298)*($G237='Plan Details'!$E$4:$E$2298)*(ISNUMBER(SEARCH($B$3,'Plan Details'!$D$4:$D$2298))),0),MATCH(Calculations!$B$4,'Plan Details'!$F$3:$Q$3,0))),"")</f>
        <v/>
      </c>
      <c r="AB237" s="2" t="str" cm="1">
        <f t="array" ref="AB237">IFERROR($M237*IF($E237="","",INDEX('Plan Details'!$F$4:$Q$2298,MATCH(1,(Calculations!AB$9='Plan Details'!$B$4:$B$2298)*($G237='Plan Details'!$E$4:$E$2298)*(ISNUMBER(SEARCH($B$3,'Plan Details'!$D$4:$D$2298))),0),MATCH(Calculations!$B$4,'Plan Details'!$F$3:$Q$3,0))),"")</f>
        <v/>
      </c>
      <c r="AD237" s="2" t="str">
        <f t="shared" si="66"/>
        <v/>
      </c>
      <c r="AE237" s="2" t="str">
        <f t="shared" si="67"/>
        <v/>
      </c>
      <c r="AF237" s="2" t="str">
        <f t="shared" si="68"/>
        <v/>
      </c>
      <c r="AG237" s="2" t="str">
        <f t="shared" si="69"/>
        <v/>
      </c>
      <c r="AH237" s="2" t="str">
        <f t="shared" si="70"/>
        <v/>
      </c>
      <c r="AI237" s="2" t="str">
        <f t="shared" si="71"/>
        <v/>
      </c>
      <c r="AJ237" s="2" t="str">
        <f t="shared" si="72"/>
        <v/>
      </c>
      <c r="AK237" s="2" t="str">
        <f t="shared" si="73"/>
        <v/>
      </c>
      <c r="AL237" s="2" t="str">
        <f t="shared" si="74"/>
        <v/>
      </c>
      <c r="AM237" s="2" t="str">
        <f t="shared" si="75"/>
        <v/>
      </c>
      <c r="AN237" s="2" t="str">
        <f t="shared" si="76"/>
        <v/>
      </c>
      <c r="AO237" s="2" t="str">
        <f t="shared" si="77"/>
        <v/>
      </c>
      <c r="AP237" s="2" t="str">
        <f t="shared" si="78"/>
        <v/>
      </c>
      <c r="AQ237" s="2" t="str">
        <f t="shared" si="79"/>
        <v/>
      </c>
    </row>
    <row r="238" spans="1:43" x14ac:dyDescent="0.2">
      <c r="A238" s="2" t="str">
        <f>IF('3 - SHOP Premium Calculator'!F254="","",'3 - SHOP Premium Calculator'!F254)</f>
        <v/>
      </c>
      <c r="B238" s="2" t="str">
        <f>IF(A238="","",A238&amp;COUNTIFS($D$10:D238,"Employee"))</f>
        <v/>
      </c>
      <c r="C238" s="2" t="str">
        <f>IF(A238="","",'3 - SHOP Premium Calculator'!F254&amp;" - "&amp;'3 - SHOP Premium Calculator'!H254)</f>
        <v/>
      </c>
      <c r="D238" s="2" t="str">
        <f>IF('3 - SHOP Premium Calculator'!H254="","",'3 - SHOP Premium Calculator'!H254)</f>
        <v/>
      </c>
      <c r="E238" s="37" t="str">
        <f>IF('3 - SHOP Premium Calculator'!I254="","",'3 - SHOP Premium Calculator'!I254)</f>
        <v/>
      </c>
      <c r="F238" s="2" t="str">
        <f t="shared" si="60"/>
        <v/>
      </c>
      <c r="G238" s="2" t="str">
        <f t="shared" si="61"/>
        <v/>
      </c>
      <c r="H238" s="2" t="str">
        <f t="shared" si="62"/>
        <v/>
      </c>
      <c r="I238" s="2" t="str">
        <f t="shared" si="63"/>
        <v/>
      </c>
      <c r="J238" s="2" t="str">
        <f t="shared" si="64"/>
        <v/>
      </c>
      <c r="K238" s="2" t="str">
        <f>IF(A238="","",IF(AND(D238="Dependent",F238&lt;25),F238+(COUNTIFS($A$10:A238,A238)/500),0))</f>
        <v/>
      </c>
      <c r="L238" s="2" t="str" cm="1">
        <f t="array" ref="L238">IFERROR(IF(A238="","",IF(AND(D238="Dependent",OR(IFERROR(K238=LARGE(IF($B$10:$B$309=B238,$K$10:$K$309),1),FALSE),IFERROR(K238=LARGE(IF($B$10:$B$309=B238,$K$10:$K$309),2),FALSE),IFERROR(K238=LARGE(IF($B$10:$B$309=B238,$K$10:$K$309),3),FALSE)),F238&lt;26),1,0)),0)</f>
        <v/>
      </c>
      <c r="M238" s="2" t="str">
        <f t="shared" si="65"/>
        <v/>
      </c>
      <c r="O238" s="2" t="str" cm="1">
        <f t="array" ref="O238">IFERROR($M238*IF($E238="","",INDEX('Plan Details'!$F$4:$Q$2298,MATCH(1,(Calculations!O$9='Plan Details'!$B$4:$B$2298)*($G238='Plan Details'!$E$4:$E$2298)*(ISNUMBER(SEARCH($B$3,'Plan Details'!$D$4:$D$2298))),0),MATCH(Calculations!$B$4,'Plan Details'!$F$3:$Q$3,0))),"")</f>
        <v/>
      </c>
      <c r="P238" s="2" t="str" cm="1">
        <f t="array" ref="P238">IFERROR($M238*IF($E238="","",INDEX('Plan Details'!$F$4:$Q$2298,MATCH(1,(Calculations!P$9='Plan Details'!$B$4:$B$2298)*($G238='Plan Details'!$E$4:$E$2298)*(ISNUMBER(SEARCH($B$3,'Plan Details'!$D$4:$D$2298))),0),MATCH(Calculations!$B$4,'Plan Details'!$F$3:$Q$3,0))),"")</f>
        <v/>
      </c>
      <c r="Q238" s="2" t="str" cm="1">
        <f t="array" ref="Q238">IFERROR($M238*IF($E238="","",INDEX('Plan Details'!$F$4:$Q$2298,MATCH(1,(Calculations!Q$9='Plan Details'!$B$4:$B$2298)*($G238='Plan Details'!$E$4:$E$2298)*(ISNUMBER(SEARCH($B$3,'Plan Details'!$D$4:$D$2298))),0),MATCH(Calculations!$B$4,'Plan Details'!$F$3:$Q$3,0))),"")</f>
        <v/>
      </c>
      <c r="R238" s="2" t="str" cm="1">
        <f t="array" ref="R238">IFERROR($M238*IF($E238="","",INDEX('Plan Details'!$F$4:$Q$2298,MATCH(1,(Calculations!R$9='Plan Details'!$B$4:$B$2298)*($G238='Plan Details'!$E$4:$E$2298)*(ISNUMBER(SEARCH($B$3,'Plan Details'!$D$4:$D$2298))),0),MATCH(Calculations!$B$4,'Plan Details'!$F$3:$Q$3,0))),"")</f>
        <v/>
      </c>
      <c r="S238" s="2" t="str" cm="1">
        <f t="array" ref="S238">IFERROR($M238*IF($E238="","",INDEX('Plan Details'!$F$4:$Q$2298,MATCH(1,(Calculations!S$9='Plan Details'!$B$4:$B$2298)*($G238='Plan Details'!$E$4:$E$2298)*(ISNUMBER(SEARCH($B$3,'Plan Details'!$D$4:$D$2298))),0),MATCH(Calculations!$B$4,'Plan Details'!$F$3:$Q$3,0))),"")</f>
        <v/>
      </c>
      <c r="T238" s="2" t="str" cm="1">
        <f t="array" ref="T238">IFERROR($M238*IF($E238="","",INDEX('Plan Details'!$F$4:$Q$2298,MATCH(1,(Calculations!T$9='Plan Details'!$B$4:$B$2298)*($G238='Plan Details'!$E$4:$E$2298)*(ISNUMBER(SEARCH($B$3,'Plan Details'!$D$4:$D$2298))),0),MATCH(Calculations!$B$4,'Plan Details'!$F$3:$Q$3,0))),"")</f>
        <v/>
      </c>
      <c r="U238" s="2" t="str" cm="1">
        <f t="array" ref="U238">IFERROR($M238*IF($E238="","",INDEX('Plan Details'!$F$4:$Q$2298,MATCH(1,(Calculations!U$9='Plan Details'!$B$4:$B$2298)*($G238='Plan Details'!$E$4:$E$2298)*(ISNUMBER(SEARCH($B$3,'Plan Details'!$D$4:$D$2298))),0),MATCH(Calculations!$B$4,'Plan Details'!$F$3:$Q$3,0))),"")</f>
        <v/>
      </c>
      <c r="V238" s="2" t="str" cm="1">
        <f t="array" ref="V238">IFERROR($M238*IF($E238="","",INDEX('Plan Details'!$F$4:$Q$2298,MATCH(1,(Calculations!V$9='Plan Details'!$B$4:$B$2298)*($G238='Plan Details'!$E$4:$E$2298)*(ISNUMBER(SEARCH($B$3,'Plan Details'!$D$4:$D$2298))),0),MATCH(Calculations!$B$4,'Plan Details'!$F$3:$Q$3,0))),"")</f>
        <v/>
      </c>
      <c r="W238" s="2" t="str" cm="1">
        <f t="array" ref="W238">IFERROR($M238*IF($E238="","",INDEX('Plan Details'!$F$4:$Q$2298,MATCH(1,(Calculations!W$9='Plan Details'!$B$4:$B$2298)*($G238='Plan Details'!$E$4:$E$2298)*(ISNUMBER(SEARCH($B$3,'Plan Details'!$D$4:$D$2298))),0),MATCH(Calculations!$B$4,'Plan Details'!$F$3:$Q$3,0))),"")</f>
        <v/>
      </c>
      <c r="X238" s="2" t="str" cm="1">
        <f t="array" ref="X238">IFERROR($M238*IF($E238="","",INDEX('Plan Details'!$F$4:$Q$2298,MATCH(1,(Calculations!X$9='Plan Details'!$B$4:$B$2298)*($G238='Plan Details'!$E$4:$E$2298)*(ISNUMBER(SEARCH($B$3,'Plan Details'!$D$4:$D$2298))),0),MATCH(Calculations!$B$4,'Plan Details'!$F$3:$Q$3,0))),"")</f>
        <v/>
      </c>
      <c r="Y238" s="2" t="str" cm="1">
        <f t="array" ref="Y238">IFERROR($M238*IF($E238="","",INDEX('Plan Details'!$F$4:$Q$2298,MATCH(1,(Calculations!Y$9='Plan Details'!$B$4:$B$2298)*($G238='Plan Details'!$E$4:$E$2298)*(ISNUMBER(SEARCH($B$3,'Plan Details'!$D$4:$D$2298))),0),MATCH(Calculations!$B$4,'Plan Details'!$F$3:$Q$3,0))),"")</f>
        <v/>
      </c>
      <c r="Z238" s="2" t="str" cm="1">
        <f t="array" ref="Z238">IFERROR($M238*IF($E238="","",INDEX('Plan Details'!$F$4:$Q$2298,MATCH(1,(Calculations!Z$9='Plan Details'!$B$4:$B$2298)*($G238='Plan Details'!$E$4:$E$2298)*(ISNUMBER(SEARCH($B$3,'Plan Details'!$D$4:$D$2298))),0),MATCH(Calculations!$B$4,'Plan Details'!$F$3:$Q$3,0))),"")</f>
        <v/>
      </c>
      <c r="AA238" s="2" t="str" cm="1">
        <f t="array" ref="AA238">IFERROR($M238*IF($E238="","",INDEX('Plan Details'!$F$4:$Q$2298,MATCH(1,(Calculations!AA$9='Plan Details'!$B$4:$B$2298)*($G238='Plan Details'!$E$4:$E$2298)*(ISNUMBER(SEARCH($B$3,'Plan Details'!$D$4:$D$2298))),0),MATCH(Calculations!$B$4,'Plan Details'!$F$3:$Q$3,0))),"")</f>
        <v/>
      </c>
      <c r="AB238" s="2" t="str" cm="1">
        <f t="array" ref="AB238">IFERROR($M238*IF($E238="","",INDEX('Plan Details'!$F$4:$Q$2298,MATCH(1,(Calculations!AB$9='Plan Details'!$B$4:$B$2298)*($G238='Plan Details'!$E$4:$E$2298)*(ISNUMBER(SEARCH($B$3,'Plan Details'!$D$4:$D$2298))),0),MATCH(Calculations!$B$4,'Plan Details'!$F$3:$Q$3,0))),"")</f>
        <v/>
      </c>
      <c r="AD238" s="2" t="str">
        <f t="shared" si="66"/>
        <v/>
      </c>
      <c r="AE238" s="2" t="str">
        <f t="shared" si="67"/>
        <v/>
      </c>
      <c r="AF238" s="2" t="str">
        <f t="shared" si="68"/>
        <v/>
      </c>
      <c r="AG238" s="2" t="str">
        <f t="shared" si="69"/>
        <v/>
      </c>
      <c r="AH238" s="2" t="str">
        <f t="shared" si="70"/>
        <v/>
      </c>
      <c r="AI238" s="2" t="str">
        <f t="shared" si="71"/>
        <v/>
      </c>
      <c r="AJ238" s="2" t="str">
        <f t="shared" si="72"/>
        <v/>
      </c>
      <c r="AK238" s="2" t="str">
        <f t="shared" si="73"/>
        <v/>
      </c>
      <c r="AL238" s="2" t="str">
        <f t="shared" si="74"/>
        <v/>
      </c>
      <c r="AM238" s="2" t="str">
        <f t="shared" si="75"/>
        <v/>
      </c>
      <c r="AN238" s="2" t="str">
        <f t="shared" si="76"/>
        <v/>
      </c>
      <c r="AO238" s="2" t="str">
        <f t="shared" si="77"/>
        <v/>
      </c>
      <c r="AP238" s="2" t="str">
        <f t="shared" si="78"/>
        <v/>
      </c>
      <c r="AQ238" s="2" t="str">
        <f t="shared" si="79"/>
        <v/>
      </c>
    </row>
    <row r="239" spans="1:43" x14ac:dyDescent="0.2">
      <c r="A239" s="2" t="str">
        <f>IF('3 - SHOP Premium Calculator'!F255="","",'3 - SHOP Premium Calculator'!F255)</f>
        <v/>
      </c>
      <c r="B239" s="2" t="str">
        <f>IF(A239="","",A239&amp;COUNTIFS($D$10:D239,"Employee"))</f>
        <v/>
      </c>
      <c r="C239" s="2" t="str">
        <f>IF(A239="","",'3 - SHOP Premium Calculator'!F255&amp;" - "&amp;'3 - SHOP Premium Calculator'!H255)</f>
        <v/>
      </c>
      <c r="D239" s="2" t="str">
        <f>IF('3 - SHOP Premium Calculator'!H255="","",'3 - SHOP Premium Calculator'!H255)</f>
        <v/>
      </c>
      <c r="E239" s="37" t="str">
        <f>IF('3 - SHOP Premium Calculator'!I255="","",'3 - SHOP Premium Calculator'!I255)</f>
        <v/>
      </c>
      <c r="F239" s="2" t="str">
        <f t="shared" si="60"/>
        <v/>
      </c>
      <c r="G239" s="2" t="str">
        <f t="shared" si="61"/>
        <v/>
      </c>
      <c r="H239" s="2" t="str">
        <f t="shared" si="62"/>
        <v/>
      </c>
      <c r="I239" s="2" t="str">
        <f t="shared" si="63"/>
        <v/>
      </c>
      <c r="J239" s="2" t="str">
        <f t="shared" si="64"/>
        <v/>
      </c>
      <c r="K239" s="2" t="str">
        <f>IF(A239="","",IF(AND(D239="Dependent",F239&lt;25),F239+(COUNTIFS($A$10:A239,A239)/500),0))</f>
        <v/>
      </c>
      <c r="L239" s="2" t="str" cm="1">
        <f t="array" ref="L239">IFERROR(IF(A239="","",IF(AND(D239="Dependent",OR(IFERROR(K239=LARGE(IF($B$10:$B$309=B239,$K$10:$K$309),1),FALSE),IFERROR(K239=LARGE(IF($B$10:$B$309=B239,$K$10:$K$309),2),FALSE),IFERROR(K239=LARGE(IF($B$10:$B$309=B239,$K$10:$K$309),3),FALSE)),F239&lt;26),1,0)),0)</f>
        <v/>
      </c>
      <c r="M239" s="2" t="str">
        <f t="shared" si="65"/>
        <v/>
      </c>
      <c r="O239" s="2" t="str" cm="1">
        <f t="array" ref="O239">IFERROR($M239*IF($E239="","",INDEX('Plan Details'!$F$4:$Q$2298,MATCH(1,(Calculations!O$9='Plan Details'!$B$4:$B$2298)*($G239='Plan Details'!$E$4:$E$2298)*(ISNUMBER(SEARCH($B$3,'Plan Details'!$D$4:$D$2298))),0),MATCH(Calculations!$B$4,'Plan Details'!$F$3:$Q$3,0))),"")</f>
        <v/>
      </c>
      <c r="P239" s="2" t="str" cm="1">
        <f t="array" ref="P239">IFERROR($M239*IF($E239="","",INDEX('Plan Details'!$F$4:$Q$2298,MATCH(1,(Calculations!P$9='Plan Details'!$B$4:$B$2298)*($G239='Plan Details'!$E$4:$E$2298)*(ISNUMBER(SEARCH($B$3,'Plan Details'!$D$4:$D$2298))),0),MATCH(Calculations!$B$4,'Plan Details'!$F$3:$Q$3,0))),"")</f>
        <v/>
      </c>
      <c r="Q239" s="2" t="str" cm="1">
        <f t="array" ref="Q239">IFERROR($M239*IF($E239="","",INDEX('Plan Details'!$F$4:$Q$2298,MATCH(1,(Calculations!Q$9='Plan Details'!$B$4:$B$2298)*($G239='Plan Details'!$E$4:$E$2298)*(ISNUMBER(SEARCH($B$3,'Plan Details'!$D$4:$D$2298))),0),MATCH(Calculations!$B$4,'Plan Details'!$F$3:$Q$3,0))),"")</f>
        <v/>
      </c>
      <c r="R239" s="2" t="str" cm="1">
        <f t="array" ref="R239">IFERROR($M239*IF($E239="","",INDEX('Plan Details'!$F$4:$Q$2298,MATCH(1,(Calculations!R$9='Plan Details'!$B$4:$B$2298)*($G239='Plan Details'!$E$4:$E$2298)*(ISNUMBER(SEARCH($B$3,'Plan Details'!$D$4:$D$2298))),0),MATCH(Calculations!$B$4,'Plan Details'!$F$3:$Q$3,0))),"")</f>
        <v/>
      </c>
      <c r="S239" s="2" t="str" cm="1">
        <f t="array" ref="S239">IFERROR($M239*IF($E239="","",INDEX('Plan Details'!$F$4:$Q$2298,MATCH(1,(Calculations!S$9='Plan Details'!$B$4:$B$2298)*($G239='Plan Details'!$E$4:$E$2298)*(ISNUMBER(SEARCH($B$3,'Plan Details'!$D$4:$D$2298))),0),MATCH(Calculations!$B$4,'Plan Details'!$F$3:$Q$3,0))),"")</f>
        <v/>
      </c>
      <c r="T239" s="2" t="str" cm="1">
        <f t="array" ref="T239">IFERROR($M239*IF($E239="","",INDEX('Plan Details'!$F$4:$Q$2298,MATCH(1,(Calculations!T$9='Plan Details'!$B$4:$B$2298)*($G239='Plan Details'!$E$4:$E$2298)*(ISNUMBER(SEARCH($B$3,'Plan Details'!$D$4:$D$2298))),0),MATCH(Calculations!$B$4,'Plan Details'!$F$3:$Q$3,0))),"")</f>
        <v/>
      </c>
      <c r="U239" s="2" t="str" cm="1">
        <f t="array" ref="U239">IFERROR($M239*IF($E239="","",INDEX('Plan Details'!$F$4:$Q$2298,MATCH(1,(Calculations!U$9='Plan Details'!$B$4:$B$2298)*($G239='Plan Details'!$E$4:$E$2298)*(ISNUMBER(SEARCH($B$3,'Plan Details'!$D$4:$D$2298))),0),MATCH(Calculations!$B$4,'Plan Details'!$F$3:$Q$3,0))),"")</f>
        <v/>
      </c>
      <c r="V239" s="2" t="str" cm="1">
        <f t="array" ref="V239">IFERROR($M239*IF($E239="","",INDEX('Plan Details'!$F$4:$Q$2298,MATCH(1,(Calculations!V$9='Plan Details'!$B$4:$B$2298)*($G239='Plan Details'!$E$4:$E$2298)*(ISNUMBER(SEARCH($B$3,'Plan Details'!$D$4:$D$2298))),0),MATCH(Calculations!$B$4,'Plan Details'!$F$3:$Q$3,0))),"")</f>
        <v/>
      </c>
      <c r="W239" s="2" t="str" cm="1">
        <f t="array" ref="W239">IFERROR($M239*IF($E239="","",INDEX('Plan Details'!$F$4:$Q$2298,MATCH(1,(Calculations!W$9='Plan Details'!$B$4:$B$2298)*($G239='Plan Details'!$E$4:$E$2298)*(ISNUMBER(SEARCH($B$3,'Plan Details'!$D$4:$D$2298))),0),MATCH(Calculations!$B$4,'Plan Details'!$F$3:$Q$3,0))),"")</f>
        <v/>
      </c>
      <c r="X239" s="2" t="str" cm="1">
        <f t="array" ref="X239">IFERROR($M239*IF($E239="","",INDEX('Plan Details'!$F$4:$Q$2298,MATCH(1,(Calculations!X$9='Plan Details'!$B$4:$B$2298)*($G239='Plan Details'!$E$4:$E$2298)*(ISNUMBER(SEARCH($B$3,'Plan Details'!$D$4:$D$2298))),0),MATCH(Calculations!$B$4,'Plan Details'!$F$3:$Q$3,0))),"")</f>
        <v/>
      </c>
      <c r="Y239" s="2" t="str" cm="1">
        <f t="array" ref="Y239">IFERROR($M239*IF($E239="","",INDEX('Plan Details'!$F$4:$Q$2298,MATCH(1,(Calculations!Y$9='Plan Details'!$B$4:$B$2298)*($G239='Plan Details'!$E$4:$E$2298)*(ISNUMBER(SEARCH($B$3,'Plan Details'!$D$4:$D$2298))),0),MATCH(Calculations!$B$4,'Plan Details'!$F$3:$Q$3,0))),"")</f>
        <v/>
      </c>
      <c r="Z239" s="2" t="str" cm="1">
        <f t="array" ref="Z239">IFERROR($M239*IF($E239="","",INDEX('Plan Details'!$F$4:$Q$2298,MATCH(1,(Calculations!Z$9='Plan Details'!$B$4:$B$2298)*($G239='Plan Details'!$E$4:$E$2298)*(ISNUMBER(SEARCH($B$3,'Plan Details'!$D$4:$D$2298))),0),MATCH(Calculations!$B$4,'Plan Details'!$F$3:$Q$3,0))),"")</f>
        <v/>
      </c>
      <c r="AA239" s="2" t="str" cm="1">
        <f t="array" ref="AA239">IFERROR($M239*IF($E239="","",INDEX('Plan Details'!$F$4:$Q$2298,MATCH(1,(Calculations!AA$9='Plan Details'!$B$4:$B$2298)*($G239='Plan Details'!$E$4:$E$2298)*(ISNUMBER(SEARCH($B$3,'Plan Details'!$D$4:$D$2298))),0),MATCH(Calculations!$B$4,'Plan Details'!$F$3:$Q$3,0))),"")</f>
        <v/>
      </c>
      <c r="AB239" s="2" t="str" cm="1">
        <f t="array" ref="AB239">IFERROR($M239*IF($E239="","",INDEX('Plan Details'!$F$4:$Q$2298,MATCH(1,(Calculations!AB$9='Plan Details'!$B$4:$B$2298)*($G239='Plan Details'!$E$4:$E$2298)*(ISNUMBER(SEARCH($B$3,'Plan Details'!$D$4:$D$2298))),0),MATCH(Calculations!$B$4,'Plan Details'!$F$3:$Q$3,0))),"")</f>
        <v/>
      </c>
      <c r="AD239" s="2" t="str">
        <f t="shared" si="66"/>
        <v/>
      </c>
      <c r="AE239" s="2" t="str">
        <f t="shared" si="67"/>
        <v/>
      </c>
      <c r="AF239" s="2" t="str">
        <f t="shared" si="68"/>
        <v/>
      </c>
      <c r="AG239" s="2" t="str">
        <f t="shared" si="69"/>
        <v/>
      </c>
      <c r="AH239" s="2" t="str">
        <f t="shared" si="70"/>
        <v/>
      </c>
      <c r="AI239" s="2" t="str">
        <f t="shared" si="71"/>
        <v/>
      </c>
      <c r="AJ239" s="2" t="str">
        <f t="shared" si="72"/>
        <v/>
      </c>
      <c r="AK239" s="2" t="str">
        <f t="shared" si="73"/>
        <v/>
      </c>
      <c r="AL239" s="2" t="str">
        <f t="shared" si="74"/>
        <v/>
      </c>
      <c r="AM239" s="2" t="str">
        <f t="shared" si="75"/>
        <v/>
      </c>
      <c r="AN239" s="2" t="str">
        <f t="shared" si="76"/>
        <v/>
      </c>
      <c r="AO239" s="2" t="str">
        <f t="shared" si="77"/>
        <v/>
      </c>
      <c r="AP239" s="2" t="str">
        <f t="shared" si="78"/>
        <v/>
      </c>
      <c r="AQ239" s="2" t="str">
        <f t="shared" si="79"/>
        <v/>
      </c>
    </row>
    <row r="240" spans="1:43" x14ac:dyDescent="0.2">
      <c r="A240" s="2" t="str">
        <f>IF('3 - SHOP Premium Calculator'!F256="","",'3 - SHOP Premium Calculator'!F256)</f>
        <v/>
      </c>
      <c r="B240" s="2" t="str">
        <f>IF(A240="","",A240&amp;COUNTIFS($D$10:D240,"Employee"))</f>
        <v/>
      </c>
      <c r="C240" s="2" t="str">
        <f>IF(A240="","",'3 - SHOP Premium Calculator'!F256&amp;" - "&amp;'3 - SHOP Premium Calculator'!H256)</f>
        <v/>
      </c>
      <c r="D240" s="2" t="str">
        <f>IF('3 - SHOP Premium Calculator'!H256="","",'3 - SHOP Premium Calculator'!H256)</f>
        <v/>
      </c>
      <c r="E240" s="37" t="str">
        <f>IF('3 - SHOP Premium Calculator'!I256="","",'3 - SHOP Premium Calculator'!I256)</f>
        <v/>
      </c>
      <c r="F240" s="2" t="str">
        <f t="shared" si="60"/>
        <v/>
      </c>
      <c r="G240" s="2" t="str">
        <f t="shared" si="61"/>
        <v/>
      </c>
      <c r="H240" s="2" t="str">
        <f t="shared" si="62"/>
        <v/>
      </c>
      <c r="I240" s="2" t="str">
        <f t="shared" si="63"/>
        <v/>
      </c>
      <c r="J240" s="2" t="str">
        <f t="shared" si="64"/>
        <v/>
      </c>
      <c r="K240" s="2" t="str">
        <f>IF(A240="","",IF(AND(D240="Dependent",F240&lt;25),F240+(COUNTIFS($A$10:A240,A240)/500),0))</f>
        <v/>
      </c>
      <c r="L240" s="2" t="str" cm="1">
        <f t="array" ref="L240">IFERROR(IF(A240="","",IF(AND(D240="Dependent",OR(IFERROR(K240=LARGE(IF($B$10:$B$309=B240,$K$10:$K$309),1),FALSE),IFERROR(K240=LARGE(IF($B$10:$B$309=B240,$K$10:$K$309),2),FALSE),IFERROR(K240=LARGE(IF($B$10:$B$309=B240,$K$10:$K$309),3),FALSE)),F240&lt;26),1,0)),0)</f>
        <v/>
      </c>
      <c r="M240" s="2" t="str">
        <f t="shared" si="65"/>
        <v/>
      </c>
      <c r="O240" s="2" t="str" cm="1">
        <f t="array" ref="O240">IFERROR($M240*IF($E240="","",INDEX('Plan Details'!$F$4:$Q$2298,MATCH(1,(Calculations!O$9='Plan Details'!$B$4:$B$2298)*($G240='Plan Details'!$E$4:$E$2298)*(ISNUMBER(SEARCH($B$3,'Plan Details'!$D$4:$D$2298))),0),MATCH(Calculations!$B$4,'Plan Details'!$F$3:$Q$3,0))),"")</f>
        <v/>
      </c>
      <c r="P240" s="2" t="str" cm="1">
        <f t="array" ref="P240">IFERROR($M240*IF($E240="","",INDEX('Plan Details'!$F$4:$Q$2298,MATCH(1,(Calculations!P$9='Plan Details'!$B$4:$B$2298)*($G240='Plan Details'!$E$4:$E$2298)*(ISNUMBER(SEARCH($B$3,'Plan Details'!$D$4:$D$2298))),0),MATCH(Calculations!$B$4,'Plan Details'!$F$3:$Q$3,0))),"")</f>
        <v/>
      </c>
      <c r="Q240" s="2" t="str" cm="1">
        <f t="array" ref="Q240">IFERROR($M240*IF($E240="","",INDEX('Plan Details'!$F$4:$Q$2298,MATCH(1,(Calculations!Q$9='Plan Details'!$B$4:$B$2298)*($G240='Plan Details'!$E$4:$E$2298)*(ISNUMBER(SEARCH($B$3,'Plan Details'!$D$4:$D$2298))),0),MATCH(Calculations!$B$4,'Plan Details'!$F$3:$Q$3,0))),"")</f>
        <v/>
      </c>
      <c r="R240" s="2" t="str" cm="1">
        <f t="array" ref="R240">IFERROR($M240*IF($E240="","",INDEX('Plan Details'!$F$4:$Q$2298,MATCH(1,(Calculations!R$9='Plan Details'!$B$4:$B$2298)*($G240='Plan Details'!$E$4:$E$2298)*(ISNUMBER(SEARCH($B$3,'Plan Details'!$D$4:$D$2298))),0),MATCH(Calculations!$B$4,'Plan Details'!$F$3:$Q$3,0))),"")</f>
        <v/>
      </c>
      <c r="S240" s="2" t="str" cm="1">
        <f t="array" ref="S240">IFERROR($M240*IF($E240="","",INDEX('Plan Details'!$F$4:$Q$2298,MATCH(1,(Calculations!S$9='Plan Details'!$B$4:$B$2298)*($G240='Plan Details'!$E$4:$E$2298)*(ISNUMBER(SEARCH($B$3,'Plan Details'!$D$4:$D$2298))),0),MATCH(Calculations!$B$4,'Plan Details'!$F$3:$Q$3,0))),"")</f>
        <v/>
      </c>
      <c r="T240" s="2" t="str" cm="1">
        <f t="array" ref="T240">IFERROR($M240*IF($E240="","",INDEX('Plan Details'!$F$4:$Q$2298,MATCH(1,(Calculations!T$9='Plan Details'!$B$4:$B$2298)*($G240='Plan Details'!$E$4:$E$2298)*(ISNUMBER(SEARCH($B$3,'Plan Details'!$D$4:$D$2298))),0),MATCH(Calculations!$B$4,'Plan Details'!$F$3:$Q$3,0))),"")</f>
        <v/>
      </c>
      <c r="U240" s="2" t="str" cm="1">
        <f t="array" ref="U240">IFERROR($M240*IF($E240="","",INDEX('Plan Details'!$F$4:$Q$2298,MATCH(1,(Calculations!U$9='Plan Details'!$B$4:$B$2298)*($G240='Plan Details'!$E$4:$E$2298)*(ISNUMBER(SEARCH($B$3,'Plan Details'!$D$4:$D$2298))),0),MATCH(Calculations!$B$4,'Plan Details'!$F$3:$Q$3,0))),"")</f>
        <v/>
      </c>
      <c r="V240" s="2" t="str" cm="1">
        <f t="array" ref="V240">IFERROR($M240*IF($E240="","",INDEX('Plan Details'!$F$4:$Q$2298,MATCH(1,(Calculations!V$9='Plan Details'!$B$4:$B$2298)*($G240='Plan Details'!$E$4:$E$2298)*(ISNUMBER(SEARCH($B$3,'Plan Details'!$D$4:$D$2298))),0),MATCH(Calculations!$B$4,'Plan Details'!$F$3:$Q$3,0))),"")</f>
        <v/>
      </c>
      <c r="W240" s="2" t="str" cm="1">
        <f t="array" ref="W240">IFERROR($M240*IF($E240="","",INDEX('Plan Details'!$F$4:$Q$2298,MATCH(1,(Calculations!W$9='Plan Details'!$B$4:$B$2298)*($G240='Plan Details'!$E$4:$E$2298)*(ISNUMBER(SEARCH($B$3,'Plan Details'!$D$4:$D$2298))),0),MATCH(Calculations!$B$4,'Plan Details'!$F$3:$Q$3,0))),"")</f>
        <v/>
      </c>
      <c r="X240" s="2" t="str" cm="1">
        <f t="array" ref="X240">IFERROR($M240*IF($E240="","",INDEX('Plan Details'!$F$4:$Q$2298,MATCH(1,(Calculations!X$9='Plan Details'!$B$4:$B$2298)*($G240='Plan Details'!$E$4:$E$2298)*(ISNUMBER(SEARCH($B$3,'Plan Details'!$D$4:$D$2298))),0),MATCH(Calculations!$B$4,'Plan Details'!$F$3:$Q$3,0))),"")</f>
        <v/>
      </c>
      <c r="Y240" s="2" t="str" cm="1">
        <f t="array" ref="Y240">IFERROR($M240*IF($E240="","",INDEX('Plan Details'!$F$4:$Q$2298,MATCH(1,(Calculations!Y$9='Plan Details'!$B$4:$B$2298)*($G240='Plan Details'!$E$4:$E$2298)*(ISNUMBER(SEARCH($B$3,'Plan Details'!$D$4:$D$2298))),0),MATCH(Calculations!$B$4,'Plan Details'!$F$3:$Q$3,0))),"")</f>
        <v/>
      </c>
      <c r="Z240" s="2" t="str" cm="1">
        <f t="array" ref="Z240">IFERROR($M240*IF($E240="","",INDEX('Plan Details'!$F$4:$Q$2298,MATCH(1,(Calculations!Z$9='Plan Details'!$B$4:$B$2298)*($G240='Plan Details'!$E$4:$E$2298)*(ISNUMBER(SEARCH($B$3,'Plan Details'!$D$4:$D$2298))),0),MATCH(Calculations!$B$4,'Plan Details'!$F$3:$Q$3,0))),"")</f>
        <v/>
      </c>
      <c r="AA240" s="2" t="str" cm="1">
        <f t="array" ref="AA240">IFERROR($M240*IF($E240="","",INDEX('Plan Details'!$F$4:$Q$2298,MATCH(1,(Calculations!AA$9='Plan Details'!$B$4:$B$2298)*($G240='Plan Details'!$E$4:$E$2298)*(ISNUMBER(SEARCH($B$3,'Plan Details'!$D$4:$D$2298))),0),MATCH(Calculations!$B$4,'Plan Details'!$F$3:$Q$3,0))),"")</f>
        <v/>
      </c>
      <c r="AB240" s="2" t="str" cm="1">
        <f t="array" ref="AB240">IFERROR($M240*IF($E240="","",INDEX('Plan Details'!$F$4:$Q$2298,MATCH(1,(Calculations!AB$9='Plan Details'!$B$4:$B$2298)*($G240='Plan Details'!$E$4:$E$2298)*(ISNUMBER(SEARCH($B$3,'Plan Details'!$D$4:$D$2298))),0),MATCH(Calculations!$B$4,'Plan Details'!$F$3:$Q$3,0))),"")</f>
        <v/>
      </c>
      <c r="AD240" s="2" t="str">
        <f t="shared" si="66"/>
        <v/>
      </c>
      <c r="AE240" s="2" t="str">
        <f t="shared" si="67"/>
        <v/>
      </c>
      <c r="AF240" s="2" t="str">
        <f t="shared" si="68"/>
        <v/>
      </c>
      <c r="AG240" s="2" t="str">
        <f t="shared" si="69"/>
        <v/>
      </c>
      <c r="AH240" s="2" t="str">
        <f t="shared" si="70"/>
        <v/>
      </c>
      <c r="AI240" s="2" t="str">
        <f t="shared" si="71"/>
        <v/>
      </c>
      <c r="AJ240" s="2" t="str">
        <f t="shared" si="72"/>
        <v/>
      </c>
      <c r="AK240" s="2" t="str">
        <f t="shared" si="73"/>
        <v/>
      </c>
      <c r="AL240" s="2" t="str">
        <f t="shared" si="74"/>
        <v/>
      </c>
      <c r="AM240" s="2" t="str">
        <f t="shared" si="75"/>
        <v/>
      </c>
      <c r="AN240" s="2" t="str">
        <f t="shared" si="76"/>
        <v/>
      </c>
      <c r="AO240" s="2" t="str">
        <f t="shared" si="77"/>
        <v/>
      </c>
      <c r="AP240" s="2" t="str">
        <f t="shared" si="78"/>
        <v/>
      </c>
      <c r="AQ240" s="2" t="str">
        <f t="shared" si="79"/>
        <v/>
      </c>
    </row>
    <row r="241" spans="1:43" x14ac:dyDescent="0.2">
      <c r="A241" s="2" t="str">
        <f>IF('3 - SHOP Premium Calculator'!F257="","",'3 - SHOP Premium Calculator'!F257)</f>
        <v/>
      </c>
      <c r="B241" s="2" t="str">
        <f>IF(A241="","",A241&amp;COUNTIFS($D$10:D241,"Employee"))</f>
        <v/>
      </c>
      <c r="C241" s="2" t="str">
        <f>IF(A241="","",'3 - SHOP Premium Calculator'!F257&amp;" - "&amp;'3 - SHOP Premium Calculator'!H257)</f>
        <v/>
      </c>
      <c r="D241" s="2" t="str">
        <f>IF('3 - SHOP Premium Calculator'!H257="","",'3 - SHOP Premium Calculator'!H257)</f>
        <v/>
      </c>
      <c r="E241" s="37" t="str">
        <f>IF('3 - SHOP Premium Calculator'!I257="","",'3 - SHOP Premium Calculator'!I257)</f>
        <v/>
      </c>
      <c r="F241" s="2" t="str">
        <f t="shared" si="60"/>
        <v/>
      </c>
      <c r="G241" s="2" t="str">
        <f t="shared" si="61"/>
        <v/>
      </c>
      <c r="H241" s="2" t="str">
        <f t="shared" si="62"/>
        <v/>
      </c>
      <c r="I241" s="2" t="str">
        <f t="shared" si="63"/>
        <v/>
      </c>
      <c r="J241" s="2" t="str">
        <f t="shared" si="64"/>
        <v/>
      </c>
      <c r="K241" s="2" t="str">
        <f>IF(A241="","",IF(AND(D241="Dependent",F241&lt;25),F241+(COUNTIFS($A$10:A241,A241)/500),0))</f>
        <v/>
      </c>
      <c r="L241" s="2" t="str" cm="1">
        <f t="array" ref="L241">IFERROR(IF(A241="","",IF(AND(D241="Dependent",OR(IFERROR(K241=LARGE(IF($B$10:$B$309=B241,$K$10:$K$309),1),FALSE),IFERROR(K241=LARGE(IF($B$10:$B$309=B241,$K$10:$K$309),2),FALSE),IFERROR(K241=LARGE(IF($B$10:$B$309=B241,$K$10:$K$309),3),FALSE)),F241&lt;26),1,0)),0)</f>
        <v/>
      </c>
      <c r="M241" s="2" t="str">
        <f t="shared" si="65"/>
        <v/>
      </c>
      <c r="O241" s="2" t="str" cm="1">
        <f t="array" ref="O241">IFERROR($M241*IF($E241="","",INDEX('Plan Details'!$F$4:$Q$2298,MATCH(1,(Calculations!O$9='Plan Details'!$B$4:$B$2298)*($G241='Plan Details'!$E$4:$E$2298)*(ISNUMBER(SEARCH($B$3,'Plan Details'!$D$4:$D$2298))),0),MATCH(Calculations!$B$4,'Plan Details'!$F$3:$Q$3,0))),"")</f>
        <v/>
      </c>
      <c r="P241" s="2" t="str" cm="1">
        <f t="array" ref="P241">IFERROR($M241*IF($E241="","",INDEX('Plan Details'!$F$4:$Q$2298,MATCH(1,(Calculations!P$9='Plan Details'!$B$4:$B$2298)*($G241='Plan Details'!$E$4:$E$2298)*(ISNUMBER(SEARCH($B$3,'Plan Details'!$D$4:$D$2298))),0),MATCH(Calculations!$B$4,'Plan Details'!$F$3:$Q$3,0))),"")</f>
        <v/>
      </c>
      <c r="Q241" s="2" t="str" cm="1">
        <f t="array" ref="Q241">IFERROR($M241*IF($E241="","",INDEX('Plan Details'!$F$4:$Q$2298,MATCH(1,(Calculations!Q$9='Plan Details'!$B$4:$B$2298)*($G241='Plan Details'!$E$4:$E$2298)*(ISNUMBER(SEARCH($B$3,'Plan Details'!$D$4:$D$2298))),0),MATCH(Calculations!$B$4,'Plan Details'!$F$3:$Q$3,0))),"")</f>
        <v/>
      </c>
      <c r="R241" s="2" t="str" cm="1">
        <f t="array" ref="R241">IFERROR($M241*IF($E241="","",INDEX('Plan Details'!$F$4:$Q$2298,MATCH(1,(Calculations!R$9='Plan Details'!$B$4:$B$2298)*($G241='Plan Details'!$E$4:$E$2298)*(ISNUMBER(SEARCH($B$3,'Plan Details'!$D$4:$D$2298))),0),MATCH(Calculations!$B$4,'Plan Details'!$F$3:$Q$3,0))),"")</f>
        <v/>
      </c>
      <c r="S241" s="2" t="str" cm="1">
        <f t="array" ref="S241">IFERROR($M241*IF($E241="","",INDEX('Plan Details'!$F$4:$Q$2298,MATCH(1,(Calculations!S$9='Plan Details'!$B$4:$B$2298)*($G241='Plan Details'!$E$4:$E$2298)*(ISNUMBER(SEARCH($B$3,'Plan Details'!$D$4:$D$2298))),0),MATCH(Calculations!$B$4,'Plan Details'!$F$3:$Q$3,0))),"")</f>
        <v/>
      </c>
      <c r="T241" s="2" t="str" cm="1">
        <f t="array" ref="T241">IFERROR($M241*IF($E241="","",INDEX('Plan Details'!$F$4:$Q$2298,MATCH(1,(Calculations!T$9='Plan Details'!$B$4:$B$2298)*($G241='Plan Details'!$E$4:$E$2298)*(ISNUMBER(SEARCH($B$3,'Plan Details'!$D$4:$D$2298))),0),MATCH(Calculations!$B$4,'Plan Details'!$F$3:$Q$3,0))),"")</f>
        <v/>
      </c>
      <c r="U241" s="2" t="str" cm="1">
        <f t="array" ref="U241">IFERROR($M241*IF($E241="","",INDEX('Plan Details'!$F$4:$Q$2298,MATCH(1,(Calculations!U$9='Plan Details'!$B$4:$B$2298)*($G241='Plan Details'!$E$4:$E$2298)*(ISNUMBER(SEARCH($B$3,'Plan Details'!$D$4:$D$2298))),0),MATCH(Calculations!$B$4,'Plan Details'!$F$3:$Q$3,0))),"")</f>
        <v/>
      </c>
      <c r="V241" s="2" t="str" cm="1">
        <f t="array" ref="V241">IFERROR($M241*IF($E241="","",INDEX('Plan Details'!$F$4:$Q$2298,MATCH(1,(Calculations!V$9='Plan Details'!$B$4:$B$2298)*($G241='Plan Details'!$E$4:$E$2298)*(ISNUMBER(SEARCH($B$3,'Plan Details'!$D$4:$D$2298))),0),MATCH(Calculations!$B$4,'Plan Details'!$F$3:$Q$3,0))),"")</f>
        <v/>
      </c>
      <c r="W241" s="2" t="str" cm="1">
        <f t="array" ref="W241">IFERROR($M241*IF($E241="","",INDEX('Plan Details'!$F$4:$Q$2298,MATCH(1,(Calculations!W$9='Plan Details'!$B$4:$B$2298)*($G241='Plan Details'!$E$4:$E$2298)*(ISNUMBER(SEARCH($B$3,'Plan Details'!$D$4:$D$2298))),0),MATCH(Calculations!$B$4,'Plan Details'!$F$3:$Q$3,0))),"")</f>
        <v/>
      </c>
      <c r="X241" s="2" t="str" cm="1">
        <f t="array" ref="X241">IFERROR($M241*IF($E241="","",INDEX('Plan Details'!$F$4:$Q$2298,MATCH(1,(Calculations!X$9='Plan Details'!$B$4:$B$2298)*($G241='Plan Details'!$E$4:$E$2298)*(ISNUMBER(SEARCH($B$3,'Plan Details'!$D$4:$D$2298))),0),MATCH(Calculations!$B$4,'Plan Details'!$F$3:$Q$3,0))),"")</f>
        <v/>
      </c>
      <c r="Y241" s="2" t="str" cm="1">
        <f t="array" ref="Y241">IFERROR($M241*IF($E241="","",INDEX('Plan Details'!$F$4:$Q$2298,MATCH(1,(Calculations!Y$9='Plan Details'!$B$4:$B$2298)*($G241='Plan Details'!$E$4:$E$2298)*(ISNUMBER(SEARCH($B$3,'Plan Details'!$D$4:$D$2298))),0),MATCH(Calculations!$B$4,'Plan Details'!$F$3:$Q$3,0))),"")</f>
        <v/>
      </c>
      <c r="Z241" s="2" t="str" cm="1">
        <f t="array" ref="Z241">IFERROR($M241*IF($E241="","",INDEX('Plan Details'!$F$4:$Q$2298,MATCH(1,(Calculations!Z$9='Plan Details'!$B$4:$B$2298)*($G241='Plan Details'!$E$4:$E$2298)*(ISNUMBER(SEARCH($B$3,'Plan Details'!$D$4:$D$2298))),0),MATCH(Calculations!$B$4,'Plan Details'!$F$3:$Q$3,0))),"")</f>
        <v/>
      </c>
      <c r="AA241" s="2" t="str" cm="1">
        <f t="array" ref="AA241">IFERROR($M241*IF($E241="","",INDEX('Plan Details'!$F$4:$Q$2298,MATCH(1,(Calculations!AA$9='Plan Details'!$B$4:$B$2298)*($G241='Plan Details'!$E$4:$E$2298)*(ISNUMBER(SEARCH($B$3,'Plan Details'!$D$4:$D$2298))),0),MATCH(Calculations!$B$4,'Plan Details'!$F$3:$Q$3,0))),"")</f>
        <v/>
      </c>
      <c r="AB241" s="2" t="str" cm="1">
        <f t="array" ref="AB241">IFERROR($M241*IF($E241="","",INDEX('Plan Details'!$F$4:$Q$2298,MATCH(1,(Calculations!AB$9='Plan Details'!$B$4:$B$2298)*($G241='Plan Details'!$E$4:$E$2298)*(ISNUMBER(SEARCH($B$3,'Plan Details'!$D$4:$D$2298))),0),MATCH(Calculations!$B$4,'Plan Details'!$F$3:$Q$3,0))),"")</f>
        <v/>
      </c>
      <c r="AD241" s="2" t="str">
        <f t="shared" si="66"/>
        <v/>
      </c>
      <c r="AE241" s="2" t="str">
        <f t="shared" si="67"/>
        <v/>
      </c>
      <c r="AF241" s="2" t="str">
        <f t="shared" si="68"/>
        <v/>
      </c>
      <c r="AG241" s="2" t="str">
        <f t="shared" si="69"/>
        <v/>
      </c>
      <c r="AH241" s="2" t="str">
        <f t="shared" si="70"/>
        <v/>
      </c>
      <c r="AI241" s="2" t="str">
        <f t="shared" si="71"/>
        <v/>
      </c>
      <c r="AJ241" s="2" t="str">
        <f t="shared" si="72"/>
        <v/>
      </c>
      <c r="AK241" s="2" t="str">
        <f t="shared" si="73"/>
        <v/>
      </c>
      <c r="AL241" s="2" t="str">
        <f t="shared" si="74"/>
        <v/>
      </c>
      <c r="AM241" s="2" t="str">
        <f t="shared" si="75"/>
        <v/>
      </c>
      <c r="AN241" s="2" t="str">
        <f t="shared" si="76"/>
        <v/>
      </c>
      <c r="AO241" s="2" t="str">
        <f t="shared" si="77"/>
        <v/>
      </c>
      <c r="AP241" s="2" t="str">
        <f t="shared" si="78"/>
        <v/>
      </c>
      <c r="AQ241" s="2" t="str">
        <f t="shared" si="79"/>
        <v/>
      </c>
    </row>
    <row r="242" spans="1:43" x14ac:dyDescent="0.2">
      <c r="A242" s="2" t="str">
        <f>IF('3 - SHOP Premium Calculator'!F258="","",'3 - SHOP Premium Calculator'!F258)</f>
        <v/>
      </c>
      <c r="B242" s="2" t="str">
        <f>IF(A242="","",A242&amp;COUNTIFS($D$10:D242,"Employee"))</f>
        <v/>
      </c>
      <c r="C242" s="2" t="str">
        <f>IF(A242="","",'3 - SHOP Premium Calculator'!F258&amp;" - "&amp;'3 - SHOP Premium Calculator'!H258)</f>
        <v/>
      </c>
      <c r="D242" s="2" t="str">
        <f>IF('3 - SHOP Premium Calculator'!H258="","",'3 - SHOP Premium Calculator'!H258)</f>
        <v/>
      </c>
      <c r="E242" s="37" t="str">
        <f>IF('3 - SHOP Premium Calculator'!I258="","",'3 - SHOP Premium Calculator'!I258)</f>
        <v/>
      </c>
      <c r="F242" s="2" t="str">
        <f t="shared" si="60"/>
        <v/>
      </c>
      <c r="G242" s="2" t="str">
        <f t="shared" si="61"/>
        <v/>
      </c>
      <c r="H242" s="2" t="str">
        <f t="shared" si="62"/>
        <v/>
      </c>
      <c r="I242" s="2" t="str">
        <f t="shared" si="63"/>
        <v/>
      </c>
      <c r="J242" s="2" t="str">
        <f t="shared" si="64"/>
        <v/>
      </c>
      <c r="K242" s="2" t="str">
        <f>IF(A242="","",IF(AND(D242="Dependent",F242&lt;25),F242+(COUNTIFS($A$10:A242,A242)/500),0))</f>
        <v/>
      </c>
      <c r="L242" s="2" t="str" cm="1">
        <f t="array" ref="L242">IFERROR(IF(A242="","",IF(AND(D242="Dependent",OR(IFERROR(K242=LARGE(IF($B$10:$B$309=B242,$K$10:$K$309),1),FALSE),IFERROR(K242=LARGE(IF($B$10:$B$309=B242,$K$10:$K$309),2),FALSE),IFERROR(K242=LARGE(IF($B$10:$B$309=B242,$K$10:$K$309),3),FALSE)),F242&lt;26),1,0)),0)</f>
        <v/>
      </c>
      <c r="M242" s="2" t="str">
        <f t="shared" si="65"/>
        <v/>
      </c>
      <c r="O242" s="2" t="str" cm="1">
        <f t="array" ref="O242">IFERROR($M242*IF($E242="","",INDEX('Plan Details'!$F$4:$Q$2298,MATCH(1,(Calculations!O$9='Plan Details'!$B$4:$B$2298)*($G242='Plan Details'!$E$4:$E$2298)*(ISNUMBER(SEARCH($B$3,'Plan Details'!$D$4:$D$2298))),0),MATCH(Calculations!$B$4,'Plan Details'!$F$3:$Q$3,0))),"")</f>
        <v/>
      </c>
      <c r="P242" s="2" t="str" cm="1">
        <f t="array" ref="P242">IFERROR($M242*IF($E242="","",INDEX('Plan Details'!$F$4:$Q$2298,MATCH(1,(Calculations!P$9='Plan Details'!$B$4:$B$2298)*($G242='Plan Details'!$E$4:$E$2298)*(ISNUMBER(SEARCH($B$3,'Plan Details'!$D$4:$D$2298))),0),MATCH(Calculations!$B$4,'Plan Details'!$F$3:$Q$3,0))),"")</f>
        <v/>
      </c>
      <c r="Q242" s="2" t="str" cm="1">
        <f t="array" ref="Q242">IFERROR($M242*IF($E242="","",INDEX('Plan Details'!$F$4:$Q$2298,MATCH(1,(Calculations!Q$9='Plan Details'!$B$4:$B$2298)*($G242='Plan Details'!$E$4:$E$2298)*(ISNUMBER(SEARCH($B$3,'Plan Details'!$D$4:$D$2298))),0),MATCH(Calculations!$B$4,'Plan Details'!$F$3:$Q$3,0))),"")</f>
        <v/>
      </c>
      <c r="R242" s="2" t="str" cm="1">
        <f t="array" ref="R242">IFERROR($M242*IF($E242="","",INDEX('Plan Details'!$F$4:$Q$2298,MATCH(1,(Calculations!R$9='Plan Details'!$B$4:$B$2298)*($G242='Plan Details'!$E$4:$E$2298)*(ISNUMBER(SEARCH($B$3,'Plan Details'!$D$4:$D$2298))),0),MATCH(Calculations!$B$4,'Plan Details'!$F$3:$Q$3,0))),"")</f>
        <v/>
      </c>
      <c r="S242" s="2" t="str" cm="1">
        <f t="array" ref="S242">IFERROR($M242*IF($E242="","",INDEX('Plan Details'!$F$4:$Q$2298,MATCH(1,(Calculations!S$9='Plan Details'!$B$4:$B$2298)*($G242='Plan Details'!$E$4:$E$2298)*(ISNUMBER(SEARCH($B$3,'Plan Details'!$D$4:$D$2298))),0),MATCH(Calculations!$B$4,'Plan Details'!$F$3:$Q$3,0))),"")</f>
        <v/>
      </c>
      <c r="T242" s="2" t="str" cm="1">
        <f t="array" ref="T242">IFERROR($M242*IF($E242="","",INDEX('Plan Details'!$F$4:$Q$2298,MATCH(1,(Calculations!T$9='Plan Details'!$B$4:$B$2298)*($G242='Plan Details'!$E$4:$E$2298)*(ISNUMBER(SEARCH($B$3,'Plan Details'!$D$4:$D$2298))),0),MATCH(Calculations!$B$4,'Plan Details'!$F$3:$Q$3,0))),"")</f>
        <v/>
      </c>
      <c r="U242" s="2" t="str" cm="1">
        <f t="array" ref="U242">IFERROR($M242*IF($E242="","",INDEX('Plan Details'!$F$4:$Q$2298,MATCH(1,(Calculations!U$9='Plan Details'!$B$4:$B$2298)*($G242='Plan Details'!$E$4:$E$2298)*(ISNUMBER(SEARCH($B$3,'Plan Details'!$D$4:$D$2298))),0),MATCH(Calculations!$B$4,'Plan Details'!$F$3:$Q$3,0))),"")</f>
        <v/>
      </c>
      <c r="V242" s="2" t="str" cm="1">
        <f t="array" ref="V242">IFERROR($M242*IF($E242="","",INDEX('Plan Details'!$F$4:$Q$2298,MATCH(1,(Calculations!V$9='Plan Details'!$B$4:$B$2298)*($G242='Plan Details'!$E$4:$E$2298)*(ISNUMBER(SEARCH($B$3,'Plan Details'!$D$4:$D$2298))),0),MATCH(Calculations!$B$4,'Plan Details'!$F$3:$Q$3,0))),"")</f>
        <v/>
      </c>
      <c r="W242" s="2" t="str" cm="1">
        <f t="array" ref="W242">IFERROR($M242*IF($E242="","",INDEX('Plan Details'!$F$4:$Q$2298,MATCH(1,(Calculations!W$9='Plan Details'!$B$4:$B$2298)*($G242='Plan Details'!$E$4:$E$2298)*(ISNUMBER(SEARCH($B$3,'Plan Details'!$D$4:$D$2298))),0),MATCH(Calculations!$B$4,'Plan Details'!$F$3:$Q$3,0))),"")</f>
        <v/>
      </c>
      <c r="X242" s="2" t="str" cm="1">
        <f t="array" ref="X242">IFERROR($M242*IF($E242="","",INDEX('Plan Details'!$F$4:$Q$2298,MATCH(1,(Calculations!X$9='Plan Details'!$B$4:$B$2298)*($G242='Plan Details'!$E$4:$E$2298)*(ISNUMBER(SEARCH($B$3,'Plan Details'!$D$4:$D$2298))),0),MATCH(Calculations!$B$4,'Plan Details'!$F$3:$Q$3,0))),"")</f>
        <v/>
      </c>
      <c r="Y242" s="2" t="str" cm="1">
        <f t="array" ref="Y242">IFERROR($M242*IF($E242="","",INDEX('Plan Details'!$F$4:$Q$2298,MATCH(1,(Calculations!Y$9='Plan Details'!$B$4:$B$2298)*($G242='Plan Details'!$E$4:$E$2298)*(ISNUMBER(SEARCH($B$3,'Plan Details'!$D$4:$D$2298))),0),MATCH(Calculations!$B$4,'Plan Details'!$F$3:$Q$3,0))),"")</f>
        <v/>
      </c>
      <c r="Z242" s="2" t="str" cm="1">
        <f t="array" ref="Z242">IFERROR($M242*IF($E242="","",INDEX('Plan Details'!$F$4:$Q$2298,MATCH(1,(Calculations!Z$9='Plan Details'!$B$4:$B$2298)*($G242='Plan Details'!$E$4:$E$2298)*(ISNUMBER(SEARCH($B$3,'Plan Details'!$D$4:$D$2298))),0),MATCH(Calculations!$B$4,'Plan Details'!$F$3:$Q$3,0))),"")</f>
        <v/>
      </c>
      <c r="AA242" s="2" t="str" cm="1">
        <f t="array" ref="AA242">IFERROR($M242*IF($E242="","",INDEX('Plan Details'!$F$4:$Q$2298,MATCH(1,(Calculations!AA$9='Plan Details'!$B$4:$B$2298)*($G242='Plan Details'!$E$4:$E$2298)*(ISNUMBER(SEARCH($B$3,'Plan Details'!$D$4:$D$2298))),0),MATCH(Calculations!$B$4,'Plan Details'!$F$3:$Q$3,0))),"")</f>
        <v/>
      </c>
      <c r="AB242" s="2" t="str" cm="1">
        <f t="array" ref="AB242">IFERROR($M242*IF($E242="","",INDEX('Plan Details'!$F$4:$Q$2298,MATCH(1,(Calculations!AB$9='Plan Details'!$B$4:$B$2298)*($G242='Plan Details'!$E$4:$E$2298)*(ISNUMBER(SEARCH($B$3,'Plan Details'!$D$4:$D$2298))),0),MATCH(Calculations!$B$4,'Plan Details'!$F$3:$Q$3,0))),"")</f>
        <v/>
      </c>
      <c r="AD242" s="2" t="str">
        <f t="shared" si="66"/>
        <v/>
      </c>
      <c r="AE242" s="2" t="str">
        <f t="shared" si="67"/>
        <v/>
      </c>
      <c r="AF242" s="2" t="str">
        <f t="shared" si="68"/>
        <v/>
      </c>
      <c r="AG242" s="2" t="str">
        <f t="shared" si="69"/>
        <v/>
      </c>
      <c r="AH242" s="2" t="str">
        <f t="shared" si="70"/>
        <v/>
      </c>
      <c r="AI242" s="2" t="str">
        <f t="shared" si="71"/>
        <v/>
      </c>
      <c r="AJ242" s="2" t="str">
        <f t="shared" si="72"/>
        <v/>
      </c>
      <c r="AK242" s="2" t="str">
        <f t="shared" si="73"/>
        <v/>
      </c>
      <c r="AL242" s="2" t="str">
        <f t="shared" si="74"/>
        <v/>
      </c>
      <c r="AM242" s="2" t="str">
        <f t="shared" si="75"/>
        <v/>
      </c>
      <c r="AN242" s="2" t="str">
        <f t="shared" si="76"/>
        <v/>
      </c>
      <c r="AO242" s="2" t="str">
        <f t="shared" si="77"/>
        <v/>
      </c>
      <c r="AP242" s="2" t="str">
        <f t="shared" si="78"/>
        <v/>
      </c>
      <c r="AQ242" s="2" t="str">
        <f t="shared" si="79"/>
        <v/>
      </c>
    </row>
    <row r="243" spans="1:43" x14ac:dyDescent="0.2">
      <c r="A243" s="2" t="str">
        <f>IF('3 - SHOP Premium Calculator'!F259="","",'3 - SHOP Premium Calculator'!F259)</f>
        <v/>
      </c>
      <c r="B243" s="2" t="str">
        <f>IF(A243="","",A243&amp;COUNTIFS($D$10:D243,"Employee"))</f>
        <v/>
      </c>
      <c r="C243" s="2" t="str">
        <f>IF(A243="","",'3 - SHOP Premium Calculator'!F259&amp;" - "&amp;'3 - SHOP Premium Calculator'!H259)</f>
        <v/>
      </c>
      <c r="D243" s="2" t="str">
        <f>IF('3 - SHOP Premium Calculator'!H259="","",'3 - SHOP Premium Calculator'!H259)</f>
        <v/>
      </c>
      <c r="E243" s="37" t="str">
        <f>IF('3 - SHOP Premium Calculator'!I259="","",'3 - SHOP Premium Calculator'!I259)</f>
        <v/>
      </c>
      <c r="F243" s="2" t="str">
        <f t="shared" si="60"/>
        <v/>
      </c>
      <c r="G243" s="2" t="str">
        <f t="shared" si="61"/>
        <v/>
      </c>
      <c r="H243" s="2" t="str">
        <f t="shared" si="62"/>
        <v/>
      </c>
      <c r="I243" s="2" t="str">
        <f t="shared" si="63"/>
        <v/>
      </c>
      <c r="J243" s="2" t="str">
        <f t="shared" si="64"/>
        <v/>
      </c>
      <c r="K243" s="2" t="str">
        <f>IF(A243="","",IF(AND(D243="Dependent",F243&lt;25),F243+(COUNTIFS($A$10:A243,A243)/500),0))</f>
        <v/>
      </c>
      <c r="L243" s="2" t="str" cm="1">
        <f t="array" ref="L243">IFERROR(IF(A243="","",IF(AND(D243="Dependent",OR(IFERROR(K243=LARGE(IF($B$10:$B$309=B243,$K$10:$K$309),1),FALSE),IFERROR(K243=LARGE(IF($B$10:$B$309=B243,$K$10:$K$309),2),FALSE),IFERROR(K243=LARGE(IF($B$10:$B$309=B243,$K$10:$K$309),3),FALSE)),F243&lt;26),1,0)),0)</f>
        <v/>
      </c>
      <c r="M243" s="2" t="str">
        <f t="shared" si="65"/>
        <v/>
      </c>
      <c r="O243" s="2" t="str" cm="1">
        <f t="array" ref="O243">IFERROR($M243*IF($E243="","",INDEX('Plan Details'!$F$4:$Q$2298,MATCH(1,(Calculations!O$9='Plan Details'!$B$4:$B$2298)*($G243='Plan Details'!$E$4:$E$2298)*(ISNUMBER(SEARCH($B$3,'Plan Details'!$D$4:$D$2298))),0),MATCH(Calculations!$B$4,'Plan Details'!$F$3:$Q$3,0))),"")</f>
        <v/>
      </c>
      <c r="P243" s="2" t="str" cm="1">
        <f t="array" ref="P243">IFERROR($M243*IF($E243="","",INDEX('Plan Details'!$F$4:$Q$2298,MATCH(1,(Calculations!P$9='Plan Details'!$B$4:$B$2298)*($G243='Plan Details'!$E$4:$E$2298)*(ISNUMBER(SEARCH($B$3,'Plan Details'!$D$4:$D$2298))),0),MATCH(Calculations!$B$4,'Plan Details'!$F$3:$Q$3,0))),"")</f>
        <v/>
      </c>
      <c r="Q243" s="2" t="str" cm="1">
        <f t="array" ref="Q243">IFERROR($M243*IF($E243="","",INDEX('Plan Details'!$F$4:$Q$2298,MATCH(1,(Calculations!Q$9='Plan Details'!$B$4:$B$2298)*($G243='Plan Details'!$E$4:$E$2298)*(ISNUMBER(SEARCH($B$3,'Plan Details'!$D$4:$D$2298))),0),MATCH(Calculations!$B$4,'Plan Details'!$F$3:$Q$3,0))),"")</f>
        <v/>
      </c>
      <c r="R243" s="2" t="str" cm="1">
        <f t="array" ref="R243">IFERROR($M243*IF($E243="","",INDEX('Plan Details'!$F$4:$Q$2298,MATCH(1,(Calculations!R$9='Plan Details'!$B$4:$B$2298)*($G243='Plan Details'!$E$4:$E$2298)*(ISNUMBER(SEARCH($B$3,'Plan Details'!$D$4:$D$2298))),0),MATCH(Calculations!$B$4,'Plan Details'!$F$3:$Q$3,0))),"")</f>
        <v/>
      </c>
      <c r="S243" s="2" t="str" cm="1">
        <f t="array" ref="S243">IFERROR($M243*IF($E243="","",INDEX('Plan Details'!$F$4:$Q$2298,MATCH(1,(Calculations!S$9='Plan Details'!$B$4:$B$2298)*($G243='Plan Details'!$E$4:$E$2298)*(ISNUMBER(SEARCH($B$3,'Plan Details'!$D$4:$D$2298))),0),MATCH(Calculations!$B$4,'Plan Details'!$F$3:$Q$3,0))),"")</f>
        <v/>
      </c>
      <c r="T243" s="2" t="str" cm="1">
        <f t="array" ref="T243">IFERROR($M243*IF($E243="","",INDEX('Plan Details'!$F$4:$Q$2298,MATCH(1,(Calculations!T$9='Plan Details'!$B$4:$B$2298)*($G243='Plan Details'!$E$4:$E$2298)*(ISNUMBER(SEARCH($B$3,'Plan Details'!$D$4:$D$2298))),0),MATCH(Calculations!$B$4,'Plan Details'!$F$3:$Q$3,0))),"")</f>
        <v/>
      </c>
      <c r="U243" s="2" t="str" cm="1">
        <f t="array" ref="U243">IFERROR($M243*IF($E243="","",INDEX('Plan Details'!$F$4:$Q$2298,MATCH(1,(Calculations!U$9='Plan Details'!$B$4:$B$2298)*($G243='Plan Details'!$E$4:$E$2298)*(ISNUMBER(SEARCH($B$3,'Plan Details'!$D$4:$D$2298))),0),MATCH(Calculations!$B$4,'Plan Details'!$F$3:$Q$3,0))),"")</f>
        <v/>
      </c>
      <c r="V243" s="2" t="str" cm="1">
        <f t="array" ref="V243">IFERROR($M243*IF($E243="","",INDEX('Plan Details'!$F$4:$Q$2298,MATCH(1,(Calculations!V$9='Plan Details'!$B$4:$B$2298)*($G243='Plan Details'!$E$4:$E$2298)*(ISNUMBER(SEARCH($B$3,'Plan Details'!$D$4:$D$2298))),0),MATCH(Calculations!$B$4,'Plan Details'!$F$3:$Q$3,0))),"")</f>
        <v/>
      </c>
      <c r="W243" s="2" t="str" cm="1">
        <f t="array" ref="W243">IFERROR($M243*IF($E243="","",INDEX('Plan Details'!$F$4:$Q$2298,MATCH(1,(Calculations!W$9='Plan Details'!$B$4:$B$2298)*($G243='Plan Details'!$E$4:$E$2298)*(ISNUMBER(SEARCH($B$3,'Plan Details'!$D$4:$D$2298))),0),MATCH(Calculations!$B$4,'Plan Details'!$F$3:$Q$3,0))),"")</f>
        <v/>
      </c>
      <c r="X243" s="2" t="str" cm="1">
        <f t="array" ref="X243">IFERROR($M243*IF($E243="","",INDEX('Plan Details'!$F$4:$Q$2298,MATCH(1,(Calculations!X$9='Plan Details'!$B$4:$B$2298)*($G243='Plan Details'!$E$4:$E$2298)*(ISNUMBER(SEARCH($B$3,'Plan Details'!$D$4:$D$2298))),0),MATCH(Calculations!$B$4,'Plan Details'!$F$3:$Q$3,0))),"")</f>
        <v/>
      </c>
      <c r="Y243" s="2" t="str" cm="1">
        <f t="array" ref="Y243">IFERROR($M243*IF($E243="","",INDEX('Plan Details'!$F$4:$Q$2298,MATCH(1,(Calculations!Y$9='Plan Details'!$B$4:$B$2298)*($G243='Plan Details'!$E$4:$E$2298)*(ISNUMBER(SEARCH($B$3,'Plan Details'!$D$4:$D$2298))),0),MATCH(Calculations!$B$4,'Plan Details'!$F$3:$Q$3,0))),"")</f>
        <v/>
      </c>
      <c r="Z243" s="2" t="str" cm="1">
        <f t="array" ref="Z243">IFERROR($M243*IF($E243="","",INDEX('Plan Details'!$F$4:$Q$2298,MATCH(1,(Calculations!Z$9='Plan Details'!$B$4:$B$2298)*($G243='Plan Details'!$E$4:$E$2298)*(ISNUMBER(SEARCH($B$3,'Plan Details'!$D$4:$D$2298))),0),MATCH(Calculations!$B$4,'Plan Details'!$F$3:$Q$3,0))),"")</f>
        <v/>
      </c>
      <c r="AA243" s="2" t="str" cm="1">
        <f t="array" ref="AA243">IFERROR($M243*IF($E243="","",INDEX('Plan Details'!$F$4:$Q$2298,MATCH(1,(Calculations!AA$9='Plan Details'!$B$4:$B$2298)*($G243='Plan Details'!$E$4:$E$2298)*(ISNUMBER(SEARCH($B$3,'Plan Details'!$D$4:$D$2298))),0),MATCH(Calculations!$B$4,'Plan Details'!$F$3:$Q$3,0))),"")</f>
        <v/>
      </c>
      <c r="AB243" s="2" t="str" cm="1">
        <f t="array" ref="AB243">IFERROR($M243*IF($E243="","",INDEX('Plan Details'!$F$4:$Q$2298,MATCH(1,(Calculations!AB$9='Plan Details'!$B$4:$B$2298)*($G243='Plan Details'!$E$4:$E$2298)*(ISNUMBER(SEARCH($B$3,'Plan Details'!$D$4:$D$2298))),0),MATCH(Calculations!$B$4,'Plan Details'!$F$3:$Q$3,0))),"")</f>
        <v/>
      </c>
      <c r="AD243" s="2" t="str">
        <f t="shared" si="66"/>
        <v/>
      </c>
      <c r="AE243" s="2" t="str">
        <f t="shared" si="67"/>
        <v/>
      </c>
      <c r="AF243" s="2" t="str">
        <f t="shared" si="68"/>
        <v/>
      </c>
      <c r="AG243" s="2" t="str">
        <f t="shared" si="69"/>
        <v/>
      </c>
      <c r="AH243" s="2" t="str">
        <f t="shared" si="70"/>
        <v/>
      </c>
      <c r="AI243" s="2" t="str">
        <f t="shared" si="71"/>
        <v/>
      </c>
      <c r="AJ243" s="2" t="str">
        <f t="shared" si="72"/>
        <v/>
      </c>
      <c r="AK243" s="2" t="str">
        <f t="shared" si="73"/>
        <v/>
      </c>
      <c r="AL243" s="2" t="str">
        <f t="shared" si="74"/>
        <v/>
      </c>
      <c r="AM243" s="2" t="str">
        <f t="shared" si="75"/>
        <v/>
      </c>
      <c r="AN243" s="2" t="str">
        <f t="shared" si="76"/>
        <v/>
      </c>
      <c r="AO243" s="2" t="str">
        <f t="shared" si="77"/>
        <v/>
      </c>
      <c r="AP243" s="2" t="str">
        <f t="shared" si="78"/>
        <v/>
      </c>
      <c r="AQ243" s="2" t="str">
        <f t="shared" si="79"/>
        <v/>
      </c>
    </row>
    <row r="244" spans="1:43" x14ac:dyDescent="0.2">
      <c r="A244" s="2" t="str">
        <f>IF('3 - SHOP Premium Calculator'!F260="","",'3 - SHOP Premium Calculator'!F260)</f>
        <v/>
      </c>
      <c r="B244" s="2" t="str">
        <f>IF(A244="","",A244&amp;COUNTIFS($D$10:D244,"Employee"))</f>
        <v/>
      </c>
      <c r="C244" s="2" t="str">
        <f>IF(A244="","",'3 - SHOP Premium Calculator'!F260&amp;" - "&amp;'3 - SHOP Premium Calculator'!H260)</f>
        <v/>
      </c>
      <c r="D244" s="2" t="str">
        <f>IF('3 - SHOP Premium Calculator'!H260="","",'3 - SHOP Premium Calculator'!H260)</f>
        <v/>
      </c>
      <c r="E244" s="37" t="str">
        <f>IF('3 - SHOP Premium Calculator'!I260="","",'3 - SHOP Premium Calculator'!I260)</f>
        <v/>
      </c>
      <c r="F244" s="2" t="str">
        <f t="shared" si="60"/>
        <v/>
      </c>
      <c r="G244" s="2" t="str">
        <f t="shared" si="61"/>
        <v/>
      </c>
      <c r="H244" s="2" t="str">
        <f t="shared" si="62"/>
        <v/>
      </c>
      <c r="I244" s="2" t="str">
        <f t="shared" si="63"/>
        <v/>
      </c>
      <c r="J244" s="2" t="str">
        <f t="shared" si="64"/>
        <v/>
      </c>
      <c r="K244" s="2" t="str">
        <f>IF(A244="","",IF(AND(D244="Dependent",F244&lt;25),F244+(COUNTIFS($A$10:A244,A244)/500),0))</f>
        <v/>
      </c>
      <c r="L244" s="2" t="str" cm="1">
        <f t="array" ref="L244">IFERROR(IF(A244="","",IF(AND(D244="Dependent",OR(IFERROR(K244=LARGE(IF($B$10:$B$309=B244,$K$10:$K$309),1),FALSE),IFERROR(K244=LARGE(IF($B$10:$B$309=B244,$K$10:$K$309),2),FALSE),IFERROR(K244=LARGE(IF($B$10:$B$309=B244,$K$10:$K$309),3),FALSE)),F244&lt;26),1,0)),0)</f>
        <v/>
      </c>
      <c r="M244" s="2" t="str">
        <f t="shared" si="65"/>
        <v/>
      </c>
      <c r="O244" s="2" t="str" cm="1">
        <f t="array" ref="O244">IFERROR($M244*IF($E244="","",INDEX('Plan Details'!$F$4:$Q$2298,MATCH(1,(Calculations!O$9='Plan Details'!$B$4:$B$2298)*($G244='Plan Details'!$E$4:$E$2298)*(ISNUMBER(SEARCH($B$3,'Plan Details'!$D$4:$D$2298))),0),MATCH(Calculations!$B$4,'Plan Details'!$F$3:$Q$3,0))),"")</f>
        <v/>
      </c>
      <c r="P244" s="2" t="str" cm="1">
        <f t="array" ref="P244">IFERROR($M244*IF($E244="","",INDEX('Plan Details'!$F$4:$Q$2298,MATCH(1,(Calculations!P$9='Plan Details'!$B$4:$B$2298)*($G244='Plan Details'!$E$4:$E$2298)*(ISNUMBER(SEARCH($B$3,'Plan Details'!$D$4:$D$2298))),0),MATCH(Calculations!$B$4,'Plan Details'!$F$3:$Q$3,0))),"")</f>
        <v/>
      </c>
      <c r="Q244" s="2" t="str" cm="1">
        <f t="array" ref="Q244">IFERROR($M244*IF($E244="","",INDEX('Plan Details'!$F$4:$Q$2298,MATCH(1,(Calculations!Q$9='Plan Details'!$B$4:$B$2298)*($G244='Plan Details'!$E$4:$E$2298)*(ISNUMBER(SEARCH($B$3,'Plan Details'!$D$4:$D$2298))),0),MATCH(Calculations!$B$4,'Plan Details'!$F$3:$Q$3,0))),"")</f>
        <v/>
      </c>
      <c r="R244" s="2" t="str" cm="1">
        <f t="array" ref="R244">IFERROR($M244*IF($E244="","",INDEX('Plan Details'!$F$4:$Q$2298,MATCH(1,(Calculations!R$9='Plan Details'!$B$4:$B$2298)*($G244='Plan Details'!$E$4:$E$2298)*(ISNUMBER(SEARCH($B$3,'Plan Details'!$D$4:$D$2298))),0),MATCH(Calculations!$B$4,'Plan Details'!$F$3:$Q$3,0))),"")</f>
        <v/>
      </c>
      <c r="S244" s="2" t="str" cm="1">
        <f t="array" ref="S244">IFERROR($M244*IF($E244="","",INDEX('Plan Details'!$F$4:$Q$2298,MATCH(1,(Calculations!S$9='Plan Details'!$B$4:$B$2298)*($G244='Plan Details'!$E$4:$E$2298)*(ISNUMBER(SEARCH($B$3,'Plan Details'!$D$4:$D$2298))),0),MATCH(Calculations!$B$4,'Plan Details'!$F$3:$Q$3,0))),"")</f>
        <v/>
      </c>
      <c r="T244" s="2" t="str" cm="1">
        <f t="array" ref="T244">IFERROR($M244*IF($E244="","",INDEX('Plan Details'!$F$4:$Q$2298,MATCH(1,(Calculations!T$9='Plan Details'!$B$4:$B$2298)*($G244='Plan Details'!$E$4:$E$2298)*(ISNUMBER(SEARCH($B$3,'Plan Details'!$D$4:$D$2298))),0),MATCH(Calculations!$B$4,'Plan Details'!$F$3:$Q$3,0))),"")</f>
        <v/>
      </c>
      <c r="U244" s="2" t="str" cm="1">
        <f t="array" ref="U244">IFERROR($M244*IF($E244="","",INDEX('Plan Details'!$F$4:$Q$2298,MATCH(1,(Calculations!U$9='Plan Details'!$B$4:$B$2298)*($G244='Plan Details'!$E$4:$E$2298)*(ISNUMBER(SEARCH($B$3,'Plan Details'!$D$4:$D$2298))),0),MATCH(Calculations!$B$4,'Plan Details'!$F$3:$Q$3,0))),"")</f>
        <v/>
      </c>
      <c r="V244" s="2" t="str" cm="1">
        <f t="array" ref="V244">IFERROR($M244*IF($E244="","",INDEX('Plan Details'!$F$4:$Q$2298,MATCH(1,(Calculations!V$9='Plan Details'!$B$4:$B$2298)*($G244='Plan Details'!$E$4:$E$2298)*(ISNUMBER(SEARCH($B$3,'Plan Details'!$D$4:$D$2298))),0),MATCH(Calculations!$B$4,'Plan Details'!$F$3:$Q$3,0))),"")</f>
        <v/>
      </c>
      <c r="W244" s="2" t="str" cm="1">
        <f t="array" ref="W244">IFERROR($M244*IF($E244="","",INDEX('Plan Details'!$F$4:$Q$2298,MATCH(1,(Calculations!W$9='Plan Details'!$B$4:$B$2298)*($G244='Plan Details'!$E$4:$E$2298)*(ISNUMBER(SEARCH($B$3,'Plan Details'!$D$4:$D$2298))),0),MATCH(Calculations!$B$4,'Plan Details'!$F$3:$Q$3,0))),"")</f>
        <v/>
      </c>
      <c r="X244" s="2" t="str" cm="1">
        <f t="array" ref="X244">IFERROR($M244*IF($E244="","",INDEX('Plan Details'!$F$4:$Q$2298,MATCH(1,(Calculations!X$9='Plan Details'!$B$4:$B$2298)*($G244='Plan Details'!$E$4:$E$2298)*(ISNUMBER(SEARCH($B$3,'Plan Details'!$D$4:$D$2298))),0),MATCH(Calculations!$B$4,'Plan Details'!$F$3:$Q$3,0))),"")</f>
        <v/>
      </c>
      <c r="Y244" s="2" t="str" cm="1">
        <f t="array" ref="Y244">IFERROR($M244*IF($E244="","",INDEX('Plan Details'!$F$4:$Q$2298,MATCH(1,(Calculations!Y$9='Plan Details'!$B$4:$B$2298)*($G244='Plan Details'!$E$4:$E$2298)*(ISNUMBER(SEARCH($B$3,'Plan Details'!$D$4:$D$2298))),0),MATCH(Calculations!$B$4,'Plan Details'!$F$3:$Q$3,0))),"")</f>
        <v/>
      </c>
      <c r="Z244" s="2" t="str" cm="1">
        <f t="array" ref="Z244">IFERROR($M244*IF($E244="","",INDEX('Plan Details'!$F$4:$Q$2298,MATCH(1,(Calculations!Z$9='Plan Details'!$B$4:$B$2298)*($G244='Plan Details'!$E$4:$E$2298)*(ISNUMBER(SEARCH($B$3,'Plan Details'!$D$4:$D$2298))),0),MATCH(Calculations!$B$4,'Plan Details'!$F$3:$Q$3,0))),"")</f>
        <v/>
      </c>
      <c r="AA244" s="2" t="str" cm="1">
        <f t="array" ref="AA244">IFERROR($M244*IF($E244="","",INDEX('Plan Details'!$F$4:$Q$2298,MATCH(1,(Calculations!AA$9='Plan Details'!$B$4:$B$2298)*($G244='Plan Details'!$E$4:$E$2298)*(ISNUMBER(SEARCH($B$3,'Plan Details'!$D$4:$D$2298))),0),MATCH(Calculations!$B$4,'Plan Details'!$F$3:$Q$3,0))),"")</f>
        <v/>
      </c>
      <c r="AB244" s="2" t="str" cm="1">
        <f t="array" ref="AB244">IFERROR($M244*IF($E244="","",INDEX('Plan Details'!$F$4:$Q$2298,MATCH(1,(Calculations!AB$9='Plan Details'!$B$4:$B$2298)*($G244='Plan Details'!$E$4:$E$2298)*(ISNUMBER(SEARCH($B$3,'Plan Details'!$D$4:$D$2298))),0),MATCH(Calculations!$B$4,'Plan Details'!$F$3:$Q$3,0))),"")</f>
        <v/>
      </c>
      <c r="AD244" s="2" t="str">
        <f t="shared" si="66"/>
        <v/>
      </c>
      <c r="AE244" s="2" t="str">
        <f t="shared" si="67"/>
        <v/>
      </c>
      <c r="AF244" s="2" t="str">
        <f t="shared" si="68"/>
        <v/>
      </c>
      <c r="AG244" s="2" t="str">
        <f t="shared" si="69"/>
        <v/>
      </c>
      <c r="AH244" s="2" t="str">
        <f t="shared" si="70"/>
        <v/>
      </c>
      <c r="AI244" s="2" t="str">
        <f t="shared" si="71"/>
        <v/>
      </c>
      <c r="AJ244" s="2" t="str">
        <f t="shared" si="72"/>
        <v/>
      </c>
      <c r="AK244" s="2" t="str">
        <f t="shared" si="73"/>
        <v/>
      </c>
      <c r="AL244" s="2" t="str">
        <f t="shared" si="74"/>
        <v/>
      </c>
      <c r="AM244" s="2" t="str">
        <f t="shared" si="75"/>
        <v/>
      </c>
      <c r="AN244" s="2" t="str">
        <f t="shared" si="76"/>
        <v/>
      </c>
      <c r="AO244" s="2" t="str">
        <f t="shared" si="77"/>
        <v/>
      </c>
      <c r="AP244" s="2" t="str">
        <f t="shared" si="78"/>
        <v/>
      </c>
      <c r="AQ244" s="2" t="str">
        <f t="shared" si="79"/>
        <v/>
      </c>
    </row>
    <row r="245" spans="1:43" x14ac:dyDescent="0.2">
      <c r="A245" s="2" t="str">
        <f>IF('3 - SHOP Premium Calculator'!F261="","",'3 - SHOP Premium Calculator'!F261)</f>
        <v/>
      </c>
      <c r="B245" s="2" t="str">
        <f>IF(A245="","",A245&amp;COUNTIFS($D$10:D245,"Employee"))</f>
        <v/>
      </c>
      <c r="C245" s="2" t="str">
        <f>IF(A245="","",'3 - SHOP Premium Calculator'!F261&amp;" - "&amp;'3 - SHOP Premium Calculator'!H261)</f>
        <v/>
      </c>
      <c r="D245" s="2" t="str">
        <f>IF('3 - SHOP Premium Calculator'!H261="","",'3 - SHOP Premium Calculator'!H261)</f>
        <v/>
      </c>
      <c r="E245" s="37" t="str">
        <f>IF('3 - SHOP Premium Calculator'!I261="","",'3 - SHOP Premium Calculator'!I261)</f>
        <v/>
      </c>
      <c r="F245" s="2" t="str">
        <f t="shared" si="60"/>
        <v/>
      </c>
      <c r="G245" s="2" t="str">
        <f t="shared" si="61"/>
        <v/>
      </c>
      <c r="H245" s="2" t="str">
        <f t="shared" si="62"/>
        <v/>
      </c>
      <c r="I245" s="2" t="str">
        <f t="shared" si="63"/>
        <v/>
      </c>
      <c r="J245" s="2" t="str">
        <f t="shared" si="64"/>
        <v/>
      </c>
      <c r="K245" s="2" t="str">
        <f>IF(A245="","",IF(AND(D245="Dependent",F245&lt;25),F245+(COUNTIFS($A$10:A245,A245)/500),0))</f>
        <v/>
      </c>
      <c r="L245" s="2" t="str" cm="1">
        <f t="array" ref="L245">IFERROR(IF(A245="","",IF(AND(D245="Dependent",OR(IFERROR(K245=LARGE(IF($B$10:$B$309=B245,$K$10:$K$309),1),FALSE),IFERROR(K245=LARGE(IF($B$10:$B$309=B245,$K$10:$K$309),2),FALSE),IFERROR(K245=LARGE(IF($B$10:$B$309=B245,$K$10:$K$309),3),FALSE)),F245&lt;26),1,0)),0)</f>
        <v/>
      </c>
      <c r="M245" s="2" t="str">
        <f t="shared" si="65"/>
        <v/>
      </c>
      <c r="O245" s="2" t="str" cm="1">
        <f t="array" ref="O245">IFERROR($M245*IF($E245="","",INDEX('Plan Details'!$F$4:$Q$2298,MATCH(1,(Calculations!O$9='Plan Details'!$B$4:$B$2298)*($G245='Plan Details'!$E$4:$E$2298)*(ISNUMBER(SEARCH($B$3,'Plan Details'!$D$4:$D$2298))),0),MATCH(Calculations!$B$4,'Plan Details'!$F$3:$Q$3,0))),"")</f>
        <v/>
      </c>
      <c r="P245" s="2" t="str" cm="1">
        <f t="array" ref="P245">IFERROR($M245*IF($E245="","",INDEX('Plan Details'!$F$4:$Q$2298,MATCH(1,(Calculations!P$9='Plan Details'!$B$4:$B$2298)*($G245='Plan Details'!$E$4:$E$2298)*(ISNUMBER(SEARCH($B$3,'Plan Details'!$D$4:$D$2298))),0),MATCH(Calculations!$B$4,'Plan Details'!$F$3:$Q$3,0))),"")</f>
        <v/>
      </c>
      <c r="Q245" s="2" t="str" cm="1">
        <f t="array" ref="Q245">IFERROR($M245*IF($E245="","",INDEX('Plan Details'!$F$4:$Q$2298,MATCH(1,(Calculations!Q$9='Plan Details'!$B$4:$B$2298)*($G245='Plan Details'!$E$4:$E$2298)*(ISNUMBER(SEARCH($B$3,'Plan Details'!$D$4:$D$2298))),0),MATCH(Calculations!$B$4,'Plan Details'!$F$3:$Q$3,0))),"")</f>
        <v/>
      </c>
      <c r="R245" s="2" t="str" cm="1">
        <f t="array" ref="R245">IFERROR($M245*IF($E245="","",INDEX('Plan Details'!$F$4:$Q$2298,MATCH(1,(Calculations!R$9='Plan Details'!$B$4:$B$2298)*($G245='Plan Details'!$E$4:$E$2298)*(ISNUMBER(SEARCH($B$3,'Plan Details'!$D$4:$D$2298))),0),MATCH(Calculations!$B$4,'Plan Details'!$F$3:$Q$3,0))),"")</f>
        <v/>
      </c>
      <c r="S245" s="2" t="str" cm="1">
        <f t="array" ref="S245">IFERROR($M245*IF($E245="","",INDEX('Plan Details'!$F$4:$Q$2298,MATCH(1,(Calculations!S$9='Plan Details'!$B$4:$B$2298)*($G245='Plan Details'!$E$4:$E$2298)*(ISNUMBER(SEARCH($B$3,'Plan Details'!$D$4:$D$2298))),0),MATCH(Calculations!$B$4,'Plan Details'!$F$3:$Q$3,0))),"")</f>
        <v/>
      </c>
      <c r="T245" s="2" t="str" cm="1">
        <f t="array" ref="T245">IFERROR($M245*IF($E245="","",INDEX('Plan Details'!$F$4:$Q$2298,MATCH(1,(Calculations!T$9='Plan Details'!$B$4:$B$2298)*($G245='Plan Details'!$E$4:$E$2298)*(ISNUMBER(SEARCH($B$3,'Plan Details'!$D$4:$D$2298))),0),MATCH(Calculations!$B$4,'Plan Details'!$F$3:$Q$3,0))),"")</f>
        <v/>
      </c>
      <c r="U245" s="2" t="str" cm="1">
        <f t="array" ref="U245">IFERROR($M245*IF($E245="","",INDEX('Plan Details'!$F$4:$Q$2298,MATCH(1,(Calculations!U$9='Plan Details'!$B$4:$B$2298)*($G245='Plan Details'!$E$4:$E$2298)*(ISNUMBER(SEARCH($B$3,'Plan Details'!$D$4:$D$2298))),0),MATCH(Calculations!$B$4,'Plan Details'!$F$3:$Q$3,0))),"")</f>
        <v/>
      </c>
      <c r="V245" s="2" t="str" cm="1">
        <f t="array" ref="V245">IFERROR($M245*IF($E245="","",INDEX('Plan Details'!$F$4:$Q$2298,MATCH(1,(Calculations!V$9='Plan Details'!$B$4:$B$2298)*($G245='Plan Details'!$E$4:$E$2298)*(ISNUMBER(SEARCH($B$3,'Plan Details'!$D$4:$D$2298))),0),MATCH(Calculations!$B$4,'Plan Details'!$F$3:$Q$3,0))),"")</f>
        <v/>
      </c>
      <c r="W245" s="2" t="str" cm="1">
        <f t="array" ref="W245">IFERROR($M245*IF($E245="","",INDEX('Plan Details'!$F$4:$Q$2298,MATCH(1,(Calculations!W$9='Plan Details'!$B$4:$B$2298)*($G245='Plan Details'!$E$4:$E$2298)*(ISNUMBER(SEARCH($B$3,'Plan Details'!$D$4:$D$2298))),0),MATCH(Calculations!$B$4,'Plan Details'!$F$3:$Q$3,0))),"")</f>
        <v/>
      </c>
      <c r="X245" s="2" t="str" cm="1">
        <f t="array" ref="X245">IFERROR($M245*IF($E245="","",INDEX('Plan Details'!$F$4:$Q$2298,MATCH(1,(Calculations!X$9='Plan Details'!$B$4:$B$2298)*($G245='Plan Details'!$E$4:$E$2298)*(ISNUMBER(SEARCH($B$3,'Plan Details'!$D$4:$D$2298))),0),MATCH(Calculations!$B$4,'Plan Details'!$F$3:$Q$3,0))),"")</f>
        <v/>
      </c>
      <c r="Y245" s="2" t="str" cm="1">
        <f t="array" ref="Y245">IFERROR($M245*IF($E245="","",INDEX('Plan Details'!$F$4:$Q$2298,MATCH(1,(Calculations!Y$9='Plan Details'!$B$4:$B$2298)*($G245='Plan Details'!$E$4:$E$2298)*(ISNUMBER(SEARCH($B$3,'Plan Details'!$D$4:$D$2298))),0),MATCH(Calculations!$B$4,'Plan Details'!$F$3:$Q$3,0))),"")</f>
        <v/>
      </c>
      <c r="Z245" s="2" t="str" cm="1">
        <f t="array" ref="Z245">IFERROR($M245*IF($E245="","",INDEX('Plan Details'!$F$4:$Q$2298,MATCH(1,(Calculations!Z$9='Plan Details'!$B$4:$B$2298)*($G245='Plan Details'!$E$4:$E$2298)*(ISNUMBER(SEARCH($B$3,'Plan Details'!$D$4:$D$2298))),0),MATCH(Calculations!$B$4,'Plan Details'!$F$3:$Q$3,0))),"")</f>
        <v/>
      </c>
      <c r="AA245" s="2" t="str" cm="1">
        <f t="array" ref="AA245">IFERROR($M245*IF($E245="","",INDEX('Plan Details'!$F$4:$Q$2298,MATCH(1,(Calculations!AA$9='Plan Details'!$B$4:$B$2298)*($G245='Plan Details'!$E$4:$E$2298)*(ISNUMBER(SEARCH($B$3,'Plan Details'!$D$4:$D$2298))),0),MATCH(Calculations!$B$4,'Plan Details'!$F$3:$Q$3,0))),"")</f>
        <v/>
      </c>
      <c r="AB245" s="2" t="str" cm="1">
        <f t="array" ref="AB245">IFERROR($M245*IF($E245="","",INDEX('Plan Details'!$F$4:$Q$2298,MATCH(1,(Calculations!AB$9='Plan Details'!$B$4:$B$2298)*($G245='Plan Details'!$E$4:$E$2298)*(ISNUMBER(SEARCH($B$3,'Plan Details'!$D$4:$D$2298))),0),MATCH(Calculations!$B$4,'Plan Details'!$F$3:$Q$3,0))),"")</f>
        <v/>
      </c>
      <c r="AD245" s="2" t="str">
        <f t="shared" si="66"/>
        <v/>
      </c>
      <c r="AE245" s="2" t="str">
        <f t="shared" si="67"/>
        <v/>
      </c>
      <c r="AF245" s="2" t="str">
        <f t="shared" si="68"/>
        <v/>
      </c>
      <c r="AG245" s="2" t="str">
        <f t="shared" si="69"/>
        <v/>
      </c>
      <c r="AH245" s="2" t="str">
        <f t="shared" si="70"/>
        <v/>
      </c>
      <c r="AI245" s="2" t="str">
        <f t="shared" si="71"/>
        <v/>
      </c>
      <c r="AJ245" s="2" t="str">
        <f t="shared" si="72"/>
        <v/>
      </c>
      <c r="AK245" s="2" t="str">
        <f t="shared" si="73"/>
        <v/>
      </c>
      <c r="AL245" s="2" t="str">
        <f t="shared" si="74"/>
        <v/>
      </c>
      <c r="AM245" s="2" t="str">
        <f t="shared" si="75"/>
        <v/>
      </c>
      <c r="AN245" s="2" t="str">
        <f t="shared" si="76"/>
        <v/>
      </c>
      <c r="AO245" s="2" t="str">
        <f t="shared" si="77"/>
        <v/>
      </c>
      <c r="AP245" s="2" t="str">
        <f t="shared" si="78"/>
        <v/>
      </c>
      <c r="AQ245" s="2" t="str">
        <f t="shared" si="79"/>
        <v/>
      </c>
    </row>
    <row r="246" spans="1:43" x14ac:dyDescent="0.2">
      <c r="A246" s="2" t="str">
        <f>IF('3 - SHOP Premium Calculator'!F262="","",'3 - SHOP Premium Calculator'!F262)</f>
        <v/>
      </c>
      <c r="B246" s="2" t="str">
        <f>IF(A246="","",A246&amp;COUNTIFS($D$10:D246,"Employee"))</f>
        <v/>
      </c>
      <c r="C246" s="2" t="str">
        <f>IF(A246="","",'3 - SHOP Premium Calculator'!F262&amp;" - "&amp;'3 - SHOP Premium Calculator'!H262)</f>
        <v/>
      </c>
      <c r="D246" s="2" t="str">
        <f>IF('3 - SHOP Premium Calculator'!H262="","",'3 - SHOP Premium Calculator'!H262)</f>
        <v/>
      </c>
      <c r="E246" s="37" t="str">
        <f>IF('3 - SHOP Premium Calculator'!I262="","",'3 - SHOP Premium Calculator'!I262)</f>
        <v/>
      </c>
      <c r="F246" s="2" t="str">
        <f t="shared" si="60"/>
        <v/>
      </c>
      <c r="G246" s="2" t="str">
        <f t="shared" si="61"/>
        <v/>
      </c>
      <c r="H246" s="2" t="str">
        <f t="shared" si="62"/>
        <v/>
      </c>
      <c r="I246" s="2" t="str">
        <f t="shared" si="63"/>
        <v/>
      </c>
      <c r="J246" s="2" t="str">
        <f t="shared" si="64"/>
        <v/>
      </c>
      <c r="K246" s="2" t="str">
        <f>IF(A246="","",IF(AND(D246="Dependent",F246&lt;25),F246+(COUNTIFS($A$10:A246,A246)/500),0))</f>
        <v/>
      </c>
      <c r="L246" s="2" t="str" cm="1">
        <f t="array" ref="L246">IFERROR(IF(A246="","",IF(AND(D246="Dependent",OR(IFERROR(K246=LARGE(IF($B$10:$B$309=B246,$K$10:$K$309),1),FALSE),IFERROR(K246=LARGE(IF($B$10:$B$309=B246,$K$10:$K$309),2),FALSE),IFERROR(K246=LARGE(IF($B$10:$B$309=B246,$K$10:$K$309),3),FALSE)),F246&lt;26),1,0)),0)</f>
        <v/>
      </c>
      <c r="M246" s="2" t="str">
        <f t="shared" si="65"/>
        <v/>
      </c>
      <c r="O246" s="2" t="str" cm="1">
        <f t="array" ref="O246">IFERROR($M246*IF($E246="","",INDEX('Plan Details'!$F$4:$Q$2298,MATCH(1,(Calculations!O$9='Plan Details'!$B$4:$B$2298)*($G246='Plan Details'!$E$4:$E$2298)*(ISNUMBER(SEARCH($B$3,'Plan Details'!$D$4:$D$2298))),0),MATCH(Calculations!$B$4,'Plan Details'!$F$3:$Q$3,0))),"")</f>
        <v/>
      </c>
      <c r="P246" s="2" t="str" cm="1">
        <f t="array" ref="P246">IFERROR($M246*IF($E246="","",INDEX('Plan Details'!$F$4:$Q$2298,MATCH(1,(Calculations!P$9='Plan Details'!$B$4:$B$2298)*($G246='Plan Details'!$E$4:$E$2298)*(ISNUMBER(SEARCH($B$3,'Plan Details'!$D$4:$D$2298))),0),MATCH(Calculations!$B$4,'Plan Details'!$F$3:$Q$3,0))),"")</f>
        <v/>
      </c>
      <c r="Q246" s="2" t="str" cm="1">
        <f t="array" ref="Q246">IFERROR($M246*IF($E246="","",INDEX('Plan Details'!$F$4:$Q$2298,MATCH(1,(Calculations!Q$9='Plan Details'!$B$4:$B$2298)*($G246='Plan Details'!$E$4:$E$2298)*(ISNUMBER(SEARCH($B$3,'Plan Details'!$D$4:$D$2298))),0),MATCH(Calculations!$B$4,'Plan Details'!$F$3:$Q$3,0))),"")</f>
        <v/>
      </c>
      <c r="R246" s="2" t="str" cm="1">
        <f t="array" ref="R246">IFERROR($M246*IF($E246="","",INDEX('Plan Details'!$F$4:$Q$2298,MATCH(1,(Calculations!R$9='Plan Details'!$B$4:$B$2298)*($G246='Plan Details'!$E$4:$E$2298)*(ISNUMBER(SEARCH($B$3,'Plan Details'!$D$4:$D$2298))),0),MATCH(Calculations!$B$4,'Plan Details'!$F$3:$Q$3,0))),"")</f>
        <v/>
      </c>
      <c r="S246" s="2" t="str" cm="1">
        <f t="array" ref="S246">IFERROR($M246*IF($E246="","",INDEX('Plan Details'!$F$4:$Q$2298,MATCH(1,(Calculations!S$9='Plan Details'!$B$4:$B$2298)*($G246='Plan Details'!$E$4:$E$2298)*(ISNUMBER(SEARCH($B$3,'Plan Details'!$D$4:$D$2298))),0),MATCH(Calculations!$B$4,'Plan Details'!$F$3:$Q$3,0))),"")</f>
        <v/>
      </c>
      <c r="T246" s="2" t="str" cm="1">
        <f t="array" ref="T246">IFERROR($M246*IF($E246="","",INDEX('Plan Details'!$F$4:$Q$2298,MATCH(1,(Calculations!T$9='Plan Details'!$B$4:$B$2298)*($G246='Plan Details'!$E$4:$E$2298)*(ISNUMBER(SEARCH($B$3,'Plan Details'!$D$4:$D$2298))),0),MATCH(Calculations!$B$4,'Plan Details'!$F$3:$Q$3,0))),"")</f>
        <v/>
      </c>
      <c r="U246" s="2" t="str" cm="1">
        <f t="array" ref="U246">IFERROR($M246*IF($E246="","",INDEX('Plan Details'!$F$4:$Q$2298,MATCH(1,(Calculations!U$9='Plan Details'!$B$4:$B$2298)*($G246='Plan Details'!$E$4:$E$2298)*(ISNUMBER(SEARCH($B$3,'Plan Details'!$D$4:$D$2298))),0),MATCH(Calculations!$B$4,'Plan Details'!$F$3:$Q$3,0))),"")</f>
        <v/>
      </c>
      <c r="V246" s="2" t="str" cm="1">
        <f t="array" ref="V246">IFERROR($M246*IF($E246="","",INDEX('Plan Details'!$F$4:$Q$2298,MATCH(1,(Calculations!V$9='Plan Details'!$B$4:$B$2298)*($G246='Plan Details'!$E$4:$E$2298)*(ISNUMBER(SEARCH($B$3,'Plan Details'!$D$4:$D$2298))),0),MATCH(Calculations!$B$4,'Plan Details'!$F$3:$Q$3,0))),"")</f>
        <v/>
      </c>
      <c r="W246" s="2" t="str" cm="1">
        <f t="array" ref="W246">IFERROR($M246*IF($E246="","",INDEX('Plan Details'!$F$4:$Q$2298,MATCH(1,(Calculations!W$9='Plan Details'!$B$4:$B$2298)*($G246='Plan Details'!$E$4:$E$2298)*(ISNUMBER(SEARCH($B$3,'Plan Details'!$D$4:$D$2298))),0),MATCH(Calculations!$B$4,'Plan Details'!$F$3:$Q$3,0))),"")</f>
        <v/>
      </c>
      <c r="X246" s="2" t="str" cm="1">
        <f t="array" ref="X246">IFERROR($M246*IF($E246="","",INDEX('Plan Details'!$F$4:$Q$2298,MATCH(1,(Calculations!X$9='Plan Details'!$B$4:$B$2298)*($G246='Plan Details'!$E$4:$E$2298)*(ISNUMBER(SEARCH($B$3,'Plan Details'!$D$4:$D$2298))),0),MATCH(Calculations!$B$4,'Plan Details'!$F$3:$Q$3,0))),"")</f>
        <v/>
      </c>
      <c r="Y246" s="2" t="str" cm="1">
        <f t="array" ref="Y246">IFERROR($M246*IF($E246="","",INDEX('Plan Details'!$F$4:$Q$2298,MATCH(1,(Calculations!Y$9='Plan Details'!$B$4:$B$2298)*($G246='Plan Details'!$E$4:$E$2298)*(ISNUMBER(SEARCH($B$3,'Plan Details'!$D$4:$D$2298))),0),MATCH(Calculations!$B$4,'Plan Details'!$F$3:$Q$3,0))),"")</f>
        <v/>
      </c>
      <c r="Z246" s="2" t="str" cm="1">
        <f t="array" ref="Z246">IFERROR($M246*IF($E246="","",INDEX('Plan Details'!$F$4:$Q$2298,MATCH(1,(Calculations!Z$9='Plan Details'!$B$4:$B$2298)*($G246='Plan Details'!$E$4:$E$2298)*(ISNUMBER(SEARCH($B$3,'Plan Details'!$D$4:$D$2298))),0),MATCH(Calculations!$B$4,'Plan Details'!$F$3:$Q$3,0))),"")</f>
        <v/>
      </c>
      <c r="AA246" s="2" t="str" cm="1">
        <f t="array" ref="AA246">IFERROR($M246*IF($E246="","",INDEX('Plan Details'!$F$4:$Q$2298,MATCH(1,(Calculations!AA$9='Plan Details'!$B$4:$B$2298)*($G246='Plan Details'!$E$4:$E$2298)*(ISNUMBER(SEARCH($B$3,'Plan Details'!$D$4:$D$2298))),0),MATCH(Calculations!$B$4,'Plan Details'!$F$3:$Q$3,0))),"")</f>
        <v/>
      </c>
      <c r="AB246" s="2" t="str" cm="1">
        <f t="array" ref="AB246">IFERROR($M246*IF($E246="","",INDEX('Plan Details'!$F$4:$Q$2298,MATCH(1,(Calculations!AB$9='Plan Details'!$B$4:$B$2298)*($G246='Plan Details'!$E$4:$E$2298)*(ISNUMBER(SEARCH($B$3,'Plan Details'!$D$4:$D$2298))),0),MATCH(Calculations!$B$4,'Plan Details'!$F$3:$Q$3,0))),"")</f>
        <v/>
      </c>
      <c r="AD246" s="2" t="str">
        <f t="shared" si="66"/>
        <v/>
      </c>
      <c r="AE246" s="2" t="str">
        <f t="shared" si="67"/>
        <v/>
      </c>
      <c r="AF246" s="2" t="str">
        <f t="shared" si="68"/>
        <v/>
      </c>
      <c r="AG246" s="2" t="str">
        <f t="shared" si="69"/>
        <v/>
      </c>
      <c r="AH246" s="2" t="str">
        <f t="shared" si="70"/>
        <v/>
      </c>
      <c r="AI246" s="2" t="str">
        <f t="shared" si="71"/>
        <v/>
      </c>
      <c r="AJ246" s="2" t="str">
        <f t="shared" si="72"/>
        <v/>
      </c>
      <c r="AK246" s="2" t="str">
        <f t="shared" si="73"/>
        <v/>
      </c>
      <c r="AL246" s="2" t="str">
        <f t="shared" si="74"/>
        <v/>
      </c>
      <c r="AM246" s="2" t="str">
        <f t="shared" si="75"/>
        <v/>
      </c>
      <c r="AN246" s="2" t="str">
        <f t="shared" si="76"/>
        <v/>
      </c>
      <c r="AO246" s="2" t="str">
        <f t="shared" si="77"/>
        <v/>
      </c>
      <c r="AP246" s="2" t="str">
        <f t="shared" si="78"/>
        <v/>
      </c>
      <c r="AQ246" s="2" t="str">
        <f t="shared" si="79"/>
        <v/>
      </c>
    </row>
    <row r="247" spans="1:43" x14ac:dyDescent="0.2">
      <c r="A247" s="2" t="str">
        <f>IF('3 - SHOP Premium Calculator'!F263="","",'3 - SHOP Premium Calculator'!F263)</f>
        <v/>
      </c>
      <c r="B247" s="2" t="str">
        <f>IF(A247="","",A247&amp;COUNTIFS($D$10:D247,"Employee"))</f>
        <v/>
      </c>
      <c r="C247" s="2" t="str">
        <f>IF(A247="","",'3 - SHOP Premium Calculator'!F263&amp;" - "&amp;'3 - SHOP Premium Calculator'!H263)</f>
        <v/>
      </c>
      <c r="D247" s="2" t="str">
        <f>IF('3 - SHOP Premium Calculator'!H263="","",'3 - SHOP Premium Calculator'!H263)</f>
        <v/>
      </c>
      <c r="E247" s="37" t="str">
        <f>IF('3 - SHOP Premium Calculator'!I263="","",'3 - SHOP Premium Calculator'!I263)</f>
        <v/>
      </c>
      <c r="F247" s="2" t="str">
        <f t="shared" si="60"/>
        <v/>
      </c>
      <c r="G247" s="2" t="str">
        <f t="shared" si="61"/>
        <v/>
      </c>
      <c r="H247" s="2" t="str">
        <f t="shared" si="62"/>
        <v/>
      </c>
      <c r="I247" s="2" t="str">
        <f t="shared" si="63"/>
        <v/>
      </c>
      <c r="J247" s="2" t="str">
        <f t="shared" si="64"/>
        <v/>
      </c>
      <c r="K247" s="2" t="str">
        <f>IF(A247="","",IF(AND(D247="Dependent",F247&lt;25),F247+(COUNTIFS($A$10:A247,A247)/500),0))</f>
        <v/>
      </c>
      <c r="L247" s="2" t="str" cm="1">
        <f t="array" ref="L247">IFERROR(IF(A247="","",IF(AND(D247="Dependent",OR(IFERROR(K247=LARGE(IF($B$10:$B$309=B247,$K$10:$K$309),1),FALSE),IFERROR(K247=LARGE(IF($B$10:$B$309=B247,$K$10:$K$309),2),FALSE),IFERROR(K247=LARGE(IF($B$10:$B$309=B247,$K$10:$K$309),3),FALSE)),F247&lt;26),1,0)),0)</f>
        <v/>
      </c>
      <c r="M247" s="2" t="str">
        <f t="shared" si="65"/>
        <v/>
      </c>
      <c r="O247" s="2" t="str" cm="1">
        <f t="array" ref="O247">IFERROR($M247*IF($E247="","",INDEX('Plan Details'!$F$4:$Q$2298,MATCH(1,(Calculations!O$9='Plan Details'!$B$4:$B$2298)*($G247='Plan Details'!$E$4:$E$2298)*(ISNUMBER(SEARCH($B$3,'Plan Details'!$D$4:$D$2298))),0),MATCH(Calculations!$B$4,'Plan Details'!$F$3:$Q$3,0))),"")</f>
        <v/>
      </c>
      <c r="P247" s="2" t="str" cm="1">
        <f t="array" ref="P247">IFERROR($M247*IF($E247="","",INDEX('Plan Details'!$F$4:$Q$2298,MATCH(1,(Calculations!P$9='Plan Details'!$B$4:$B$2298)*($G247='Plan Details'!$E$4:$E$2298)*(ISNUMBER(SEARCH($B$3,'Plan Details'!$D$4:$D$2298))),0),MATCH(Calculations!$B$4,'Plan Details'!$F$3:$Q$3,0))),"")</f>
        <v/>
      </c>
      <c r="Q247" s="2" t="str" cm="1">
        <f t="array" ref="Q247">IFERROR($M247*IF($E247="","",INDEX('Plan Details'!$F$4:$Q$2298,MATCH(1,(Calculations!Q$9='Plan Details'!$B$4:$B$2298)*($G247='Plan Details'!$E$4:$E$2298)*(ISNUMBER(SEARCH($B$3,'Plan Details'!$D$4:$D$2298))),0),MATCH(Calculations!$B$4,'Plan Details'!$F$3:$Q$3,0))),"")</f>
        <v/>
      </c>
      <c r="R247" s="2" t="str" cm="1">
        <f t="array" ref="R247">IFERROR($M247*IF($E247="","",INDEX('Plan Details'!$F$4:$Q$2298,MATCH(1,(Calculations!R$9='Plan Details'!$B$4:$B$2298)*($G247='Plan Details'!$E$4:$E$2298)*(ISNUMBER(SEARCH($B$3,'Plan Details'!$D$4:$D$2298))),0),MATCH(Calculations!$B$4,'Plan Details'!$F$3:$Q$3,0))),"")</f>
        <v/>
      </c>
      <c r="S247" s="2" t="str" cm="1">
        <f t="array" ref="S247">IFERROR($M247*IF($E247="","",INDEX('Plan Details'!$F$4:$Q$2298,MATCH(1,(Calculations!S$9='Plan Details'!$B$4:$B$2298)*($G247='Plan Details'!$E$4:$E$2298)*(ISNUMBER(SEARCH($B$3,'Plan Details'!$D$4:$D$2298))),0),MATCH(Calculations!$B$4,'Plan Details'!$F$3:$Q$3,0))),"")</f>
        <v/>
      </c>
      <c r="T247" s="2" t="str" cm="1">
        <f t="array" ref="T247">IFERROR($M247*IF($E247="","",INDEX('Plan Details'!$F$4:$Q$2298,MATCH(1,(Calculations!T$9='Plan Details'!$B$4:$B$2298)*($G247='Plan Details'!$E$4:$E$2298)*(ISNUMBER(SEARCH($B$3,'Plan Details'!$D$4:$D$2298))),0),MATCH(Calculations!$B$4,'Plan Details'!$F$3:$Q$3,0))),"")</f>
        <v/>
      </c>
      <c r="U247" s="2" t="str" cm="1">
        <f t="array" ref="U247">IFERROR($M247*IF($E247="","",INDEX('Plan Details'!$F$4:$Q$2298,MATCH(1,(Calculations!U$9='Plan Details'!$B$4:$B$2298)*($G247='Plan Details'!$E$4:$E$2298)*(ISNUMBER(SEARCH($B$3,'Plan Details'!$D$4:$D$2298))),0),MATCH(Calculations!$B$4,'Plan Details'!$F$3:$Q$3,0))),"")</f>
        <v/>
      </c>
      <c r="V247" s="2" t="str" cm="1">
        <f t="array" ref="V247">IFERROR($M247*IF($E247="","",INDEX('Plan Details'!$F$4:$Q$2298,MATCH(1,(Calculations!V$9='Plan Details'!$B$4:$B$2298)*($G247='Plan Details'!$E$4:$E$2298)*(ISNUMBER(SEARCH($B$3,'Plan Details'!$D$4:$D$2298))),0),MATCH(Calculations!$B$4,'Plan Details'!$F$3:$Q$3,0))),"")</f>
        <v/>
      </c>
      <c r="W247" s="2" t="str" cm="1">
        <f t="array" ref="W247">IFERROR($M247*IF($E247="","",INDEX('Plan Details'!$F$4:$Q$2298,MATCH(1,(Calculations!W$9='Plan Details'!$B$4:$B$2298)*($G247='Plan Details'!$E$4:$E$2298)*(ISNUMBER(SEARCH($B$3,'Plan Details'!$D$4:$D$2298))),0),MATCH(Calculations!$B$4,'Plan Details'!$F$3:$Q$3,0))),"")</f>
        <v/>
      </c>
      <c r="X247" s="2" t="str" cm="1">
        <f t="array" ref="X247">IFERROR($M247*IF($E247="","",INDEX('Plan Details'!$F$4:$Q$2298,MATCH(1,(Calculations!X$9='Plan Details'!$B$4:$B$2298)*($G247='Plan Details'!$E$4:$E$2298)*(ISNUMBER(SEARCH($B$3,'Plan Details'!$D$4:$D$2298))),0),MATCH(Calculations!$B$4,'Plan Details'!$F$3:$Q$3,0))),"")</f>
        <v/>
      </c>
      <c r="Y247" s="2" t="str" cm="1">
        <f t="array" ref="Y247">IFERROR($M247*IF($E247="","",INDEX('Plan Details'!$F$4:$Q$2298,MATCH(1,(Calculations!Y$9='Plan Details'!$B$4:$B$2298)*($G247='Plan Details'!$E$4:$E$2298)*(ISNUMBER(SEARCH($B$3,'Plan Details'!$D$4:$D$2298))),0),MATCH(Calculations!$B$4,'Plan Details'!$F$3:$Q$3,0))),"")</f>
        <v/>
      </c>
      <c r="Z247" s="2" t="str" cm="1">
        <f t="array" ref="Z247">IFERROR($M247*IF($E247="","",INDEX('Plan Details'!$F$4:$Q$2298,MATCH(1,(Calculations!Z$9='Plan Details'!$B$4:$B$2298)*($G247='Plan Details'!$E$4:$E$2298)*(ISNUMBER(SEARCH($B$3,'Plan Details'!$D$4:$D$2298))),0),MATCH(Calculations!$B$4,'Plan Details'!$F$3:$Q$3,0))),"")</f>
        <v/>
      </c>
      <c r="AA247" s="2" t="str" cm="1">
        <f t="array" ref="AA247">IFERROR($M247*IF($E247="","",INDEX('Plan Details'!$F$4:$Q$2298,MATCH(1,(Calculations!AA$9='Plan Details'!$B$4:$B$2298)*($G247='Plan Details'!$E$4:$E$2298)*(ISNUMBER(SEARCH($B$3,'Plan Details'!$D$4:$D$2298))),0),MATCH(Calculations!$B$4,'Plan Details'!$F$3:$Q$3,0))),"")</f>
        <v/>
      </c>
      <c r="AB247" s="2" t="str" cm="1">
        <f t="array" ref="AB247">IFERROR($M247*IF($E247="","",INDEX('Plan Details'!$F$4:$Q$2298,MATCH(1,(Calculations!AB$9='Plan Details'!$B$4:$B$2298)*($G247='Plan Details'!$E$4:$E$2298)*(ISNUMBER(SEARCH($B$3,'Plan Details'!$D$4:$D$2298))),0),MATCH(Calculations!$B$4,'Plan Details'!$F$3:$Q$3,0))),"")</f>
        <v/>
      </c>
      <c r="AD247" s="2" t="str">
        <f t="shared" si="66"/>
        <v/>
      </c>
      <c r="AE247" s="2" t="str">
        <f t="shared" si="67"/>
        <v/>
      </c>
      <c r="AF247" s="2" t="str">
        <f t="shared" si="68"/>
        <v/>
      </c>
      <c r="AG247" s="2" t="str">
        <f t="shared" si="69"/>
        <v/>
      </c>
      <c r="AH247" s="2" t="str">
        <f t="shared" si="70"/>
        <v/>
      </c>
      <c r="AI247" s="2" t="str">
        <f t="shared" si="71"/>
        <v/>
      </c>
      <c r="AJ247" s="2" t="str">
        <f t="shared" si="72"/>
        <v/>
      </c>
      <c r="AK247" s="2" t="str">
        <f t="shared" si="73"/>
        <v/>
      </c>
      <c r="AL247" s="2" t="str">
        <f t="shared" si="74"/>
        <v/>
      </c>
      <c r="AM247" s="2" t="str">
        <f t="shared" si="75"/>
        <v/>
      </c>
      <c r="AN247" s="2" t="str">
        <f t="shared" si="76"/>
        <v/>
      </c>
      <c r="AO247" s="2" t="str">
        <f t="shared" si="77"/>
        <v/>
      </c>
      <c r="AP247" s="2" t="str">
        <f t="shared" si="78"/>
        <v/>
      </c>
      <c r="AQ247" s="2" t="str">
        <f t="shared" si="79"/>
        <v/>
      </c>
    </row>
    <row r="248" spans="1:43" x14ac:dyDescent="0.2">
      <c r="A248" s="2" t="str">
        <f>IF('3 - SHOP Premium Calculator'!F264="","",'3 - SHOP Premium Calculator'!F264)</f>
        <v/>
      </c>
      <c r="B248" s="2" t="str">
        <f>IF(A248="","",A248&amp;COUNTIFS($D$10:D248,"Employee"))</f>
        <v/>
      </c>
      <c r="C248" s="2" t="str">
        <f>IF(A248="","",'3 - SHOP Premium Calculator'!F264&amp;" - "&amp;'3 - SHOP Premium Calculator'!H264)</f>
        <v/>
      </c>
      <c r="D248" s="2" t="str">
        <f>IF('3 - SHOP Premium Calculator'!H264="","",'3 - SHOP Premium Calculator'!H264)</f>
        <v/>
      </c>
      <c r="E248" s="37" t="str">
        <f>IF('3 - SHOP Premium Calculator'!I264="","",'3 - SHOP Premium Calculator'!I264)</f>
        <v/>
      </c>
      <c r="F248" s="2" t="str">
        <f t="shared" si="60"/>
        <v/>
      </c>
      <c r="G248" s="2" t="str">
        <f t="shared" si="61"/>
        <v/>
      </c>
      <c r="H248" s="2" t="str">
        <f t="shared" si="62"/>
        <v/>
      </c>
      <c r="I248" s="2" t="str">
        <f t="shared" si="63"/>
        <v/>
      </c>
      <c r="J248" s="2" t="str">
        <f t="shared" si="64"/>
        <v/>
      </c>
      <c r="K248" s="2" t="str">
        <f>IF(A248="","",IF(AND(D248="Dependent",F248&lt;25),F248+(COUNTIFS($A$10:A248,A248)/500),0))</f>
        <v/>
      </c>
      <c r="L248" s="2" t="str" cm="1">
        <f t="array" ref="L248">IFERROR(IF(A248="","",IF(AND(D248="Dependent",OR(IFERROR(K248=LARGE(IF($B$10:$B$309=B248,$K$10:$K$309),1),FALSE),IFERROR(K248=LARGE(IF($B$10:$B$309=B248,$K$10:$K$309),2),FALSE),IFERROR(K248=LARGE(IF($B$10:$B$309=B248,$K$10:$K$309),3),FALSE)),F248&lt;26),1,0)),0)</f>
        <v/>
      </c>
      <c r="M248" s="2" t="str">
        <f t="shared" si="65"/>
        <v/>
      </c>
      <c r="O248" s="2" t="str" cm="1">
        <f t="array" ref="O248">IFERROR($M248*IF($E248="","",INDEX('Plan Details'!$F$4:$Q$2298,MATCH(1,(Calculations!O$9='Plan Details'!$B$4:$B$2298)*($G248='Plan Details'!$E$4:$E$2298)*(ISNUMBER(SEARCH($B$3,'Plan Details'!$D$4:$D$2298))),0),MATCH(Calculations!$B$4,'Plan Details'!$F$3:$Q$3,0))),"")</f>
        <v/>
      </c>
      <c r="P248" s="2" t="str" cm="1">
        <f t="array" ref="P248">IFERROR($M248*IF($E248="","",INDEX('Plan Details'!$F$4:$Q$2298,MATCH(1,(Calculations!P$9='Plan Details'!$B$4:$B$2298)*($G248='Plan Details'!$E$4:$E$2298)*(ISNUMBER(SEARCH($B$3,'Plan Details'!$D$4:$D$2298))),0),MATCH(Calculations!$B$4,'Plan Details'!$F$3:$Q$3,0))),"")</f>
        <v/>
      </c>
      <c r="Q248" s="2" t="str" cm="1">
        <f t="array" ref="Q248">IFERROR($M248*IF($E248="","",INDEX('Plan Details'!$F$4:$Q$2298,MATCH(1,(Calculations!Q$9='Plan Details'!$B$4:$B$2298)*($G248='Plan Details'!$E$4:$E$2298)*(ISNUMBER(SEARCH($B$3,'Plan Details'!$D$4:$D$2298))),0),MATCH(Calculations!$B$4,'Plan Details'!$F$3:$Q$3,0))),"")</f>
        <v/>
      </c>
      <c r="R248" s="2" t="str" cm="1">
        <f t="array" ref="R248">IFERROR($M248*IF($E248="","",INDEX('Plan Details'!$F$4:$Q$2298,MATCH(1,(Calculations!R$9='Plan Details'!$B$4:$B$2298)*($G248='Plan Details'!$E$4:$E$2298)*(ISNUMBER(SEARCH($B$3,'Plan Details'!$D$4:$D$2298))),0),MATCH(Calculations!$B$4,'Plan Details'!$F$3:$Q$3,0))),"")</f>
        <v/>
      </c>
      <c r="S248" s="2" t="str" cm="1">
        <f t="array" ref="S248">IFERROR($M248*IF($E248="","",INDEX('Plan Details'!$F$4:$Q$2298,MATCH(1,(Calculations!S$9='Plan Details'!$B$4:$B$2298)*($G248='Plan Details'!$E$4:$E$2298)*(ISNUMBER(SEARCH($B$3,'Plan Details'!$D$4:$D$2298))),0),MATCH(Calculations!$B$4,'Plan Details'!$F$3:$Q$3,0))),"")</f>
        <v/>
      </c>
      <c r="T248" s="2" t="str" cm="1">
        <f t="array" ref="T248">IFERROR($M248*IF($E248="","",INDEX('Plan Details'!$F$4:$Q$2298,MATCH(1,(Calculations!T$9='Plan Details'!$B$4:$B$2298)*($G248='Plan Details'!$E$4:$E$2298)*(ISNUMBER(SEARCH($B$3,'Plan Details'!$D$4:$D$2298))),0),MATCH(Calculations!$B$4,'Plan Details'!$F$3:$Q$3,0))),"")</f>
        <v/>
      </c>
      <c r="U248" s="2" t="str" cm="1">
        <f t="array" ref="U248">IFERROR($M248*IF($E248="","",INDEX('Plan Details'!$F$4:$Q$2298,MATCH(1,(Calculations!U$9='Plan Details'!$B$4:$B$2298)*($G248='Plan Details'!$E$4:$E$2298)*(ISNUMBER(SEARCH($B$3,'Plan Details'!$D$4:$D$2298))),0),MATCH(Calculations!$B$4,'Plan Details'!$F$3:$Q$3,0))),"")</f>
        <v/>
      </c>
      <c r="V248" s="2" t="str" cm="1">
        <f t="array" ref="V248">IFERROR($M248*IF($E248="","",INDEX('Plan Details'!$F$4:$Q$2298,MATCH(1,(Calculations!V$9='Plan Details'!$B$4:$B$2298)*($G248='Plan Details'!$E$4:$E$2298)*(ISNUMBER(SEARCH($B$3,'Plan Details'!$D$4:$D$2298))),0),MATCH(Calculations!$B$4,'Plan Details'!$F$3:$Q$3,0))),"")</f>
        <v/>
      </c>
      <c r="W248" s="2" t="str" cm="1">
        <f t="array" ref="W248">IFERROR($M248*IF($E248="","",INDEX('Plan Details'!$F$4:$Q$2298,MATCH(1,(Calculations!W$9='Plan Details'!$B$4:$B$2298)*($G248='Plan Details'!$E$4:$E$2298)*(ISNUMBER(SEARCH($B$3,'Plan Details'!$D$4:$D$2298))),0),MATCH(Calculations!$B$4,'Plan Details'!$F$3:$Q$3,0))),"")</f>
        <v/>
      </c>
      <c r="X248" s="2" t="str" cm="1">
        <f t="array" ref="X248">IFERROR($M248*IF($E248="","",INDEX('Plan Details'!$F$4:$Q$2298,MATCH(1,(Calculations!X$9='Plan Details'!$B$4:$B$2298)*($G248='Plan Details'!$E$4:$E$2298)*(ISNUMBER(SEARCH($B$3,'Plan Details'!$D$4:$D$2298))),0),MATCH(Calculations!$B$4,'Plan Details'!$F$3:$Q$3,0))),"")</f>
        <v/>
      </c>
      <c r="Y248" s="2" t="str" cm="1">
        <f t="array" ref="Y248">IFERROR($M248*IF($E248="","",INDEX('Plan Details'!$F$4:$Q$2298,MATCH(1,(Calculations!Y$9='Plan Details'!$B$4:$B$2298)*($G248='Plan Details'!$E$4:$E$2298)*(ISNUMBER(SEARCH($B$3,'Plan Details'!$D$4:$D$2298))),0),MATCH(Calculations!$B$4,'Plan Details'!$F$3:$Q$3,0))),"")</f>
        <v/>
      </c>
      <c r="Z248" s="2" t="str" cm="1">
        <f t="array" ref="Z248">IFERROR($M248*IF($E248="","",INDEX('Plan Details'!$F$4:$Q$2298,MATCH(1,(Calculations!Z$9='Plan Details'!$B$4:$B$2298)*($G248='Plan Details'!$E$4:$E$2298)*(ISNUMBER(SEARCH($B$3,'Plan Details'!$D$4:$D$2298))),0),MATCH(Calculations!$B$4,'Plan Details'!$F$3:$Q$3,0))),"")</f>
        <v/>
      </c>
      <c r="AA248" s="2" t="str" cm="1">
        <f t="array" ref="AA248">IFERROR($M248*IF($E248="","",INDEX('Plan Details'!$F$4:$Q$2298,MATCH(1,(Calculations!AA$9='Plan Details'!$B$4:$B$2298)*($G248='Plan Details'!$E$4:$E$2298)*(ISNUMBER(SEARCH($B$3,'Plan Details'!$D$4:$D$2298))),0),MATCH(Calculations!$B$4,'Plan Details'!$F$3:$Q$3,0))),"")</f>
        <v/>
      </c>
      <c r="AB248" s="2" t="str" cm="1">
        <f t="array" ref="AB248">IFERROR($M248*IF($E248="","",INDEX('Plan Details'!$F$4:$Q$2298,MATCH(1,(Calculations!AB$9='Plan Details'!$B$4:$B$2298)*($G248='Plan Details'!$E$4:$E$2298)*(ISNUMBER(SEARCH($B$3,'Plan Details'!$D$4:$D$2298))),0),MATCH(Calculations!$B$4,'Plan Details'!$F$3:$Q$3,0))),"")</f>
        <v/>
      </c>
      <c r="AD248" s="2" t="str">
        <f t="shared" si="66"/>
        <v/>
      </c>
      <c r="AE248" s="2" t="str">
        <f t="shared" si="67"/>
        <v/>
      </c>
      <c r="AF248" s="2" t="str">
        <f t="shared" si="68"/>
        <v/>
      </c>
      <c r="AG248" s="2" t="str">
        <f t="shared" si="69"/>
        <v/>
      </c>
      <c r="AH248" s="2" t="str">
        <f t="shared" si="70"/>
        <v/>
      </c>
      <c r="AI248" s="2" t="str">
        <f t="shared" si="71"/>
        <v/>
      </c>
      <c r="AJ248" s="2" t="str">
        <f t="shared" si="72"/>
        <v/>
      </c>
      <c r="AK248" s="2" t="str">
        <f t="shared" si="73"/>
        <v/>
      </c>
      <c r="AL248" s="2" t="str">
        <f t="shared" si="74"/>
        <v/>
      </c>
      <c r="AM248" s="2" t="str">
        <f t="shared" si="75"/>
        <v/>
      </c>
      <c r="AN248" s="2" t="str">
        <f t="shared" si="76"/>
        <v/>
      </c>
      <c r="AO248" s="2" t="str">
        <f t="shared" si="77"/>
        <v/>
      </c>
      <c r="AP248" s="2" t="str">
        <f t="shared" si="78"/>
        <v/>
      </c>
      <c r="AQ248" s="2" t="str">
        <f t="shared" si="79"/>
        <v/>
      </c>
    </row>
    <row r="249" spans="1:43" x14ac:dyDescent="0.2">
      <c r="A249" s="2" t="str">
        <f>IF('3 - SHOP Premium Calculator'!F265="","",'3 - SHOP Premium Calculator'!F265)</f>
        <v/>
      </c>
      <c r="B249" s="2" t="str">
        <f>IF(A249="","",A249&amp;COUNTIFS($D$10:D249,"Employee"))</f>
        <v/>
      </c>
      <c r="C249" s="2" t="str">
        <f>IF(A249="","",'3 - SHOP Premium Calculator'!F265&amp;" - "&amp;'3 - SHOP Premium Calculator'!H265)</f>
        <v/>
      </c>
      <c r="D249" s="2" t="str">
        <f>IF('3 - SHOP Premium Calculator'!H265="","",'3 - SHOP Premium Calculator'!H265)</f>
        <v/>
      </c>
      <c r="E249" s="37" t="str">
        <f>IF('3 - SHOP Premium Calculator'!I265="","",'3 - SHOP Premium Calculator'!I265)</f>
        <v/>
      </c>
      <c r="F249" s="2" t="str">
        <f t="shared" si="60"/>
        <v/>
      </c>
      <c r="G249" s="2" t="str">
        <f t="shared" si="61"/>
        <v/>
      </c>
      <c r="H249" s="2" t="str">
        <f t="shared" si="62"/>
        <v/>
      </c>
      <c r="I249" s="2" t="str">
        <f t="shared" si="63"/>
        <v/>
      </c>
      <c r="J249" s="2" t="str">
        <f t="shared" si="64"/>
        <v/>
      </c>
      <c r="K249" s="2" t="str">
        <f>IF(A249="","",IF(AND(D249="Dependent",F249&lt;25),F249+(COUNTIFS($A$10:A249,A249)/500),0))</f>
        <v/>
      </c>
      <c r="L249" s="2" t="str" cm="1">
        <f t="array" ref="L249">IFERROR(IF(A249="","",IF(AND(D249="Dependent",OR(IFERROR(K249=LARGE(IF($B$10:$B$309=B249,$K$10:$K$309),1),FALSE),IFERROR(K249=LARGE(IF($B$10:$B$309=B249,$K$10:$K$309),2),FALSE),IFERROR(K249=LARGE(IF($B$10:$B$309=B249,$K$10:$K$309),3),FALSE)),F249&lt;26),1,0)),0)</f>
        <v/>
      </c>
      <c r="M249" s="2" t="str">
        <f t="shared" si="65"/>
        <v/>
      </c>
      <c r="O249" s="2" t="str" cm="1">
        <f t="array" ref="O249">IFERROR($M249*IF($E249="","",INDEX('Plan Details'!$F$4:$Q$2298,MATCH(1,(Calculations!O$9='Plan Details'!$B$4:$B$2298)*($G249='Plan Details'!$E$4:$E$2298)*(ISNUMBER(SEARCH($B$3,'Plan Details'!$D$4:$D$2298))),0),MATCH(Calculations!$B$4,'Plan Details'!$F$3:$Q$3,0))),"")</f>
        <v/>
      </c>
      <c r="P249" s="2" t="str" cm="1">
        <f t="array" ref="P249">IFERROR($M249*IF($E249="","",INDEX('Plan Details'!$F$4:$Q$2298,MATCH(1,(Calculations!P$9='Plan Details'!$B$4:$B$2298)*($G249='Plan Details'!$E$4:$E$2298)*(ISNUMBER(SEARCH($B$3,'Plan Details'!$D$4:$D$2298))),0),MATCH(Calculations!$B$4,'Plan Details'!$F$3:$Q$3,0))),"")</f>
        <v/>
      </c>
      <c r="Q249" s="2" t="str" cm="1">
        <f t="array" ref="Q249">IFERROR($M249*IF($E249="","",INDEX('Plan Details'!$F$4:$Q$2298,MATCH(1,(Calculations!Q$9='Plan Details'!$B$4:$B$2298)*($G249='Plan Details'!$E$4:$E$2298)*(ISNUMBER(SEARCH($B$3,'Plan Details'!$D$4:$D$2298))),0),MATCH(Calculations!$B$4,'Plan Details'!$F$3:$Q$3,0))),"")</f>
        <v/>
      </c>
      <c r="R249" s="2" t="str" cm="1">
        <f t="array" ref="R249">IFERROR($M249*IF($E249="","",INDEX('Plan Details'!$F$4:$Q$2298,MATCH(1,(Calculations!R$9='Plan Details'!$B$4:$B$2298)*($G249='Plan Details'!$E$4:$E$2298)*(ISNUMBER(SEARCH($B$3,'Plan Details'!$D$4:$D$2298))),0),MATCH(Calculations!$B$4,'Plan Details'!$F$3:$Q$3,0))),"")</f>
        <v/>
      </c>
      <c r="S249" s="2" t="str" cm="1">
        <f t="array" ref="S249">IFERROR($M249*IF($E249="","",INDEX('Plan Details'!$F$4:$Q$2298,MATCH(1,(Calculations!S$9='Plan Details'!$B$4:$B$2298)*($G249='Plan Details'!$E$4:$E$2298)*(ISNUMBER(SEARCH($B$3,'Plan Details'!$D$4:$D$2298))),0),MATCH(Calculations!$B$4,'Plan Details'!$F$3:$Q$3,0))),"")</f>
        <v/>
      </c>
      <c r="T249" s="2" t="str" cm="1">
        <f t="array" ref="T249">IFERROR($M249*IF($E249="","",INDEX('Plan Details'!$F$4:$Q$2298,MATCH(1,(Calculations!T$9='Plan Details'!$B$4:$B$2298)*($G249='Plan Details'!$E$4:$E$2298)*(ISNUMBER(SEARCH($B$3,'Plan Details'!$D$4:$D$2298))),0),MATCH(Calculations!$B$4,'Plan Details'!$F$3:$Q$3,0))),"")</f>
        <v/>
      </c>
      <c r="U249" s="2" t="str" cm="1">
        <f t="array" ref="U249">IFERROR($M249*IF($E249="","",INDEX('Plan Details'!$F$4:$Q$2298,MATCH(1,(Calculations!U$9='Plan Details'!$B$4:$B$2298)*($G249='Plan Details'!$E$4:$E$2298)*(ISNUMBER(SEARCH($B$3,'Plan Details'!$D$4:$D$2298))),0),MATCH(Calculations!$B$4,'Plan Details'!$F$3:$Q$3,0))),"")</f>
        <v/>
      </c>
      <c r="V249" s="2" t="str" cm="1">
        <f t="array" ref="V249">IFERROR($M249*IF($E249="","",INDEX('Plan Details'!$F$4:$Q$2298,MATCH(1,(Calculations!V$9='Plan Details'!$B$4:$B$2298)*($G249='Plan Details'!$E$4:$E$2298)*(ISNUMBER(SEARCH($B$3,'Plan Details'!$D$4:$D$2298))),0),MATCH(Calculations!$B$4,'Plan Details'!$F$3:$Q$3,0))),"")</f>
        <v/>
      </c>
      <c r="W249" s="2" t="str" cm="1">
        <f t="array" ref="W249">IFERROR($M249*IF($E249="","",INDEX('Plan Details'!$F$4:$Q$2298,MATCH(1,(Calculations!W$9='Plan Details'!$B$4:$B$2298)*($G249='Plan Details'!$E$4:$E$2298)*(ISNUMBER(SEARCH($B$3,'Plan Details'!$D$4:$D$2298))),0),MATCH(Calculations!$B$4,'Plan Details'!$F$3:$Q$3,0))),"")</f>
        <v/>
      </c>
      <c r="X249" s="2" t="str" cm="1">
        <f t="array" ref="X249">IFERROR($M249*IF($E249="","",INDEX('Plan Details'!$F$4:$Q$2298,MATCH(1,(Calculations!X$9='Plan Details'!$B$4:$B$2298)*($G249='Plan Details'!$E$4:$E$2298)*(ISNUMBER(SEARCH($B$3,'Plan Details'!$D$4:$D$2298))),0),MATCH(Calculations!$B$4,'Plan Details'!$F$3:$Q$3,0))),"")</f>
        <v/>
      </c>
      <c r="Y249" s="2" t="str" cm="1">
        <f t="array" ref="Y249">IFERROR($M249*IF($E249="","",INDEX('Plan Details'!$F$4:$Q$2298,MATCH(1,(Calculations!Y$9='Plan Details'!$B$4:$B$2298)*($G249='Plan Details'!$E$4:$E$2298)*(ISNUMBER(SEARCH($B$3,'Plan Details'!$D$4:$D$2298))),0),MATCH(Calculations!$B$4,'Plan Details'!$F$3:$Q$3,0))),"")</f>
        <v/>
      </c>
      <c r="Z249" s="2" t="str" cm="1">
        <f t="array" ref="Z249">IFERROR($M249*IF($E249="","",INDEX('Plan Details'!$F$4:$Q$2298,MATCH(1,(Calculations!Z$9='Plan Details'!$B$4:$B$2298)*($G249='Plan Details'!$E$4:$E$2298)*(ISNUMBER(SEARCH($B$3,'Plan Details'!$D$4:$D$2298))),0),MATCH(Calculations!$B$4,'Plan Details'!$F$3:$Q$3,0))),"")</f>
        <v/>
      </c>
      <c r="AA249" s="2" t="str" cm="1">
        <f t="array" ref="AA249">IFERROR($M249*IF($E249="","",INDEX('Plan Details'!$F$4:$Q$2298,MATCH(1,(Calculations!AA$9='Plan Details'!$B$4:$B$2298)*($G249='Plan Details'!$E$4:$E$2298)*(ISNUMBER(SEARCH($B$3,'Plan Details'!$D$4:$D$2298))),0),MATCH(Calculations!$B$4,'Plan Details'!$F$3:$Q$3,0))),"")</f>
        <v/>
      </c>
      <c r="AB249" s="2" t="str" cm="1">
        <f t="array" ref="AB249">IFERROR($M249*IF($E249="","",INDEX('Plan Details'!$F$4:$Q$2298,MATCH(1,(Calculations!AB$9='Plan Details'!$B$4:$B$2298)*($G249='Plan Details'!$E$4:$E$2298)*(ISNUMBER(SEARCH($B$3,'Plan Details'!$D$4:$D$2298))),0),MATCH(Calculations!$B$4,'Plan Details'!$F$3:$Q$3,0))),"")</f>
        <v/>
      </c>
      <c r="AD249" s="2" t="str">
        <f t="shared" si="66"/>
        <v/>
      </c>
      <c r="AE249" s="2" t="str">
        <f t="shared" si="67"/>
        <v/>
      </c>
      <c r="AF249" s="2" t="str">
        <f t="shared" si="68"/>
        <v/>
      </c>
      <c r="AG249" s="2" t="str">
        <f t="shared" si="69"/>
        <v/>
      </c>
      <c r="AH249" s="2" t="str">
        <f t="shared" si="70"/>
        <v/>
      </c>
      <c r="AI249" s="2" t="str">
        <f t="shared" si="71"/>
        <v/>
      </c>
      <c r="AJ249" s="2" t="str">
        <f t="shared" si="72"/>
        <v/>
      </c>
      <c r="AK249" s="2" t="str">
        <f t="shared" si="73"/>
        <v/>
      </c>
      <c r="AL249" s="2" t="str">
        <f t="shared" si="74"/>
        <v/>
      </c>
      <c r="AM249" s="2" t="str">
        <f t="shared" si="75"/>
        <v/>
      </c>
      <c r="AN249" s="2" t="str">
        <f t="shared" si="76"/>
        <v/>
      </c>
      <c r="AO249" s="2" t="str">
        <f t="shared" si="77"/>
        <v/>
      </c>
      <c r="AP249" s="2" t="str">
        <f t="shared" si="78"/>
        <v/>
      </c>
      <c r="AQ249" s="2" t="str">
        <f t="shared" si="79"/>
        <v/>
      </c>
    </row>
    <row r="250" spans="1:43" x14ac:dyDescent="0.2">
      <c r="A250" s="2" t="str">
        <f>IF('3 - SHOP Premium Calculator'!F266="","",'3 - SHOP Premium Calculator'!F266)</f>
        <v/>
      </c>
      <c r="B250" s="2" t="str">
        <f>IF(A250="","",A250&amp;COUNTIFS($D$10:D250,"Employee"))</f>
        <v/>
      </c>
      <c r="C250" s="2" t="str">
        <f>IF(A250="","",'3 - SHOP Premium Calculator'!F266&amp;" - "&amp;'3 - SHOP Premium Calculator'!H266)</f>
        <v/>
      </c>
      <c r="D250" s="2" t="str">
        <f>IF('3 - SHOP Premium Calculator'!H266="","",'3 - SHOP Premium Calculator'!H266)</f>
        <v/>
      </c>
      <c r="E250" s="37" t="str">
        <f>IF('3 - SHOP Premium Calculator'!I266="","",'3 - SHOP Premium Calculator'!I266)</f>
        <v/>
      </c>
      <c r="F250" s="2" t="str">
        <f t="shared" si="60"/>
        <v/>
      </c>
      <c r="G250" s="2" t="str">
        <f t="shared" si="61"/>
        <v/>
      </c>
      <c r="H250" s="2" t="str">
        <f t="shared" si="62"/>
        <v/>
      </c>
      <c r="I250" s="2" t="str">
        <f t="shared" si="63"/>
        <v/>
      </c>
      <c r="J250" s="2" t="str">
        <f t="shared" si="64"/>
        <v/>
      </c>
      <c r="K250" s="2" t="str">
        <f>IF(A250="","",IF(AND(D250="Dependent",F250&lt;25),F250+(COUNTIFS($A$10:A250,A250)/500),0))</f>
        <v/>
      </c>
      <c r="L250" s="2" t="str" cm="1">
        <f t="array" ref="L250">IFERROR(IF(A250="","",IF(AND(D250="Dependent",OR(IFERROR(K250=LARGE(IF($B$10:$B$309=B250,$K$10:$K$309),1),FALSE),IFERROR(K250=LARGE(IF($B$10:$B$309=B250,$K$10:$K$309),2),FALSE),IFERROR(K250=LARGE(IF($B$10:$B$309=B250,$K$10:$K$309),3),FALSE)),F250&lt;26),1,0)),0)</f>
        <v/>
      </c>
      <c r="M250" s="2" t="str">
        <f t="shared" si="65"/>
        <v/>
      </c>
      <c r="O250" s="2" t="str" cm="1">
        <f t="array" ref="O250">IFERROR($M250*IF($E250="","",INDEX('Plan Details'!$F$4:$Q$2298,MATCH(1,(Calculations!O$9='Plan Details'!$B$4:$B$2298)*($G250='Plan Details'!$E$4:$E$2298)*(ISNUMBER(SEARCH($B$3,'Plan Details'!$D$4:$D$2298))),0),MATCH(Calculations!$B$4,'Plan Details'!$F$3:$Q$3,0))),"")</f>
        <v/>
      </c>
      <c r="P250" s="2" t="str" cm="1">
        <f t="array" ref="P250">IFERROR($M250*IF($E250="","",INDEX('Plan Details'!$F$4:$Q$2298,MATCH(1,(Calculations!P$9='Plan Details'!$B$4:$B$2298)*($G250='Plan Details'!$E$4:$E$2298)*(ISNUMBER(SEARCH($B$3,'Plan Details'!$D$4:$D$2298))),0),MATCH(Calculations!$B$4,'Plan Details'!$F$3:$Q$3,0))),"")</f>
        <v/>
      </c>
      <c r="Q250" s="2" t="str" cm="1">
        <f t="array" ref="Q250">IFERROR($M250*IF($E250="","",INDEX('Plan Details'!$F$4:$Q$2298,MATCH(1,(Calculations!Q$9='Plan Details'!$B$4:$B$2298)*($G250='Plan Details'!$E$4:$E$2298)*(ISNUMBER(SEARCH($B$3,'Plan Details'!$D$4:$D$2298))),0),MATCH(Calculations!$B$4,'Plan Details'!$F$3:$Q$3,0))),"")</f>
        <v/>
      </c>
      <c r="R250" s="2" t="str" cm="1">
        <f t="array" ref="R250">IFERROR($M250*IF($E250="","",INDEX('Plan Details'!$F$4:$Q$2298,MATCH(1,(Calculations!R$9='Plan Details'!$B$4:$B$2298)*($G250='Plan Details'!$E$4:$E$2298)*(ISNUMBER(SEARCH($B$3,'Plan Details'!$D$4:$D$2298))),0),MATCH(Calculations!$B$4,'Plan Details'!$F$3:$Q$3,0))),"")</f>
        <v/>
      </c>
      <c r="S250" s="2" t="str" cm="1">
        <f t="array" ref="S250">IFERROR($M250*IF($E250="","",INDEX('Plan Details'!$F$4:$Q$2298,MATCH(1,(Calculations!S$9='Plan Details'!$B$4:$B$2298)*($G250='Plan Details'!$E$4:$E$2298)*(ISNUMBER(SEARCH($B$3,'Plan Details'!$D$4:$D$2298))),0),MATCH(Calculations!$B$4,'Plan Details'!$F$3:$Q$3,0))),"")</f>
        <v/>
      </c>
      <c r="T250" s="2" t="str" cm="1">
        <f t="array" ref="T250">IFERROR($M250*IF($E250="","",INDEX('Plan Details'!$F$4:$Q$2298,MATCH(1,(Calculations!T$9='Plan Details'!$B$4:$B$2298)*($G250='Plan Details'!$E$4:$E$2298)*(ISNUMBER(SEARCH($B$3,'Plan Details'!$D$4:$D$2298))),0),MATCH(Calculations!$B$4,'Plan Details'!$F$3:$Q$3,0))),"")</f>
        <v/>
      </c>
      <c r="U250" s="2" t="str" cm="1">
        <f t="array" ref="U250">IFERROR($M250*IF($E250="","",INDEX('Plan Details'!$F$4:$Q$2298,MATCH(1,(Calculations!U$9='Plan Details'!$B$4:$B$2298)*($G250='Plan Details'!$E$4:$E$2298)*(ISNUMBER(SEARCH($B$3,'Plan Details'!$D$4:$D$2298))),0),MATCH(Calculations!$B$4,'Plan Details'!$F$3:$Q$3,0))),"")</f>
        <v/>
      </c>
      <c r="V250" s="2" t="str" cm="1">
        <f t="array" ref="V250">IFERROR($M250*IF($E250="","",INDEX('Plan Details'!$F$4:$Q$2298,MATCH(1,(Calculations!V$9='Plan Details'!$B$4:$B$2298)*($G250='Plan Details'!$E$4:$E$2298)*(ISNUMBER(SEARCH($B$3,'Plan Details'!$D$4:$D$2298))),0),MATCH(Calculations!$B$4,'Plan Details'!$F$3:$Q$3,0))),"")</f>
        <v/>
      </c>
      <c r="W250" s="2" t="str" cm="1">
        <f t="array" ref="W250">IFERROR($M250*IF($E250="","",INDEX('Plan Details'!$F$4:$Q$2298,MATCH(1,(Calculations!W$9='Plan Details'!$B$4:$B$2298)*($G250='Plan Details'!$E$4:$E$2298)*(ISNUMBER(SEARCH($B$3,'Plan Details'!$D$4:$D$2298))),0),MATCH(Calculations!$B$4,'Plan Details'!$F$3:$Q$3,0))),"")</f>
        <v/>
      </c>
      <c r="X250" s="2" t="str" cm="1">
        <f t="array" ref="X250">IFERROR($M250*IF($E250="","",INDEX('Plan Details'!$F$4:$Q$2298,MATCH(1,(Calculations!X$9='Plan Details'!$B$4:$B$2298)*($G250='Plan Details'!$E$4:$E$2298)*(ISNUMBER(SEARCH($B$3,'Plan Details'!$D$4:$D$2298))),0),MATCH(Calculations!$B$4,'Plan Details'!$F$3:$Q$3,0))),"")</f>
        <v/>
      </c>
      <c r="Y250" s="2" t="str" cm="1">
        <f t="array" ref="Y250">IFERROR($M250*IF($E250="","",INDEX('Plan Details'!$F$4:$Q$2298,MATCH(1,(Calculations!Y$9='Plan Details'!$B$4:$B$2298)*($G250='Plan Details'!$E$4:$E$2298)*(ISNUMBER(SEARCH($B$3,'Plan Details'!$D$4:$D$2298))),0),MATCH(Calculations!$B$4,'Plan Details'!$F$3:$Q$3,0))),"")</f>
        <v/>
      </c>
      <c r="Z250" s="2" t="str" cm="1">
        <f t="array" ref="Z250">IFERROR($M250*IF($E250="","",INDEX('Plan Details'!$F$4:$Q$2298,MATCH(1,(Calculations!Z$9='Plan Details'!$B$4:$B$2298)*($G250='Plan Details'!$E$4:$E$2298)*(ISNUMBER(SEARCH($B$3,'Plan Details'!$D$4:$D$2298))),0),MATCH(Calculations!$B$4,'Plan Details'!$F$3:$Q$3,0))),"")</f>
        <v/>
      </c>
      <c r="AA250" s="2" t="str" cm="1">
        <f t="array" ref="AA250">IFERROR($M250*IF($E250="","",INDEX('Plan Details'!$F$4:$Q$2298,MATCH(1,(Calculations!AA$9='Plan Details'!$B$4:$B$2298)*($G250='Plan Details'!$E$4:$E$2298)*(ISNUMBER(SEARCH($B$3,'Plan Details'!$D$4:$D$2298))),0),MATCH(Calculations!$B$4,'Plan Details'!$F$3:$Q$3,0))),"")</f>
        <v/>
      </c>
      <c r="AB250" s="2" t="str" cm="1">
        <f t="array" ref="AB250">IFERROR($M250*IF($E250="","",INDEX('Plan Details'!$F$4:$Q$2298,MATCH(1,(Calculations!AB$9='Plan Details'!$B$4:$B$2298)*($G250='Plan Details'!$E$4:$E$2298)*(ISNUMBER(SEARCH($B$3,'Plan Details'!$D$4:$D$2298))),0),MATCH(Calculations!$B$4,'Plan Details'!$F$3:$Q$3,0))),"")</f>
        <v/>
      </c>
      <c r="AD250" s="2" t="str">
        <f t="shared" si="66"/>
        <v/>
      </c>
      <c r="AE250" s="2" t="str">
        <f t="shared" si="67"/>
        <v/>
      </c>
      <c r="AF250" s="2" t="str">
        <f t="shared" si="68"/>
        <v/>
      </c>
      <c r="AG250" s="2" t="str">
        <f t="shared" si="69"/>
        <v/>
      </c>
      <c r="AH250" s="2" t="str">
        <f t="shared" si="70"/>
        <v/>
      </c>
      <c r="AI250" s="2" t="str">
        <f t="shared" si="71"/>
        <v/>
      </c>
      <c r="AJ250" s="2" t="str">
        <f t="shared" si="72"/>
        <v/>
      </c>
      <c r="AK250" s="2" t="str">
        <f t="shared" si="73"/>
        <v/>
      </c>
      <c r="AL250" s="2" t="str">
        <f t="shared" si="74"/>
        <v/>
      </c>
      <c r="AM250" s="2" t="str">
        <f t="shared" si="75"/>
        <v/>
      </c>
      <c r="AN250" s="2" t="str">
        <f t="shared" si="76"/>
        <v/>
      </c>
      <c r="AO250" s="2" t="str">
        <f t="shared" si="77"/>
        <v/>
      </c>
      <c r="AP250" s="2" t="str">
        <f t="shared" si="78"/>
        <v/>
      </c>
      <c r="AQ250" s="2" t="str">
        <f t="shared" si="79"/>
        <v/>
      </c>
    </row>
    <row r="251" spans="1:43" x14ac:dyDescent="0.2">
      <c r="A251" s="2" t="str">
        <f>IF('3 - SHOP Premium Calculator'!F267="","",'3 - SHOP Premium Calculator'!F267)</f>
        <v/>
      </c>
      <c r="B251" s="2" t="str">
        <f>IF(A251="","",A251&amp;COUNTIFS($D$10:D251,"Employee"))</f>
        <v/>
      </c>
      <c r="C251" s="2" t="str">
        <f>IF(A251="","",'3 - SHOP Premium Calculator'!F267&amp;" - "&amp;'3 - SHOP Premium Calculator'!H267)</f>
        <v/>
      </c>
      <c r="D251" s="2" t="str">
        <f>IF('3 - SHOP Premium Calculator'!H267="","",'3 - SHOP Premium Calculator'!H267)</f>
        <v/>
      </c>
      <c r="E251" s="37" t="str">
        <f>IF('3 - SHOP Premium Calculator'!I267="","",'3 - SHOP Premium Calculator'!I267)</f>
        <v/>
      </c>
      <c r="F251" s="2" t="str">
        <f t="shared" si="60"/>
        <v/>
      </c>
      <c r="G251" s="2" t="str">
        <f t="shared" si="61"/>
        <v/>
      </c>
      <c r="H251" s="2" t="str">
        <f t="shared" si="62"/>
        <v/>
      </c>
      <c r="I251" s="2" t="str">
        <f t="shared" si="63"/>
        <v/>
      </c>
      <c r="J251" s="2" t="str">
        <f t="shared" si="64"/>
        <v/>
      </c>
      <c r="K251" s="2" t="str">
        <f>IF(A251="","",IF(AND(D251="Dependent",F251&lt;25),F251+(COUNTIFS($A$10:A251,A251)/500),0))</f>
        <v/>
      </c>
      <c r="L251" s="2" t="str" cm="1">
        <f t="array" ref="L251">IFERROR(IF(A251="","",IF(AND(D251="Dependent",OR(IFERROR(K251=LARGE(IF($B$10:$B$309=B251,$K$10:$K$309),1),FALSE),IFERROR(K251=LARGE(IF($B$10:$B$309=B251,$K$10:$K$309),2),FALSE),IFERROR(K251=LARGE(IF($B$10:$B$309=B251,$K$10:$K$309),3),FALSE)),F251&lt;26),1,0)),0)</f>
        <v/>
      </c>
      <c r="M251" s="2" t="str">
        <f t="shared" si="65"/>
        <v/>
      </c>
      <c r="O251" s="2" t="str" cm="1">
        <f t="array" ref="O251">IFERROR($M251*IF($E251="","",INDEX('Plan Details'!$F$4:$Q$2298,MATCH(1,(Calculations!O$9='Plan Details'!$B$4:$B$2298)*($G251='Plan Details'!$E$4:$E$2298)*(ISNUMBER(SEARCH($B$3,'Plan Details'!$D$4:$D$2298))),0),MATCH(Calculations!$B$4,'Plan Details'!$F$3:$Q$3,0))),"")</f>
        <v/>
      </c>
      <c r="P251" s="2" t="str" cm="1">
        <f t="array" ref="P251">IFERROR($M251*IF($E251="","",INDEX('Plan Details'!$F$4:$Q$2298,MATCH(1,(Calculations!P$9='Plan Details'!$B$4:$B$2298)*($G251='Plan Details'!$E$4:$E$2298)*(ISNUMBER(SEARCH($B$3,'Plan Details'!$D$4:$D$2298))),0),MATCH(Calculations!$B$4,'Plan Details'!$F$3:$Q$3,0))),"")</f>
        <v/>
      </c>
      <c r="Q251" s="2" t="str" cm="1">
        <f t="array" ref="Q251">IFERROR($M251*IF($E251="","",INDEX('Plan Details'!$F$4:$Q$2298,MATCH(1,(Calculations!Q$9='Plan Details'!$B$4:$B$2298)*($G251='Plan Details'!$E$4:$E$2298)*(ISNUMBER(SEARCH($B$3,'Plan Details'!$D$4:$D$2298))),0),MATCH(Calculations!$B$4,'Plan Details'!$F$3:$Q$3,0))),"")</f>
        <v/>
      </c>
      <c r="R251" s="2" t="str" cm="1">
        <f t="array" ref="R251">IFERROR($M251*IF($E251="","",INDEX('Plan Details'!$F$4:$Q$2298,MATCH(1,(Calculations!R$9='Plan Details'!$B$4:$B$2298)*($G251='Plan Details'!$E$4:$E$2298)*(ISNUMBER(SEARCH($B$3,'Plan Details'!$D$4:$D$2298))),0),MATCH(Calculations!$B$4,'Plan Details'!$F$3:$Q$3,0))),"")</f>
        <v/>
      </c>
      <c r="S251" s="2" t="str" cm="1">
        <f t="array" ref="S251">IFERROR($M251*IF($E251="","",INDEX('Plan Details'!$F$4:$Q$2298,MATCH(1,(Calculations!S$9='Plan Details'!$B$4:$B$2298)*($G251='Plan Details'!$E$4:$E$2298)*(ISNUMBER(SEARCH($B$3,'Plan Details'!$D$4:$D$2298))),0),MATCH(Calculations!$B$4,'Plan Details'!$F$3:$Q$3,0))),"")</f>
        <v/>
      </c>
      <c r="T251" s="2" t="str" cm="1">
        <f t="array" ref="T251">IFERROR($M251*IF($E251="","",INDEX('Plan Details'!$F$4:$Q$2298,MATCH(1,(Calculations!T$9='Plan Details'!$B$4:$B$2298)*($G251='Plan Details'!$E$4:$E$2298)*(ISNUMBER(SEARCH($B$3,'Plan Details'!$D$4:$D$2298))),0),MATCH(Calculations!$B$4,'Plan Details'!$F$3:$Q$3,0))),"")</f>
        <v/>
      </c>
      <c r="U251" s="2" t="str" cm="1">
        <f t="array" ref="U251">IFERROR($M251*IF($E251="","",INDEX('Plan Details'!$F$4:$Q$2298,MATCH(1,(Calculations!U$9='Plan Details'!$B$4:$B$2298)*($G251='Plan Details'!$E$4:$E$2298)*(ISNUMBER(SEARCH($B$3,'Plan Details'!$D$4:$D$2298))),0),MATCH(Calculations!$B$4,'Plan Details'!$F$3:$Q$3,0))),"")</f>
        <v/>
      </c>
      <c r="V251" s="2" t="str" cm="1">
        <f t="array" ref="V251">IFERROR($M251*IF($E251="","",INDEX('Plan Details'!$F$4:$Q$2298,MATCH(1,(Calculations!V$9='Plan Details'!$B$4:$B$2298)*($G251='Plan Details'!$E$4:$E$2298)*(ISNUMBER(SEARCH($B$3,'Plan Details'!$D$4:$D$2298))),0),MATCH(Calculations!$B$4,'Plan Details'!$F$3:$Q$3,0))),"")</f>
        <v/>
      </c>
      <c r="W251" s="2" t="str" cm="1">
        <f t="array" ref="W251">IFERROR($M251*IF($E251="","",INDEX('Plan Details'!$F$4:$Q$2298,MATCH(1,(Calculations!W$9='Plan Details'!$B$4:$B$2298)*($G251='Plan Details'!$E$4:$E$2298)*(ISNUMBER(SEARCH($B$3,'Plan Details'!$D$4:$D$2298))),0),MATCH(Calculations!$B$4,'Plan Details'!$F$3:$Q$3,0))),"")</f>
        <v/>
      </c>
      <c r="X251" s="2" t="str" cm="1">
        <f t="array" ref="X251">IFERROR($M251*IF($E251="","",INDEX('Plan Details'!$F$4:$Q$2298,MATCH(1,(Calculations!X$9='Plan Details'!$B$4:$B$2298)*($G251='Plan Details'!$E$4:$E$2298)*(ISNUMBER(SEARCH($B$3,'Plan Details'!$D$4:$D$2298))),0),MATCH(Calculations!$B$4,'Plan Details'!$F$3:$Q$3,0))),"")</f>
        <v/>
      </c>
      <c r="Y251" s="2" t="str" cm="1">
        <f t="array" ref="Y251">IFERROR($M251*IF($E251="","",INDEX('Plan Details'!$F$4:$Q$2298,MATCH(1,(Calculations!Y$9='Plan Details'!$B$4:$B$2298)*($G251='Plan Details'!$E$4:$E$2298)*(ISNUMBER(SEARCH($B$3,'Plan Details'!$D$4:$D$2298))),0),MATCH(Calculations!$B$4,'Plan Details'!$F$3:$Q$3,0))),"")</f>
        <v/>
      </c>
      <c r="Z251" s="2" t="str" cm="1">
        <f t="array" ref="Z251">IFERROR($M251*IF($E251="","",INDEX('Plan Details'!$F$4:$Q$2298,MATCH(1,(Calculations!Z$9='Plan Details'!$B$4:$B$2298)*($G251='Plan Details'!$E$4:$E$2298)*(ISNUMBER(SEARCH($B$3,'Plan Details'!$D$4:$D$2298))),0),MATCH(Calculations!$B$4,'Plan Details'!$F$3:$Q$3,0))),"")</f>
        <v/>
      </c>
      <c r="AA251" s="2" t="str" cm="1">
        <f t="array" ref="AA251">IFERROR($M251*IF($E251="","",INDEX('Plan Details'!$F$4:$Q$2298,MATCH(1,(Calculations!AA$9='Plan Details'!$B$4:$B$2298)*($G251='Plan Details'!$E$4:$E$2298)*(ISNUMBER(SEARCH($B$3,'Plan Details'!$D$4:$D$2298))),0),MATCH(Calculations!$B$4,'Plan Details'!$F$3:$Q$3,0))),"")</f>
        <v/>
      </c>
      <c r="AB251" s="2" t="str" cm="1">
        <f t="array" ref="AB251">IFERROR($M251*IF($E251="","",INDEX('Plan Details'!$F$4:$Q$2298,MATCH(1,(Calculations!AB$9='Plan Details'!$B$4:$B$2298)*($G251='Plan Details'!$E$4:$E$2298)*(ISNUMBER(SEARCH($B$3,'Plan Details'!$D$4:$D$2298))),0),MATCH(Calculations!$B$4,'Plan Details'!$F$3:$Q$3,0))),"")</f>
        <v/>
      </c>
      <c r="AD251" s="2" t="str">
        <f t="shared" si="66"/>
        <v/>
      </c>
      <c r="AE251" s="2" t="str">
        <f t="shared" si="67"/>
        <v/>
      </c>
      <c r="AF251" s="2" t="str">
        <f t="shared" si="68"/>
        <v/>
      </c>
      <c r="AG251" s="2" t="str">
        <f t="shared" si="69"/>
        <v/>
      </c>
      <c r="AH251" s="2" t="str">
        <f t="shared" si="70"/>
        <v/>
      </c>
      <c r="AI251" s="2" t="str">
        <f t="shared" si="71"/>
        <v/>
      </c>
      <c r="AJ251" s="2" t="str">
        <f t="shared" si="72"/>
        <v/>
      </c>
      <c r="AK251" s="2" t="str">
        <f t="shared" si="73"/>
        <v/>
      </c>
      <c r="AL251" s="2" t="str">
        <f t="shared" si="74"/>
        <v/>
      </c>
      <c r="AM251" s="2" t="str">
        <f t="shared" si="75"/>
        <v/>
      </c>
      <c r="AN251" s="2" t="str">
        <f t="shared" si="76"/>
        <v/>
      </c>
      <c r="AO251" s="2" t="str">
        <f t="shared" si="77"/>
        <v/>
      </c>
      <c r="AP251" s="2" t="str">
        <f t="shared" si="78"/>
        <v/>
      </c>
      <c r="AQ251" s="2" t="str">
        <f t="shared" si="79"/>
        <v/>
      </c>
    </row>
    <row r="252" spans="1:43" x14ac:dyDescent="0.2">
      <c r="A252" s="2" t="str">
        <f>IF('3 - SHOP Premium Calculator'!F268="","",'3 - SHOP Premium Calculator'!F268)</f>
        <v/>
      </c>
      <c r="B252" s="2" t="str">
        <f>IF(A252="","",A252&amp;COUNTIFS($D$10:D252,"Employee"))</f>
        <v/>
      </c>
      <c r="C252" s="2" t="str">
        <f>IF(A252="","",'3 - SHOP Premium Calculator'!F268&amp;" - "&amp;'3 - SHOP Premium Calculator'!H268)</f>
        <v/>
      </c>
      <c r="D252" s="2" t="str">
        <f>IF('3 - SHOP Premium Calculator'!H268="","",'3 - SHOP Premium Calculator'!H268)</f>
        <v/>
      </c>
      <c r="E252" s="37" t="str">
        <f>IF('3 - SHOP Premium Calculator'!I268="","",'3 - SHOP Premium Calculator'!I268)</f>
        <v/>
      </c>
      <c r="F252" s="2" t="str">
        <f t="shared" si="60"/>
        <v/>
      </c>
      <c r="G252" s="2" t="str">
        <f t="shared" si="61"/>
        <v/>
      </c>
      <c r="H252" s="2" t="str">
        <f t="shared" si="62"/>
        <v/>
      </c>
      <c r="I252" s="2" t="str">
        <f t="shared" si="63"/>
        <v/>
      </c>
      <c r="J252" s="2" t="str">
        <f t="shared" si="64"/>
        <v/>
      </c>
      <c r="K252" s="2" t="str">
        <f>IF(A252="","",IF(AND(D252="Dependent",F252&lt;25),F252+(COUNTIFS($A$10:A252,A252)/500),0))</f>
        <v/>
      </c>
      <c r="L252" s="2" t="str" cm="1">
        <f t="array" ref="L252">IFERROR(IF(A252="","",IF(AND(D252="Dependent",OR(IFERROR(K252=LARGE(IF($B$10:$B$309=B252,$K$10:$K$309),1),FALSE),IFERROR(K252=LARGE(IF($B$10:$B$309=B252,$K$10:$K$309),2),FALSE),IFERROR(K252=LARGE(IF($B$10:$B$309=B252,$K$10:$K$309),3),FALSE)),F252&lt;26),1,0)),0)</f>
        <v/>
      </c>
      <c r="M252" s="2" t="str">
        <f t="shared" si="65"/>
        <v/>
      </c>
      <c r="O252" s="2" t="str" cm="1">
        <f t="array" ref="O252">IFERROR($M252*IF($E252="","",INDEX('Plan Details'!$F$4:$Q$2298,MATCH(1,(Calculations!O$9='Plan Details'!$B$4:$B$2298)*($G252='Plan Details'!$E$4:$E$2298)*(ISNUMBER(SEARCH($B$3,'Plan Details'!$D$4:$D$2298))),0),MATCH(Calculations!$B$4,'Plan Details'!$F$3:$Q$3,0))),"")</f>
        <v/>
      </c>
      <c r="P252" s="2" t="str" cm="1">
        <f t="array" ref="P252">IFERROR($M252*IF($E252="","",INDEX('Plan Details'!$F$4:$Q$2298,MATCH(1,(Calculations!P$9='Plan Details'!$B$4:$B$2298)*($G252='Plan Details'!$E$4:$E$2298)*(ISNUMBER(SEARCH($B$3,'Plan Details'!$D$4:$D$2298))),0),MATCH(Calculations!$B$4,'Plan Details'!$F$3:$Q$3,0))),"")</f>
        <v/>
      </c>
      <c r="Q252" s="2" t="str" cm="1">
        <f t="array" ref="Q252">IFERROR($M252*IF($E252="","",INDEX('Plan Details'!$F$4:$Q$2298,MATCH(1,(Calculations!Q$9='Plan Details'!$B$4:$B$2298)*($G252='Plan Details'!$E$4:$E$2298)*(ISNUMBER(SEARCH($B$3,'Plan Details'!$D$4:$D$2298))),0),MATCH(Calculations!$B$4,'Plan Details'!$F$3:$Q$3,0))),"")</f>
        <v/>
      </c>
      <c r="R252" s="2" t="str" cm="1">
        <f t="array" ref="R252">IFERROR($M252*IF($E252="","",INDEX('Plan Details'!$F$4:$Q$2298,MATCH(1,(Calculations!R$9='Plan Details'!$B$4:$B$2298)*($G252='Plan Details'!$E$4:$E$2298)*(ISNUMBER(SEARCH($B$3,'Plan Details'!$D$4:$D$2298))),0),MATCH(Calculations!$B$4,'Plan Details'!$F$3:$Q$3,0))),"")</f>
        <v/>
      </c>
      <c r="S252" s="2" t="str" cm="1">
        <f t="array" ref="S252">IFERROR($M252*IF($E252="","",INDEX('Plan Details'!$F$4:$Q$2298,MATCH(1,(Calculations!S$9='Plan Details'!$B$4:$B$2298)*($G252='Plan Details'!$E$4:$E$2298)*(ISNUMBER(SEARCH($B$3,'Plan Details'!$D$4:$D$2298))),0),MATCH(Calculations!$B$4,'Plan Details'!$F$3:$Q$3,0))),"")</f>
        <v/>
      </c>
      <c r="T252" s="2" t="str" cm="1">
        <f t="array" ref="T252">IFERROR($M252*IF($E252="","",INDEX('Plan Details'!$F$4:$Q$2298,MATCH(1,(Calculations!T$9='Plan Details'!$B$4:$B$2298)*($G252='Plan Details'!$E$4:$E$2298)*(ISNUMBER(SEARCH($B$3,'Plan Details'!$D$4:$D$2298))),0),MATCH(Calculations!$B$4,'Plan Details'!$F$3:$Q$3,0))),"")</f>
        <v/>
      </c>
      <c r="U252" s="2" t="str" cm="1">
        <f t="array" ref="U252">IFERROR($M252*IF($E252="","",INDEX('Plan Details'!$F$4:$Q$2298,MATCH(1,(Calculations!U$9='Plan Details'!$B$4:$B$2298)*($G252='Plan Details'!$E$4:$E$2298)*(ISNUMBER(SEARCH($B$3,'Plan Details'!$D$4:$D$2298))),0),MATCH(Calculations!$B$4,'Plan Details'!$F$3:$Q$3,0))),"")</f>
        <v/>
      </c>
      <c r="V252" s="2" t="str" cm="1">
        <f t="array" ref="V252">IFERROR($M252*IF($E252="","",INDEX('Plan Details'!$F$4:$Q$2298,MATCH(1,(Calculations!V$9='Plan Details'!$B$4:$B$2298)*($G252='Plan Details'!$E$4:$E$2298)*(ISNUMBER(SEARCH($B$3,'Plan Details'!$D$4:$D$2298))),0),MATCH(Calculations!$B$4,'Plan Details'!$F$3:$Q$3,0))),"")</f>
        <v/>
      </c>
      <c r="W252" s="2" t="str" cm="1">
        <f t="array" ref="W252">IFERROR($M252*IF($E252="","",INDEX('Plan Details'!$F$4:$Q$2298,MATCH(1,(Calculations!W$9='Plan Details'!$B$4:$B$2298)*($G252='Plan Details'!$E$4:$E$2298)*(ISNUMBER(SEARCH($B$3,'Plan Details'!$D$4:$D$2298))),0),MATCH(Calculations!$B$4,'Plan Details'!$F$3:$Q$3,0))),"")</f>
        <v/>
      </c>
      <c r="X252" s="2" t="str" cm="1">
        <f t="array" ref="X252">IFERROR($M252*IF($E252="","",INDEX('Plan Details'!$F$4:$Q$2298,MATCH(1,(Calculations!X$9='Plan Details'!$B$4:$B$2298)*($G252='Plan Details'!$E$4:$E$2298)*(ISNUMBER(SEARCH($B$3,'Plan Details'!$D$4:$D$2298))),0),MATCH(Calculations!$B$4,'Plan Details'!$F$3:$Q$3,0))),"")</f>
        <v/>
      </c>
      <c r="Y252" s="2" t="str" cm="1">
        <f t="array" ref="Y252">IFERROR($M252*IF($E252="","",INDEX('Plan Details'!$F$4:$Q$2298,MATCH(1,(Calculations!Y$9='Plan Details'!$B$4:$B$2298)*($G252='Plan Details'!$E$4:$E$2298)*(ISNUMBER(SEARCH($B$3,'Plan Details'!$D$4:$D$2298))),0),MATCH(Calculations!$B$4,'Plan Details'!$F$3:$Q$3,0))),"")</f>
        <v/>
      </c>
      <c r="Z252" s="2" t="str" cm="1">
        <f t="array" ref="Z252">IFERROR($M252*IF($E252="","",INDEX('Plan Details'!$F$4:$Q$2298,MATCH(1,(Calculations!Z$9='Plan Details'!$B$4:$B$2298)*($G252='Plan Details'!$E$4:$E$2298)*(ISNUMBER(SEARCH($B$3,'Plan Details'!$D$4:$D$2298))),0),MATCH(Calculations!$B$4,'Plan Details'!$F$3:$Q$3,0))),"")</f>
        <v/>
      </c>
      <c r="AA252" s="2" t="str" cm="1">
        <f t="array" ref="AA252">IFERROR($M252*IF($E252="","",INDEX('Plan Details'!$F$4:$Q$2298,MATCH(1,(Calculations!AA$9='Plan Details'!$B$4:$B$2298)*($G252='Plan Details'!$E$4:$E$2298)*(ISNUMBER(SEARCH($B$3,'Plan Details'!$D$4:$D$2298))),0),MATCH(Calculations!$B$4,'Plan Details'!$F$3:$Q$3,0))),"")</f>
        <v/>
      </c>
      <c r="AB252" s="2" t="str" cm="1">
        <f t="array" ref="AB252">IFERROR($M252*IF($E252="","",INDEX('Plan Details'!$F$4:$Q$2298,MATCH(1,(Calculations!AB$9='Plan Details'!$B$4:$B$2298)*($G252='Plan Details'!$E$4:$E$2298)*(ISNUMBER(SEARCH($B$3,'Plan Details'!$D$4:$D$2298))),0),MATCH(Calculations!$B$4,'Plan Details'!$F$3:$Q$3,0))),"")</f>
        <v/>
      </c>
      <c r="AD252" s="2" t="str">
        <f t="shared" si="66"/>
        <v/>
      </c>
      <c r="AE252" s="2" t="str">
        <f t="shared" si="67"/>
        <v/>
      </c>
      <c r="AF252" s="2" t="str">
        <f t="shared" si="68"/>
        <v/>
      </c>
      <c r="AG252" s="2" t="str">
        <f t="shared" si="69"/>
        <v/>
      </c>
      <c r="AH252" s="2" t="str">
        <f t="shared" si="70"/>
        <v/>
      </c>
      <c r="AI252" s="2" t="str">
        <f t="shared" si="71"/>
        <v/>
      </c>
      <c r="AJ252" s="2" t="str">
        <f t="shared" si="72"/>
        <v/>
      </c>
      <c r="AK252" s="2" t="str">
        <f t="shared" si="73"/>
        <v/>
      </c>
      <c r="AL252" s="2" t="str">
        <f t="shared" si="74"/>
        <v/>
      </c>
      <c r="AM252" s="2" t="str">
        <f t="shared" si="75"/>
        <v/>
      </c>
      <c r="AN252" s="2" t="str">
        <f t="shared" si="76"/>
        <v/>
      </c>
      <c r="AO252" s="2" t="str">
        <f t="shared" si="77"/>
        <v/>
      </c>
      <c r="AP252" s="2" t="str">
        <f t="shared" si="78"/>
        <v/>
      </c>
      <c r="AQ252" s="2" t="str">
        <f t="shared" si="79"/>
        <v/>
      </c>
    </row>
    <row r="253" spans="1:43" x14ac:dyDescent="0.2">
      <c r="A253" s="2" t="str">
        <f>IF('3 - SHOP Premium Calculator'!F269="","",'3 - SHOP Premium Calculator'!F269)</f>
        <v/>
      </c>
      <c r="B253" s="2" t="str">
        <f>IF(A253="","",A253&amp;COUNTIFS($D$10:D253,"Employee"))</f>
        <v/>
      </c>
      <c r="C253" s="2" t="str">
        <f>IF(A253="","",'3 - SHOP Premium Calculator'!F269&amp;" - "&amp;'3 - SHOP Premium Calculator'!H269)</f>
        <v/>
      </c>
      <c r="D253" s="2" t="str">
        <f>IF('3 - SHOP Premium Calculator'!H269="","",'3 - SHOP Premium Calculator'!H269)</f>
        <v/>
      </c>
      <c r="E253" s="37" t="str">
        <f>IF('3 - SHOP Premium Calculator'!I269="","",'3 - SHOP Premium Calculator'!I269)</f>
        <v/>
      </c>
      <c r="F253" s="2" t="str">
        <f t="shared" si="60"/>
        <v/>
      </c>
      <c r="G253" s="2" t="str">
        <f t="shared" si="61"/>
        <v/>
      </c>
      <c r="H253" s="2" t="str">
        <f t="shared" si="62"/>
        <v/>
      </c>
      <c r="I253" s="2" t="str">
        <f t="shared" si="63"/>
        <v/>
      </c>
      <c r="J253" s="2" t="str">
        <f t="shared" si="64"/>
        <v/>
      </c>
      <c r="K253" s="2" t="str">
        <f>IF(A253="","",IF(AND(D253="Dependent",F253&lt;25),F253+(COUNTIFS($A$10:A253,A253)/500),0))</f>
        <v/>
      </c>
      <c r="L253" s="2" t="str" cm="1">
        <f t="array" ref="L253">IFERROR(IF(A253="","",IF(AND(D253="Dependent",OR(IFERROR(K253=LARGE(IF($B$10:$B$309=B253,$K$10:$K$309),1),FALSE),IFERROR(K253=LARGE(IF($B$10:$B$309=B253,$K$10:$K$309),2),FALSE),IFERROR(K253=LARGE(IF($B$10:$B$309=B253,$K$10:$K$309),3),FALSE)),F253&lt;26),1,0)),0)</f>
        <v/>
      </c>
      <c r="M253" s="2" t="str">
        <f t="shared" si="65"/>
        <v/>
      </c>
      <c r="O253" s="2" t="str" cm="1">
        <f t="array" ref="O253">IFERROR($M253*IF($E253="","",INDEX('Plan Details'!$F$4:$Q$2298,MATCH(1,(Calculations!O$9='Plan Details'!$B$4:$B$2298)*($G253='Plan Details'!$E$4:$E$2298)*(ISNUMBER(SEARCH($B$3,'Plan Details'!$D$4:$D$2298))),0),MATCH(Calculations!$B$4,'Plan Details'!$F$3:$Q$3,0))),"")</f>
        <v/>
      </c>
      <c r="P253" s="2" t="str" cm="1">
        <f t="array" ref="P253">IFERROR($M253*IF($E253="","",INDEX('Plan Details'!$F$4:$Q$2298,MATCH(1,(Calculations!P$9='Plan Details'!$B$4:$B$2298)*($G253='Plan Details'!$E$4:$E$2298)*(ISNUMBER(SEARCH($B$3,'Plan Details'!$D$4:$D$2298))),0),MATCH(Calculations!$B$4,'Plan Details'!$F$3:$Q$3,0))),"")</f>
        <v/>
      </c>
      <c r="Q253" s="2" t="str" cm="1">
        <f t="array" ref="Q253">IFERROR($M253*IF($E253="","",INDEX('Plan Details'!$F$4:$Q$2298,MATCH(1,(Calculations!Q$9='Plan Details'!$B$4:$B$2298)*($G253='Plan Details'!$E$4:$E$2298)*(ISNUMBER(SEARCH($B$3,'Plan Details'!$D$4:$D$2298))),0),MATCH(Calculations!$B$4,'Plan Details'!$F$3:$Q$3,0))),"")</f>
        <v/>
      </c>
      <c r="R253" s="2" t="str" cm="1">
        <f t="array" ref="R253">IFERROR($M253*IF($E253="","",INDEX('Plan Details'!$F$4:$Q$2298,MATCH(1,(Calculations!R$9='Plan Details'!$B$4:$B$2298)*($G253='Plan Details'!$E$4:$E$2298)*(ISNUMBER(SEARCH($B$3,'Plan Details'!$D$4:$D$2298))),0),MATCH(Calculations!$B$4,'Plan Details'!$F$3:$Q$3,0))),"")</f>
        <v/>
      </c>
      <c r="S253" s="2" t="str" cm="1">
        <f t="array" ref="S253">IFERROR($M253*IF($E253="","",INDEX('Plan Details'!$F$4:$Q$2298,MATCH(1,(Calculations!S$9='Plan Details'!$B$4:$B$2298)*($G253='Plan Details'!$E$4:$E$2298)*(ISNUMBER(SEARCH($B$3,'Plan Details'!$D$4:$D$2298))),0),MATCH(Calculations!$B$4,'Plan Details'!$F$3:$Q$3,0))),"")</f>
        <v/>
      </c>
      <c r="T253" s="2" t="str" cm="1">
        <f t="array" ref="T253">IFERROR($M253*IF($E253="","",INDEX('Plan Details'!$F$4:$Q$2298,MATCH(1,(Calculations!T$9='Plan Details'!$B$4:$B$2298)*($G253='Plan Details'!$E$4:$E$2298)*(ISNUMBER(SEARCH($B$3,'Plan Details'!$D$4:$D$2298))),0),MATCH(Calculations!$B$4,'Plan Details'!$F$3:$Q$3,0))),"")</f>
        <v/>
      </c>
      <c r="U253" s="2" t="str" cm="1">
        <f t="array" ref="U253">IFERROR($M253*IF($E253="","",INDEX('Plan Details'!$F$4:$Q$2298,MATCH(1,(Calculations!U$9='Plan Details'!$B$4:$B$2298)*($G253='Plan Details'!$E$4:$E$2298)*(ISNUMBER(SEARCH($B$3,'Plan Details'!$D$4:$D$2298))),0),MATCH(Calculations!$B$4,'Plan Details'!$F$3:$Q$3,0))),"")</f>
        <v/>
      </c>
      <c r="V253" s="2" t="str" cm="1">
        <f t="array" ref="V253">IFERROR($M253*IF($E253="","",INDEX('Plan Details'!$F$4:$Q$2298,MATCH(1,(Calculations!V$9='Plan Details'!$B$4:$B$2298)*($G253='Plan Details'!$E$4:$E$2298)*(ISNUMBER(SEARCH($B$3,'Plan Details'!$D$4:$D$2298))),0),MATCH(Calculations!$B$4,'Plan Details'!$F$3:$Q$3,0))),"")</f>
        <v/>
      </c>
      <c r="W253" s="2" t="str" cm="1">
        <f t="array" ref="W253">IFERROR($M253*IF($E253="","",INDEX('Plan Details'!$F$4:$Q$2298,MATCH(1,(Calculations!W$9='Plan Details'!$B$4:$B$2298)*($G253='Plan Details'!$E$4:$E$2298)*(ISNUMBER(SEARCH($B$3,'Plan Details'!$D$4:$D$2298))),0),MATCH(Calculations!$B$4,'Plan Details'!$F$3:$Q$3,0))),"")</f>
        <v/>
      </c>
      <c r="X253" s="2" t="str" cm="1">
        <f t="array" ref="X253">IFERROR($M253*IF($E253="","",INDEX('Plan Details'!$F$4:$Q$2298,MATCH(1,(Calculations!X$9='Plan Details'!$B$4:$B$2298)*($G253='Plan Details'!$E$4:$E$2298)*(ISNUMBER(SEARCH($B$3,'Plan Details'!$D$4:$D$2298))),0),MATCH(Calculations!$B$4,'Plan Details'!$F$3:$Q$3,0))),"")</f>
        <v/>
      </c>
      <c r="Y253" s="2" t="str" cm="1">
        <f t="array" ref="Y253">IFERROR($M253*IF($E253="","",INDEX('Plan Details'!$F$4:$Q$2298,MATCH(1,(Calculations!Y$9='Plan Details'!$B$4:$B$2298)*($G253='Plan Details'!$E$4:$E$2298)*(ISNUMBER(SEARCH($B$3,'Plan Details'!$D$4:$D$2298))),0),MATCH(Calculations!$B$4,'Plan Details'!$F$3:$Q$3,0))),"")</f>
        <v/>
      </c>
      <c r="Z253" s="2" t="str" cm="1">
        <f t="array" ref="Z253">IFERROR($M253*IF($E253="","",INDEX('Plan Details'!$F$4:$Q$2298,MATCH(1,(Calculations!Z$9='Plan Details'!$B$4:$B$2298)*($G253='Plan Details'!$E$4:$E$2298)*(ISNUMBER(SEARCH($B$3,'Plan Details'!$D$4:$D$2298))),0),MATCH(Calculations!$B$4,'Plan Details'!$F$3:$Q$3,0))),"")</f>
        <v/>
      </c>
      <c r="AA253" s="2" t="str" cm="1">
        <f t="array" ref="AA253">IFERROR($M253*IF($E253="","",INDEX('Plan Details'!$F$4:$Q$2298,MATCH(1,(Calculations!AA$9='Plan Details'!$B$4:$B$2298)*($G253='Plan Details'!$E$4:$E$2298)*(ISNUMBER(SEARCH($B$3,'Plan Details'!$D$4:$D$2298))),0),MATCH(Calculations!$B$4,'Plan Details'!$F$3:$Q$3,0))),"")</f>
        <v/>
      </c>
      <c r="AB253" s="2" t="str" cm="1">
        <f t="array" ref="AB253">IFERROR($M253*IF($E253="","",INDEX('Plan Details'!$F$4:$Q$2298,MATCH(1,(Calculations!AB$9='Plan Details'!$B$4:$B$2298)*($G253='Plan Details'!$E$4:$E$2298)*(ISNUMBER(SEARCH($B$3,'Plan Details'!$D$4:$D$2298))),0),MATCH(Calculations!$B$4,'Plan Details'!$F$3:$Q$3,0))),"")</f>
        <v/>
      </c>
      <c r="AD253" s="2" t="str">
        <f t="shared" si="66"/>
        <v/>
      </c>
      <c r="AE253" s="2" t="str">
        <f t="shared" si="67"/>
        <v/>
      </c>
      <c r="AF253" s="2" t="str">
        <f t="shared" si="68"/>
        <v/>
      </c>
      <c r="AG253" s="2" t="str">
        <f t="shared" si="69"/>
        <v/>
      </c>
      <c r="AH253" s="2" t="str">
        <f t="shared" si="70"/>
        <v/>
      </c>
      <c r="AI253" s="2" t="str">
        <f t="shared" si="71"/>
        <v/>
      </c>
      <c r="AJ253" s="2" t="str">
        <f t="shared" si="72"/>
        <v/>
      </c>
      <c r="AK253" s="2" t="str">
        <f t="shared" si="73"/>
        <v/>
      </c>
      <c r="AL253" s="2" t="str">
        <f t="shared" si="74"/>
        <v/>
      </c>
      <c r="AM253" s="2" t="str">
        <f t="shared" si="75"/>
        <v/>
      </c>
      <c r="AN253" s="2" t="str">
        <f t="shared" si="76"/>
        <v/>
      </c>
      <c r="AO253" s="2" t="str">
        <f t="shared" si="77"/>
        <v/>
      </c>
      <c r="AP253" s="2" t="str">
        <f t="shared" si="78"/>
        <v/>
      </c>
      <c r="AQ253" s="2" t="str">
        <f t="shared" si="79"/>
        <v/>
      </c>
    </row>
    <row r="254" spans="1:43" x14ac:dyDescent="0.2">
      <c r="A254" s="2" t="str">
        <f>IF('3 - SHOP Premium Calculator'!F270="","",'3 - SHOP Premium Calculator'!F270)</f>
        <v/>
      </c>
      <c r="B254" s="2" t="str">
        <f>IF(A254="","",A254&amp;COUNTIFS($D$10:D254,"Employee"))</f>
        <v/>
      </c>
      <c r="C254" s="2" t="str">
        <f>IF(A254="","",'3 - SHOP Premium Calculator'!F270&amp;" - "&amp;'3 - SHOP Premium Calculator'!H270)</f>
        <v/>
      </c>
      <c r="D254" s="2" t="str">
        <f>IF('3 - SHOP Premium Calculator'!H270="","",'3 - SHOP Premium Calculator'!H270)</f>
        <v/>
      </c>
      <c r="E254" s="37" t="str">
        <f>IF('3 - SHOP Premium Calculator'!I270="","",'3 - SHOP Premium Calculator'!I270)</f>
        <v/>
      </c>
      <c r="F254" s="2" t="str">
        <f t="shared" si="60"/>
        <v/>
      </c>
      <c r="G254" s="2" t="str">
        <f t="shared" si="61"/>
        <v/>
      </c>
      <c r="H254" s="2" t="str">
        <f t="shared" si="62"/>
        <v/>
      </c>
      <c r="I254" s="2" t="str">
        <f t="shared" si="63"/>
        <v/>
      </c>
      <c r="J254" s="2" t="str">
        <f t="shared" si="64"/>
        <v/>
      </c>
      <c r="K254" s="2" t="str">
        <f>IF(A254="","",IF(AND(D254="Dependent",F254&lt;25),F254+(COUNTIFS($A$10:A254,A254)/500),0))</f>
        <v/>
      </c>
      <c r="L254" s="2" t="str" cm="1">
        <f t="array" ref="L254">IFERROR(IF(A254="","",IF(AND(D254="Dependent",OR(IFERROR(K254=LARGE(IF($B$10:$B$309=B254,$K$10:$K$309),1),FALSE),IFERROR(K254=LARGE(IF($B$10:$B$309=B254,$K$10:$K$309),2),FALSE),IFERROR(K254=LARGE(IF($B$10:$B$309=B254,$K$10:$K$309),3),FALSE)),F254&lt;26),1,0)),0)</f>
        <v/>
      </c>
      <c r="M254" s="2" t="str">
        <f t="shared" si="65"/>
        <v/>
      </c>
      <c r="O254" s="2" t="str" cm="1">
        <f t="array" ref="O254">IFERROR($M254*IF($E254="","",INDEX('Plan Details'!$F$4:$Q$2298,MATCH(1,(Calculations!O$9='Plan Details'!$B$4:$B$2298)*($G254='Plan Details'!$E$4:$E$2298)*(ISNUMBER(SEARCH($B$3,'Plan Details'!$D$4:$D$2298))),0),MATCH(Calculations!$B$4,'Plan Details'!$F$3:$Q$3,0))),"")</f>
        <v/>
      </c>
      <c r="P254" s="2" t="str" cm="1">
        <f t="array" ref="P254">IFERROR($M254*IF($E254="","",INDEX('Plan Details'!$F$4:$Q$2298,MATCH(1,(Calculations!P$9='Plan Details'!$B$4:$B$2298)*($G254='Plan Details'!$E$4:$E$2298)*(ISNUMBER(SEARCH($B$3,'Plan Details'!$D$4:$D$2298))),0),MATCH(Calculations!$B$4,'Plan Details'!$F$3:$Q$3,0))),"")</f>
        <v/>
      </c>
      <c r="Q254" s="2" t="str" cm="1">
        <f t="array" ref="Q254">IFERROR($M254*IF($E254="","",INDEX('Plan Details'!$F$4:$Q$2298,MATCH(1,(Calculations!Q$9='Plan Details'!$B$4:$B$2298)*($G254='Plan Details'!$E$4:$E$2298)*(ISNUMBER(SEARCH($B$3,'Plan Details'!$D$4:$D$2298))),0),MATCH(Calculations!$B$4,'Plan Details'!$F$3:$Q$3,0))),"")</f>
        <v/>
      </c>
      <c r="R254" s="2" t="str" cm="1">
        <f t="array" ref="R254">IFERROR($M254*IF($E254="","",INDEX('Plan Details'!$F$4:$Q$2298,MATCH(1,(Calculations!R$9='Plan Details'!$B$4:$B$2298)*($G254='Plan Details'!$E$4:$E$2298)*(ISNUMBER(SEARCH($B$3,'Plan Details'!$D$4:$D$2298))),0),MATCH(Calculations!$B$4,'Plan Details'!$F$3:$Q$3,0))),"")</f>
        <v/>
      </c>
      <c r="S254" s="2" t="str" cm="1">
        <f t="array" ref="S254">IFERROR($M254*IF($E254="","",INDEX('Plan Details'!$F$4:$Q$2298,MATCH(1,(Calculations!S$9='Plan Details'!$B$4:$B$2298)*($G254='Plan Details'!$E$4:$E$2298)*(ISNUMBER(SEARCH($B$3,'Plan Details'!$D$4:$D$2298))),0),MATCH(Calculations!$B$4,'Plan Details'!$F$3:$Q$3,0))),"")</f>
        <v/>
      </c>
      <c r="T254" s="2" t="str" cm="1">
        <f t="array" ref="T254">IFERROR($M254*IF($E254="","",INDEX('Plan Details'!$F$4:$Q$2298,MATCH(1,(Calculations!T$9='Plan Details'!$B$4:$B$2298)*($G254='Plan Details'!$E$4:$E$2298)*(ISNUMBER(SEARCH($B$3,'Plan Details'!$D$4:$D$2298))),0),MATCH(Calculations!$B$4,'Plan Details'!$F$3:$Q$3,0))),"")</f>
        <v/>
      </c>
      <c r="U254" s="2" t="str" cm="1">
        <f t="array" ref="U254">IFERROR($M254*IF($E254="","",INDEX('Plan Details'!$F$4:$Q$2298,MATCH(1,(Calculations!U$9='Plan Details'!$B$4:$B$2298)*($G254='Plan Details'!$E$4:$E$2298)*(ISNUMBER(SEARCH($B$3,'Plan Details'!$D$4:$D$2298))),0),MATCH(Calculations!$B$4,'Plan Details'!$F$3:$Q$3,0))),"")</f>
        <v/>
      </c>
      <c r="V254" s="2" t="str" cm="1">
        <f t="array" ref="V254">IFERROR($M254*IF($E254="","",INDEX('Plan Details'!$F$4:$Q$2298,MATCH(1,(Calculations!V$9='Plan Details'!$B$4:$B$2298)*($G254='Plan Details'!$E$4:$E$2298)*(ISNUMBER(SEARCH($B$3,'Plan Details'!$D$4:$D$2298))),0),MATCH(Calculations!$B$4,'Plan Details'!$F$3:$Q$3,0))),"")</f>
        <v/>
      </c>
      <c r="W254" s="2" t="str" cm="1">
        <f t="array" ref="W254">IFERROR($M254*IF($E254="","",INDEX('Plan Details'!$F$4:$Q$2298,MATCH(1,(Calculations!W$9='Plan Details'!$B$4:$B$2298)*($G254='Plan Details'!$E$4:$E$2298)*(ISNUMBER(SEARCH($B$3,'Plan Details'!$D$4:$D$2298))),0),MATCH(Calculations!$B$4,'Plan Details'!$F$3:$Q$3,0))),"")</f>
        <v/>
      </c>
      <c r="X254" s="2" t="str" cm="1">
        <f t="array" ref="X254">IFERROR($M254*IF($E254="","",INDEX('Plan Details'!$F$4:$Q$2298,MATCH(1,(Calculations!X$9='Plan Details'!$B$4:$B$2298)*($G254='Plan Details'!$E$4:$E$2298)*(ISNUMBER(SEARCH($B$3,'Plan Details'!$D$4:$D$2298))),0),MATCH(Calculations!$B$4,'Plan Details'!$F$3:$Q$3,0))),"")</f>
        <v/>
      </c>
      <c r="Y254" s="2" t="str" cm="1">
        <f t="array" ref="Y254">IFERROR($M254*IF($E254="","",INDEX('Plan Details'!$F$4:$Q$2298,MATCH(1,(Calculations!Y$9='Plan Details'!$B$4:$B$2298)*($G254='Plan Details'!$E$4:$E$2298)*(ISNUMBER(SEARCH($B$3,'Plan Details'!$D$4:$D$2298))),0),MATCH(Calculations!$B$4,'Plan Details'!$F$3:$Q$3,0))),"")</f>
        <v/>
      </c>
      <c r="Z254" s="2" t="str" cm="1">
        <f t="array" ref="Z254">IFERROR($M254*IF($E254="","",INDEX('Plan Details'!$F$4:$Q$2298,MATCH(1,(Calculations!Z$9='Plan Details'!$B$4:$B$2298)*($G254='Plan Details'!$E$4:$E$2298)*(ISNUMBER(SEARCH($B$3,'Plan Details'!$D$4:$D$2298))),0),MATCH(Calculations!$B$4,'Plan Details'!$F$3:$Q$3,0))),"")</f>
        <v/>
      </c>
      <c r="AA254" s="2" t="str" cm="1">
        <f t="array" ref="AA254">IFERROR($M254*IF($E254="","",INDEX('Plan Details'!$F$4:$Q$2298,MATCH(1,(Calculations!AA$9='Plan Details'!$B$4:$B$2298)*($G254='Plan Details'!$E$4:$E$2298)*(ISNUMBER(SEARCH($B$3,'Plan Details'!$D$4:$D$2298))),0),MATCH(Calculations!$B$4,'Plan Details'!$F$3:$Q$3,0))),"")</f>
        <v/>
      </c>
      <c r="AB254" s="2" t="str" cm="1">
        <f t="array" ref="AB254">IFERROR($M254*IF($E254="","",INDEX('Plan Details'!$F$4:$Q$2298,MATCH(1,(Calculations!AB$9='Plan Details'!$B$4:$B$2298)*($G254='Plan Details'!$E$4:$E$2298)*(ISNUMBER(SEARCH($B$3,'Plan Details'!$D$4:$D$2298))),0),MATCH(Calculations!$B$4,'Plan Details'!$F$3:$Q$3,0))),"")</f>
        <v/>
      </c>
      <c r="AD254" s="2" t="str">
        <f t="shared" si="66"/>
        <v/>
      </c>
      <c r="AE254" s="2" t="str">
        <f t="shared" si="67"/>
        <v/>
      </c>
      <c r="AF254" s="2" t="str">
        <f t="shared" si="68"/>
        <v/>
      </c>
      <c r="AG254" s="2" t="str">
        <f t="shared" si="69"/>
        <v/>
      </c>
      <c r="AH254" s="2" t="str">
        <f t="shared" si="70"/>
        <v/>
      </c>
      <c r="AI254" s="2" t="str">
        <f t="shared" si="71"/>
        <v/>
      </c>
      <c r="AJ254" s="2" t="str">
        <f t="shared" si="72"/>
        <v/>
      </c>
      <c r="AK254" s="2" t="str">
        <f t="shared" si="73"/>
        <v/>
      </c>
      <c r="AL254" s="2" t="str">
        <f t="shared" si="74"/>
        <v/>
      </c>
      <c r="AM254" s="2" t="str">
        <f t="shared" si="75"/>
        <v/>
      </c>
      <c r="AN254" s="2" t="str">
        <f t="shared" si="76"/>
        <v/>
      </c>
      <c r="AO254" s="2" t="str">
        <f t="shared" si="77"/>
        <v/>
      </c>
      <c r="AP254" s="2" t="str">
        <f t="shared" si="78"/>
        <v/>
      </c>
      <c r="AQ254" s="2" t="str">
        <f t="shared" si="79"/>
        <v/>
      </c>
    </row>
    <row r="255" spans="1:43" x14ac:dyDescent="0.2">
      <c r="A255" s="2" t="str">
        <f>IF('3 - SHOP Premium Calculator'!F271="","",'3 - SHOP Premium Calculator'!F271)</f>
        <v/>
      </c>
      <c r="B255" s="2" t="str">
        <f>IF(A255="","",A255&amp;COUNTIFS($D$10:D255,"Employee"))</f>
        <v/>
      </c>
      <c r="C255" s="2" t="str">
        <f>IF(A255="","",'3 - SHOP Premium Calculator'!F271&amp;" - "&amp;'3 - SHOP Premium Calculator'!H271)</f>
        <v/>
      </c>
      <c r="D255" s="2" t="str">
        <f>IF('3 - SHOP Premium Calculator'!H271="","",'3 - SHOP Premium Calculator'!H271)</f>
        <v/>
      </c>
      <c r="E255" s="37" t="str">
        <f>IF('3 - SHOP Premium Calculator'!I271="","",'3 - SHOP Premium Calculator'!I271)</f>
        <v/>
      </c>
      <c r="F255" s="2" t="str">
        <f t="shared" si="60"/>
        <v/>
      </c>
      <c r="G255" s="2" t="str">
        <f t="shared" si="61"/>
        <v/>
      </c>
      <c r="H255" s="2" t="str">
        <f t="shared" si="62"/>
        <v/>
      </c>
      <c r="I255" s="2" t="str">
        <f t="shared" si="63"/>
        <v/>
      </c>
      <c r="J255" s="2" t="str">
        <f t="shared" si="64"/>
        <v/>
      </c>
      <c r="K255" s="2" t="str">
        <f>IF(A255="","",IF(AND(D255="Dependent",F255&lt;25),F255+(COUNTIFS($A$10:A255,A255)/500),0))</f>
        <v/>
      </c>
      <c r="L255" s="2" t="str" cm="1">
        <f t="array" ref="L255">IFERROR(IF(A255="","",IF(AND(D255="Dependent",OR(IFERROR(K255=LARGE(IF($B$10:$B$309=B255,$K$10:$K$309),1),FALSE),IFERROR(K255=LARGE(IF($B$10:$B$309=B255,$K$10:$K$309),2),FALSE),IFERROR(K255=LARGE(IF($B$10:$B$309=B255,$K$10:$K$309),3),FALSE)),F255&lt;26),1,0)),0)</f>
        <v/>
      </c>
      <c r="M255" s="2" t="str">
        <f t="shared" si="65"/>
        <v/>
      </c>
      <c r="O255" s="2" t="str" cm="1">
        <f t="array" ref="O255">IFERROR($M255*IF($E255="","",INDEX('Plan Details'!$F$4:$Q$2298,MATCH(1,(Calculations!O$9='Plan Details'!$B$4:$B$2298)*($G255='Plan Details'!$E$4:$E$2298)*(ISNUMBER(SEARCH($B$3,'Plan Details'!$D$4:$D$2298))),0),MATCH(Calculations!$B$4,'Plan Details'!$F$3:$Q$3,0))),"")</f>
        <v/>
      </c>
      <c r="P255" s="2" t="str" cm="1">
        <f t="array" ref="P255">IFERROR($M255*IF($E255="","",INDEX('Plan Details'!$F$4:$Q$2298,MATCH(1,(Calculations!P$9='Plan Details'!$B$4:$B$2298)*($G255='Plan Details'!$E$4:$E$2298)*(ISNUMBER(SEARCH($B$3,'Plan Details'!$D$4:$D$2298))),0),MATCH(Calculations!$B$4,'Plan Details'!$F$3:$Q$3,0))),"")</f>
        <v/>
      </c>
      <c r="Q255" s="2" t="str" cm="1">
        <f t="array" ref="Q255">IFERROR($M255*IF($E255="","",INDEX('Plan Details'!$F$4:$Q$2298,MATCH(1,(Calculations!Q$9='Plan Details'!$B$4:$B$2298)*($G255='Plan Details'!$E$4:$E$2298)*(ISNUMBER(SEARCH($B$3,'Plan Details'!$D$4:$D$2298))),0),MATCH(Calculations!$B$4,'Plan Details'!$F$3:$Q$3,0))),"")</f>
        <v/>
      </c>
      <c r="R255" s="2" t="str" cm="1">
        <f t="array" ref="R255">IFERROR($M255*IF($E255="","",INDEX('Plan Details'!$F$4:$Q$2298,MATCH(1,(Calculations!R$9='Plan Details'!$B$4:$B$2298)*($G255='Plan Details'!$E$4:$E$2298)*(ISNUMBER(SEARCH($B$3,'Plan Details'!$D$4:$D$2298))),0),MATCH(Calculations!$B$4,'Plan Details'!$F$3:$Q$3,0))),"")</f>
        <v/>
      </c>
      <c r="S255" s="2" t="str" cm="1">
        <f t="array" ref="S255">IFERROR($M255*IF($E255="","",INDEX('Plan Details'!$F$4:$Q$2298,MATCH(1,(Calculations!S$9='Plan Details'!$B$4:$B$2298)*($G255='Plan Details'!$E$4:$E$2298)*(ISNUMBER(SEARCH($B$3,'Plan Details'!$D$4:$D$2298))),0),MATCH(Calculations!$B$4,'Plan Details'!$F$3:$Q$3,0))),"")</f>
        <v/>
      </c>
      <c r="T255" s="2" t="str" cm="1">
        <f t="array" ref="T255">IFERROR($M255*IF($E255="","",INDEX('Plan Details'!$F$4:$Q$2298,MATCH(1,(Calculations!T$9='Plan Details'!$B$4:$B$2298)*($G255='Plan Details'!$E$4:$E$2298)*(ISNUMBER(SEARCH($B$3,'Plan Details'!$D$4:$D$2298))),0),MATCH(Calculations!$B$4,'Plan Details'!$F$3:$Q$3,0))),"")</f>
        <v/>
      </c>
      <c r="U255" s="2" t="str" cm="1">
        <f t="array" ref="U255">IFERROR($M255*IF($E255="","",INDEX('Plan Details'!$F$4:$Q$2298,MATCH(1,(Calculations!U$9='Plan Details'!$B$4:$B$2298)*($G255='Plan Details'!$E$4:$E$2298)*(ISNUMBER(SEARCH($B$3,'Plan Details'!$D$4:$D$2298))),0),MATCH(Calculations!$B$4,'Plan Details'!$F$3:$Q$3,0))),"")</f>
        <v/>
      </c>
      <c r="V255" s="2" t="str" cm="1">
        <f t="array" ref="V255">IFERROR($M255*IF($E255="","",INDEX('Plan Details'!$F$4:$Q$2298,MATCH(1,(Calculations!V$9='Plan Details'!$B$4:$B$2298)*($G255='Plan Details'!$E$4:$E$2298)*(ISNUMBER(SEARCH($B$3,'Plan Details'!$D$4:$D$2298))),0),MATCH(Calculations!$B$4,'Plan Details'!$F$3:$Q$3,0))),"")</f>
        <v/>
      </c>
      <c r="W255" s="2" t="str" cm="1">
        <f t="array" ref="W255">IFERROR($M255*IF($E255="","",INDEX('Plan Details'!$F$4:$Q$2298,MATCH(1,(Calculations!W$9='Plan Details'!$B$4:$B$2298)*($G255='Plan Details'!$E$4:$E$2298)*(ISNUMBER(SEARCH($B$3,'Plan Details'!$D$4:$D$2298))),0),MATCH(Calculations!$B$4,'Plan Details'!$F$3:$Q$3,0))),"")</f>
        <v/>
      </c>
      <c r="X255" s="2" t="str" cm="1">
        <f t="array" ref="X255">IFERROR($M255*IF($E255="","",INDEX('Plan Details'!$F$4:$Q$2298,MATCH(1,(Calculations!X$9='Plan Details'!$B$4:$B$2298)*($G255='Plan Details'!$E$4:$E$2298)*(ISNUMBER(SEARCH($B$3,'Plan Details'!$D$4:$D$2298))),0),MATCH(Calculations!$B$4,'Plan Details'!$F$3:$Q$3,0))),"")</f>
        <v/>
      </c>
      <c r="Y255" s="2" t="str" cm="1">
        <f t="array" ref="Y255">IFERROR($M255*IF($E255="","",INDEX('Plan Details'!$F$4:$Q$2298,MATCH(1,(Calculations!Y$9='Plan Details'!$B$4:$B$2298)*($G255='Plan Details'!$E$4:$E$2298)*(ISNUMBER(SEARCH($B$3,'Plan Details'!$D$4:$D$2298))),0),MATCH(Calculations!$B$4,'Plan Details'!$F$3:$Q$3,0))),"")</f>
        <v/>
      </c>
      <c r="Z255" s="2" t="str" cm="1">
        <f t="array" ref="Z255">IFERROR($M255*IF($E255="","",INDEX('Plan Details'!$F$4:$Q$2298,MATCH(1,(Calculations!Z$9='Plan Details'!$B$4:$B$2298)*($G255='Plan Details'!$E$4:$E$2298)*(ISNUMBER(SEARCH($B$3,'Plan Details'!$D$4:$D$2298))),0),MATCH(Calculations!$B$4,'Plan Details'!$F$3:$Q$3,0))),"")</f>
        <v/>
      </c>
      <c r="AA255" s="2" t="str" cm="1">
        <f t="array" ref="AA255">IFERROR($M255*IF($E255="","",INDEX('Plan Details'!$F$4:$Q$2298,MATCH(1,(Calculations!AA$9='Plan Details'!$B$4:$B$2298)*($G255='Plan Details'!$E$4:$E$2298)*(ISNUMBER(SEARCH($B$3,'Plan Details'!$D$4:$D$2298))),0),MATCH(Calculations!$B$4,'Plan Details'!$F$3:$Q$3,0))),"")</f>
        <v/>
      </c>
      <c r="AB255" s="2" t="str" cm="1">
        <f t="array" ref="AB255">IFERROR($M255*IF($E255="","",INDEX('Plan Details'!$F$4:$Q$2298,MATCH(1,(Calculations!AB$9='Plan Details'!$B$4:$B$2298)*($G255='Plan Details'!$E$4:$E$2298)*(ISNUMBER(SEARCH($B$3,'Plan Details'!$D$4:$D$2298))),0),MATCH(Calculations!$B$4,'Plan Details'!$F$3:$Q$3,0))),"")</f>
        <v/>
      </c>
      <c r="AD255" s="2" t="str">
        <f t="shared" si="66"/>
        <v/>
      </c>
      <c r="AE255" s="2" t="str">
        <f t="shared" si="67"/>
        <v/>
      </c>
      <c r="AF255" s="2" t="str">
        <f t="shared" si="68"/>
        <v/>
      </c>
      <c r="AG255" s="2" t="str">
        <f t="shared" si="69"/>
        <v/>
      </c>
      <c r="AH255" s="2" t="str">
        <f t="shared" si="70"/>
        <v/>
      </c>
      <c r="AI255" s="2" t="str">
        <f t="shared" si="71"/>
        <v/>
      </c>
      <c r="AJ255" s="2" t="str">
        <f t="shared" si="72"/>
        <v/>
      </c>
      <c r="AK255" s="2" t="str">
        <f t="shared" si="73"/>
        <v/>
      </c>
      <c r="AL255" s="2" t="str">
        <f t="shared" si="74"/>
        <v/>
      </c>
      <c r="AM255" s="2" t="str">
        <f t="shared" si="75"/>
        <v/>
      </c>
      <c r="AN255" s="2" t="str">
        <f t="shared" si="76"/>
        <v/>
      </c>
      <c r="AO255" s="2" t="str">
        <f t="shared" si="77"/>
        <v/>
      </c>
      <c r="AP255" s="2" t="str">
        <f t="shared" si="78"/>
        <v/>
      </c>
      <c r="AQ255" s="2" t="str">
        <f t="shared" si="79"/>
        <v/>
      </c>
    </row>
    <row r="256" spans="1:43" x14ac:dyDescent="0.2">
      <c r="A256" s="2" t="str">
        <f>IF('3 - SHOP Premium Calculator'!F272="","",'3 - SHOP Premium Calculator'!F272)</f>
        <v/>
      </c>
      <c r="B256" s="2" t="str">
        <f>IF(A256="","",A256&amp;COUNTIFS($D$10:D256,"Employee"))</f>
        <v/>
      </c>
      <c r="C256" s="2" t="str">
        <f>IF(A256="","",'3 - SHOP Premium Calculator'!F272&amp;" - "&amp;'3 - SHOP Premium Calculator'!H272)</f>
        <v/>
      </c>
      <c r="D256" s="2" t="str">
        <f>IF('3 - SHOP Premium Calculator'!H272="","",'3 - SHOP Premium Calculator'!H272)</f>
        <v/>
      </c>
      <c r="E256" s="37" t="str">
        <f>IF('3 - SHOP Premium Calculator'!I272="","",'3 - SHOP Premium Calculator'!I272)</f>
        <v/>
      </c>
      <c r="F256" s="2" t="str">
        <f t="shared" si="60"/>
        <v/>
      </c>
      <c r="G256" s="2" t="str">
        <f t="shared" si="61"/>
        <v/>
      </c>
      <c r="H256" s="2" t="str">
        <f t="shared" si="62"/>
        <v/>
      </c>
      <c r="I256" s="2" t="str">
        <f t="shared" si="63"/>
        <v/>
      </c>
      <c r="J256" s="2" t="str">
        <f t="shared" si="64"/>
        <v/>
      </c>
      <c r="K256" s="2" t="str">
        <f>IF(A256="","",IF(AND(D256="Dependent",F256&lt;25),F256+(COUNTIFS($A$10:A256,A256)/500),0))</f>
        <v/>
      </c>
      <c r="L256" s="2" t="str" cm="1">
        <f t="array" ref="L256">IFERROR(IF(A256="","",IF(AND(D256="Dependent",OR(IFERROR(K256=LARGE(IF($B$10:$B$309=B256,$K$10:$K$309),1),FALSE),IFERROR(K256=LARGE(IF($B$10:$B$309=B256,$K$10:$K$309),2),FALSE),IFERROR(K256=LARGE(IF($B$10:$B$309=B256,$K$10:$K$309),3),FALSE)),F256&lt;26),1,0)),0)</f>
        <v/>
      </c>
      <c r="M256" s="2" t="str">
        <f t="shared" si="65"/>
        <v/>
      </c>
      <c r="O256" s="2" t="str" cm="1">
        <f t="array" ref="O256">IFERROR($M256*IF($E256="","",INDEX('Plan Details'!$F$4:$Q$2298,MATCH(1,(Calculations!O$9='Plan Details'!$B$4:$B$2298)*($G256='Plan Details'!$E$4:$E$2298)*(ISNUMBER(SEARCH($B$3,'Plan Details'!$D$4:$D$2298))),0),MATCH(Calculations!$B$4,'Plan Details'!$F$3:$Q$3,0))),"")</f>
        <v/>
      </c>
      <c r="P256" s="2" t="str" cm="1">
        <f t="array" ref="P256">IFERROR($M256*IF($E256="","",INDEX('Plan Details'!$F$4:$Q$2298,MATCH(1,(Calculations!P$9='Plan Details'!$B$4:$B$2298)*($G256='Plan Details'!$E$4:$E$2298)*(ISNUMBER(SEARCH($B$3,'Plan Details'!$D$4:$D$2298))),0),MATCH(Calculations!$B$4,'Plan Details'!$F$3:$Q$3,0))),"")</f>
        <v/>
      </c>
      <c r="Q256" s="2" t="str" cm="1">
        <f t="array" ref="Q256">IFERROR($M256*IF($E256="","",INDEX('Plan Details'!$F$4:$Q$2298,MATCH(1,(Calculations!Q$9='Plan Details'!$B$4:$B$2298)*($G256='Plan Details'!$E$4:$E$2298)*(ISNUMBER(SEARCH($B$3,'Plan Details'!$D$4:$D$2298))),0),MATCH(Calculations!$B$4,'Plan Details'!$F$3:$Q$3,0))),"")</f>
        <v/>
      </c>
      <c r="R256" s="2" t="str" cm="1">
        <f t="array" ref="R256">IFERROR($M256*IF($E256="","",INDEX('Plan Details'!$F$4:$Q$2298,MATCH(1,(Calculations!R$9='Plan Details'!$B$4:$B$2298)*($G256='Plan Details'!$E$4:$E$2298)*(ISNUMBER(SEARCH($B$3,'Plan Details'!$D$4:$D$2298))),0),MATCH(Calculations!$B$4,'Plan Details'!$F$3:$Q$3,0))),"")</f>
        <v/>
      </c>
      <c r="S256" s="2" t="str" cm="1">
        <f t="array" ref="S256">IFERROR($M256*IF($E256="","",INDEX('Plan Details'!$F$4:$Q$2298,MATCH(1,(Calculations!S$9='Plan Details'!$B$4:$B$2298)*($G256='Plan Details'!$E$4:$E$2298)*(ISNUMBER(SEARCH($B$3,'Plan Details'!$D$4:$D$2298))),0),MATCH(Calculations!$B$4,'Plan Details'!$F$3:$Q$3,0))),"")</f>
        <v/>
      </c>
      <c r="T256" s="2" t="str" cm="1">
        <f t="array" ref="T256">IFERROR($M256*IF($E256="","",INDEX('Plan Details'!$F$4:$Q$2298,MATCH(1,(Calculations!T$9='Plan Details'!$B$4:$B$2298)*($G256='Plan Details'!$E$4:$E$2298)*(ISNUMBER(SEARCH($B$3,'Plan Details'!$D$4:$D$2298))),0),MATCH(Calculations!$B$4,'Plan Details'!$F$3:$Q$3,0))),"")</f>
        <v/>
      </c>
      <c r="U256" s="2" t="str" cm="1">
        <f t="array" ref="U256">IFERROR($M256*IF($E256="","",INDEX('Plan Details'!$F$4:$Q$2298,MATCH(1,(Calculations!U$9='Plan Details'!$B$4:$B$2298)*($G256='Plan Details'!$E$4:$E$2298)*(ISNUMBER(SEARCH($B$3,'Plan Details'!$D$4:$D$2298))),0),MATCH(Calculations!$B$4,'Plan Details'!$F$3:$Q$3,0))),"")</f>
        <v/>
      </c>
      <c r="V256" s="2" t="str" cm="1">
        <f t="array" ref="V256">IFERROR($M256*IF($E256="","",INDEX('Plan Details'!$F$4:$Q$2298,MATCH(1,(Calculations!V$9='Plan Details'!$B$4:$B$2298)*($G256='Plan Details'!$E$4:$E$2298)*(ISNUMBER(SEARCH($B$3,'Plan Details'!$D$4:$D$2298))),0),MATCH(Calculations!$B$4,'Plan Details'!$F$3:$Q$3,0))),"")</f>
        <v/>
      </c>
      <c r="W256" s="2" t="str" cm="1">
        <f t="array" ref="W256">IFERROR($M256*IF($E256="","",INDEX('Plan Details'!$F$4:$Q$2298,MATCH(1,(Calculations!W$9='Plan Details'!$B$4:$B$2298)*($G256='Plan Details'!$E$4:$E$2298)*(ISNUMBER(SEARCH($B$3,'Plan Details'!$D$4:$D$2298))),0),MATCH(Calculations!$B$4,'Plan Details'!$F$3:$Q$3,0))),"")</f>
        <v/>
      </c>
      <c r="X256" s="2" t="str" cm="1">
        <f t="array" ref="X256">IFERROR($M256*IF($E256="","",INDEX('Plan Details'!$F$4:$Q$2298,MATCH(1,(Calculations!X$9='Plan Details'!$B$4:$B$2298)*($G256='Plan Details'!$E$4:$E$2298)*(ISNUMBER(SEARCH($B$3,'Plan Details'!$D$4:$D$2298))),0),MATCH(Calculations!$B$4,'Plan Details'!$F$3:$Q$3,0))),"")</f>
        <v/>
      </c>
      <c r="Y256" s="2" t="str" cm="1">
        <f t="array" ref="Y256">IFERROR($M256*IF($E256="","",INDEX('Plan Details'!$F$4:$Q$2298,MATCH(1,(Calculations!Y$9='Plan Details'!$B$4:$B$2298)*($G256='Plan Details'!$E$4:$E$2298)*(ISNUMBER(SEARCH($B$3,'Plan Details'!$D$4:$D$2298))),0),MATCH(Calculations!$B$4,'Plan Details'!$F$3:$Q$3,0))),"")</f>
        <v/>
      </c>
      <c r="Z256" s="2" t="str" cm="1">
        <f t="array" ref="Z256">IFERROR($M256*IF($E256="","",INDEX('Plan Details'!$F$4:$Q$2298,MATCH(1,(Calculations!Z$9='Plan Details'!$B$4:$B$2298)*($G256='Plan Details'!$E$4:$E$2298)*(ISNUMBER(SEARCH($B$3,'Plan Details'!$D$4:$D$2298))),0),MATCH(Calculations!$B$4,'Plan Details'!$F$3:$Q$3,0))),"")</f>
        <v/>
      </c>
      <c r="AA256" s="2" t="str" cm="1">
        <f t="array" ref="AA256">IFERROR($M256*IF($E256="","",INDEX('Plan Details'!$F$4:$Q$2298,MATCH(1,(Calculations!AA$9='Plan Details'!$B$4:$B$2298)*($G256='Plan Details'!$E$4:$E$2298)*(ISNUMBER(SEARCH($B$3,'Plan Details'!$D$4:$D$2298))),0),MATCH(Calculations!$B$4,'Plan Details'!$F$3:$Q$3,0))),"")</f>
        <v/>
      </c>
      <c r="AB256" s="2" t="str" cm="1">
        <f t="array" ref="AB256">IFERROR($M256*IF($E256="","",INDEX('Plan Details'!$F$4:$Q$2298,MATCH(1,(Calculations!AB$9='Plan Details'!$B$4:$B$2298)*($G256='Plan Details'!$E$4:$E$2298)*(ISNUMBER(SEARCH($B$3,'Plan Details'!$D$4:$D$2298))),0),MATCH(Calculations!$B$4,'Plan Details'!$F$3:$Q$3,0))),"")</f>
        <v/>
      </c>
      <c r="AD256" s="2" t="str">
        <f t="shared" si="66"/>
        <v/>
      </c>
      <c r="AE256" s="2" t="str">
        <f t="shared" si="67"/>
        <v/>
      </c>
      <c r="AF256" s="2" t="str">
        <f t="shared" si="68"/>
        <v/>
      </c>
      <c r="AG256" s="2" t="str">
        <f t="shared" si="69"/>
        <v/>
      </c>
      <c r="AH256" s="2" t="str">
        <f t="shared" si="70"/>
        <v/>
      </c>
      <c r="AI256" s="2" t="str">
        <f t="shared" si="71"/>
        <v/>
      </c>
      <c r="AJ256" s="2" t="str">
        <f t="shared" si="72"/>
        <v/>
      </c>
      <c r="AK256" s="2" t="str">
        <f t="shared" si="73"/>
        <v/>
      </c>
      <c r="AL256" s="2" t="str">
        <f t="shared" si="74"/>
        <v/>
      </c>
      <c r="AM256" s="2" t="str">
        <f t="shared" si="75"/>
        <v/>
      </c>
      <c r="AN256" s="2" t="str">
        <f t="shared" si="76"/>
        <v/>
      </c>
      <c r="AO256" s="2" t="str">
        <f t="shared" si="77"/>
        <v/>
      </c>
      <c r="AP256" s="2" t="str">
        <f t="shared" si="78"/>
        <v/>
      </c>
      <c r="AQ256" s="2" t="str">
        <f t="shared" si="79"/>
        <v/>
      </c>
    </row>
    <row r="257" spans="1:43" x14ac:dyDescent="0.2">
      <c r="A257" s="2" t="str">
        <f>IF('3 - SHOP Premium Calculator'!F273="","",'3 - SHOP Premium Calculator'!F273)</f>
        <v/>
      </c>
      <c r="B257" s="2" t="str">
        <f>IF(A257="","",A257&amp;COUNTIFS($D$10:D257,"Employee"))</f>
        <v/>
      </c>
      <c r="C257" s="2" t="str">
        <f>IF(A257="","",'3 - SHOP Premium Calculator'!F273&amp;" - "&amp;'3 - SHOP Premium Calculator'!H273)</f>
        <v/>
      </c>
      <c r="D257" s="2" t="str">
        <f>IF('3 - SHOP Premium Calculator'!H273="","",'3 - SHOP Premium Calculator'!H273)</f>
        <v/>
      </c>
      <c r="E257" s="37" t="str">
        <f>IF('3 - SHOP Premium Calculator'!I273="","",'3 - SHOP Premium Calculator'!I273)</f>
        <v/>
      </c>
      <c r="F257" s="2" t="str">
        <f t="shared" si="60"/>
        <v/>
      </c>
      <c r="G257" s="2" t="str">
        <f t="shared" si="61"/>
        <v/>
      </c>
      <c r="H257" s="2" t="str">
        <f t="shared" si="62"/>
        <v/>
      </c>
      <c r="I257" s="2" t="str">
        <f t="shared" si="63"/>
        <v/>
      </c>
      <c r="J257" s="2" t="str">
        <f t="shared" si="64"/>
        <v/>
      </c>
      <c r="K257" s="2" t="str">
        <f>IF(A257="","",IF(AND(D257="Dependent",F257&lt;25),F257+(COUNTIFS($A$10:A257,A257)/500),0))</f>
        <v/>
      </c>
      <c r="L257" s="2" t="str" cm="1">
        <f t="array" ref="L257">IFERROR(IF(A257="","",IF(AND(D257="Dependent",OR(IFERROR(K257=LARGE(IF($B$10:$B$309=B257,$K$10:$K$309),1),FALSE),IFERROR(K257=LARGE(IF($B$10:$B$309=B257,$K$10:$K$309),2),FALSE),IFERROR(K257=LARGE(IF($B$10:$B$309=B257,$K$10:$K$309),3),FALSE)),F257&lt;26),1,0)),0)</f>
        <v/>
      </c>
      <c r="M257" s="2" t="str">
        <f t="shared" si="65"/>
        <v/>
      </c>
      <c r="O257" s="2" t="str" cm="1">
        <f t="array" ref="O257">IFERROR($M257*IF($E257="","",INDEX('Plan Details'!$F$4:$Q$2298,MATCH(1,(Calculations!O$9='Plan Details'!$B$4:$B$2298)*($G257='Plan Details'!$E$4:$E$2298)*(ISNUMBER(SEARCH($B$3,'Plan Details'!$D$4:$D$2298))),0),MATCH(Calculations!$B$4,'Plan Details'!$F$3:$Q$3,0))),"")</f>
        <v/>
      </c>
      <c r="P257" s="2" t="str" cm="1">
        <f t="array" ref="P257">IFERROR($M257*IF($E257="","",INDEX('Plan Details'!$F$4:$Q$2298,MATCH(1,(Calculations!P$9='Plan Details'!$B$4:$B$2298)*($G257='Plan Details'!$E$4:$E$2298)*(ISNUMBER(SEARCH($B$3,'Plan Details'!$D$4:$D$2298))),0),MATCH(Calculations!$B$4,'Plan Details'!$F$3:$Q$3,0))),"")</f>
        <v/>
      </c>
      <c r="Q257" s="2" t="str" cm="1">
        <f t="array" ref="Q257">IFERROR($M257*IF($E257="","",INDEX('Plan Details'!$F$4:$Q$2298,MATCH(1,(Calculations!Q$9='Plan Details'!$B$4:$B$2298)*($G257='Plan Details'!$E$4:$E$2298)*(ISNUMBER(SEARCH($B$3,'Plan Details'!$D$4:$D$2298))),0),MATCH(Calculations!$B$4,'Plan Details'!$F$3:$Q$3,0))),"")</f>
        <v/>
      </c>
      <c r="R257" s="2" t="str" cm="1">
        <f t="array" ref="R257">IFERROR($M257*IF($E257="","",INDEX('Plan Details'!$F$4:$Q$2298,MATCH(1,(Calculations!R$9='Plan Details'!$B$4:$B$2298)*($G257='Plan Details'!$E$4:$E$2298)*(ISNUMBER(SEARCH($B$3,'Plan Details'!$D$4:$D$2298))),0),MATCH(Calculations!$B$4,'Plan Details'!$F$3:$Q$3,0))),"")</f>
        <v/>
      </c>
      <c r="S257" s="2" t="str" cm="1">
        <f t="array" ref="S257">IFERROR($M257*IF($E257="","",INDEX('Plan Details'!$F$4:$Q$2298,MATCH(1,(Calculations!S$9='Plan Details'!$B$4:$B$2298)*($G257='Plan Details'!$E$4:$E$2298)*(ISNUMBER(SEARCH($B$3,'Plan Details'!$D$4:$D$2298))),0),MATCH(Calculations!$B$4,'Plan Details'!$F$3:$Q$3,0))),"")</f>
        <v/>
      </c>
      <c r="T257" s="2" t="str" cm="1">
        <f t="array" ref="T257">IFERROR($M257*IF($E257="","",INDEX('Plan Details'!$F$4:$Q$2298,MATCH(1,(Calculations!T$9='Plan Details'!$B$4:$B$2298)*($G257='Plan Details'!$E$4:$E$2298)*(ISNUMBER(SEARCH($B$3,'Plan Details'!$D$4:$D$2298))),0),MATCH(Calculations!$B$4,'Plan Details'!$F$3:$Q$3,0))),"")</f>
        <v/>
      </c>
      <c r="U257" s="2" t="str" cm="1">
        <f t="array" ref="U257">IFERROR($M257*IF($E257="","",INDEX('Plan Details'!$F$4:$Q$2298,MATCH(1,(Calculations!U$9='Plan Details'!$B$4:$B$2298)*($G257='Plan Details'!$E$4:$E$2298)*(ISNUMBER(SEARCH($B$3,'Plan Details'!$D$4:$D$2298))),0),MATCH(Calculations!$B$4,'Plan Details'!$F$3:$Q$3,0))),"")</f>
        <v/>
      </c>
      <c r="V257" s="2" t="str" cm="1">
        <f t="array" ref="V257">IFERROR($M257*IF($E257="","",INDEX('Plan Details'!$F$4:$Q$2298,MATCH(1,(Calculations!V$9='Plan Details'!$B$4:$B$2298)*($G257='Plan Details'!$E$4:$E$2298)*(ISNUMBER(SEARCH($B$3,'Plan Details'!$D$4:$D$2298))),0),MATCH(Calculations!$B$4,'Plan Details'!$F$3:$Q$3,0))),"")</f>
        <v/>
      </c>
      <c r="W257" s="2" t="str" cm="1">
        <f t="array" ref="W257">IFERROR($M257*IF($E257="","",INDEX('Plan Details'!$F$4:$Q$2298,MATCH(1,(Calculations!W$9='Plan Details'!$B$4:$B$2298)*($G257='Plan Details'!$E$4:$E$2298)*(ISNUMBER(SEARCH($B$3,'Plan Details'!$D$4:$D$2298))),0),MATCH(Calculations!$B$4,'Plan Details'!$F$3:$Q$3,0))),"")</f>
        <v/>
      </c>
      <c r="X257" s="2" t="str" cm="1">
        <f t="array" ref="X257">IFERROR($M257*IF($E257="","",INDEX('Plan Details'!$F$4:$Q$2298,MATCH(1,(Calculations!X$9='Plan Details'!$B$4:$B$2298)*($G257='Plan Details'!$E$4:$E$2298)*(ISNUMBER(SEARCH($B$3,'Plan Details'!$D$4:$D$2298))),0),MATCH(Calculations!$B$4,'Plan Details'!$F$3:$Q$3,0))),"")</f>
        <v/>
      </c>
      <c r="Y257" s="2" t="str" cm="1">
        <f t="array" ref="Y257">IFERROR($M257*IF($E257="","",INDEX('Plan Details'!$F$4:$Q$2298,MATCH(1,(Calculations!Y$9='Plan Details'!$B$4:$B$2298)*($G257='Plan Details'!$E$4:$E$2298)*(ISNUMBER(SEARCH($B$3,'Plan Details'!$D$4:$D$2298))),0),MATCH(Calculations!$B$4,'Plan Details'!$F$3:$Q$3,0))),"")</f>
        <v/>
      </c>
      <c r="Z257" s="2" t="str" cm="1">
        <f t="array" ref="Z257">IFERROR($M257*IF($E257="","",INDEX('Plan Details'!$F$4:$Q$2298,MATCH(1,(Calculations!Z$9='Plan Details'!$B$4:$B$2298)*($G257='Plan Details'!$E$4:$E$2298)*(ISNUMBER(SEARCH($B$3,'Plan Details'!$D$4:$D$2298))),0),MATCH(Calculations!$B$4,'Plan Details'!$F$3:$Q$3,0))),"")</f>
        <v/>
      </c>
      <c r="AA257" s="2" t="str" cm="1">
        <f t="array" ref="AA257">IFERROR($M257*IF($E257="","",INDEX('Plan Details'!$F$4:$Q$2298,MATCH(1,(Calculations!AA$9='Plan Details'!$B$4:$B$2298)*($G257='Plan Details'!$E$4:$E$2298)*(ISNUMBER(SEARCH($B$3,'Plan Details'!$D$4:$D$2298))),0),MATCH(Calculations!$B$4,'Plan Details'!$F$3:$Q$3,0))),"")</f>
        <v/>
      </c>
      <c r="AB257" s="2" t="str" cm="1">
        <f t="array" ref="AB257">IFERROR($M257*IF($E257="","",INDEX('Plan Details'!$F$4:$Q$2298,MATCH(1,(Calculations!AB$9='Plan Details'!$B$4:$B$2298)*($G257='Plan Details'!$E$4:$E$2298)*(ISNUMBER(SEARCH($B$3,'Plan Details'!$D$4:$D$2298))),0),MATCH(Calculations!$B$4,'Plan Details'!$F$3:$Q$3,0))),"")</f>
        <v/>
      </c>
      <c r="AD257" s="2" t="str">
        <f t="shared" si="66"/>
        <v/>
      </c>
      <c r="AE257" s="2" t="str">
        <f t="shared" si="67"/>
        <v/>
      </c>
      <c r="AF257" s="2" t="str">
        <f t="shared" si="68"/>
        <v/>
      </c>
      <c r="AG257" s="2" t="str">
        <f t="shared" si="69"/>
        <v/>
      </c>
      <c r="AH257" s="2" t="str">
        <f t="shared" si="70"/>
        <v/>
      </c>
      <c r="AI257" s="2" t="str">
        <f t="shared" si="71"/>
        <v/>
      </c>
      <c r="AJ257" s="2" t="str">
        <f t="shared" si="72"/>
        <v/>
      </c>
      <c r="AK257" s="2" t="str">
        <f t="shared" si="73"/>
        <v/>
      </c>
      <c r="AL257" s="2" t="str">
        <f t="shared" si="74"/>
        <v/>
      </c>
      <c r="AM257" s="2" t="str">
        <f t="shared" si="75"/>
        <v/>
      </c>
      <c r="AN257" s="2" t="str">
        <f t="shared" si="76"/>
        <v/>
      </c>
      <c r="AO257" s="2" t="str">
        <f t="shared" si="77"/>
        <v/>
      </c>
      <c r="AP257" s="2" t="str">
        <f t="shared" si="78"/>
        <v/>
      </c>
      <c r="AQ257" s="2" t="str">
        <f t="shared" si="79"/>
        <v/>
      </c>
    </row>
    <row r="258" spans="1:43" x14ac:dyDescent="0.2">
      <c r="A258" s="2" t="str">
        <f>IF('3 - SHOP Premium Calculator'!F274="","",'3 - SHOP Premium Calculator'!F274)</f>
        <v/>
      </c>
      <c r="B258" s="2" t="str">
        <f>IF(A258="","",A258&amp;COUNTIFS($D$10:D258,"Employee"))</f>
        <v/>
      </c>
      <c r="C258" s="2" t="str">
        <f>IF(A258="","",'3 - SHOP Premium Calculator'!F274&amp;" - "&amp;'3 - SHOP Premium Calculator'!H274)</f>
        <v/>
      </c>
      <c r="D258" s="2" t="str">
        <f>IF('3 - SHOP Premium Calculator'!H274="","",'3 - SHOP Premium Calculator'!H274)</f>
        <v/>
      </c>
      <c r="E258" s="37" t="str">
        <f>IF('3 - SHOP Premium Calculator'!I274="","",'3 - SHOP Premium Calculator'!I274)</f>
        <v/>
      </c>
      <c r="F258" s="2" t="str">
        <f t="shared" si="60"/>
        <v/>
      </c>
      <c r="G258" s="2" t="str">
        <f t="shared" si="61"/>
        <v/>
      </c>
      <c r="H258" s="2" t="str">
        <f t="shared" si="62"/>
        <v/>
      </c>
      <c r="I258" s="2" t="str">
        <f t="shared" si="63"/>
        <v/>
      </c>
      <c r="J258" s="2" t="str">
        <f t="shared" si="64"/>
        <v/>
      </c>
      <c r="K258" s="2" t="str">
        <f>IF(A258="","",IF(AND(D258="Dependent",F258&lt;25),F258+(COUNTIFS($A$10:A258,A258)/500),0))</f>
        <v/>
      </c>
      <c r="L258" s="2" t="str" cm="1">
        <f t="array" ref="L258">IFERROR(IF(A258="","",IF(AND(D258="Dependent",OR(IFERROR(K258=LARGE(IF($B$10:$B$309=B258,$K$10:$K$309),1),FALSE),IFERROR(K258=LARGE(IF($B$10:$B$309=B258,$K$10:$K$309),2),FALSE),IFERROR(K258=LARGE(IF($B$10:$B$309=B258,$K$10:$K$309),3),FALSE)),F258&lt;26),1,0)),0)</f>
        <v/>
      </c>
      <c r="M258" s="2" t="str">
        <f t="shared" si="65"/>
        <v/>
      </c>
      <c r="O258" s="2" t="str" cm="1">
        <f t="array" ref="O258">IFERROR($M258*IF($E258="","",INDEX('Plan Details'!$F$4:$Q$2298,MATCH(1,(Calculations!O$9='Plan Details'!$B$4:$B$2298)*($G258='Plan Details'!$E$4:$E$2298)*(ISNUMBER(SEARCH($B$3,'Plan Details'!$D$4:$D$2298))),0),MATCH(Calculations!$B$4,'Plan Details'!$F$3:$Q$3,0))),"")</f>
        <v/>
      </c>
      <c r="P258" s="2" t="str" cm="1">
        <f t="array" ref="P258">IFERROR($M258*IF($E258="","",INDEX('Plan Details'!$F$4:$Q$2298,MATCH(1,(Calculations!P$9='Plan Details'!$B$4:$B$2298)*($G258='Plan Details'!$E$4:$E$2298)*(ISNUMBER(SEARCH($B$3,'Plan Details'!$D$4:$D$2298))),0),MATCH(Calculations!$B$4,'Plan Details'!$F$3:$Q$3,0))),"")</f>
        <v/>
      </c>
      <c r="Q258" s="2" t="str" cm="1">
        <f t="array" ref="Q258">IFERROR($M258*IF($E258="","",INDEX('Plan Details'!$F$4:$Q$2298,MATCH(1,(Calculations!Q$9='Plan Details'!$B$4:$B$2298)*($G258='Plan Details'!$E$4:$E$2298)*(ISNUMBER(SEARCH($B$3,'Plan Details'!$D$4:$D$2298))),0),MATCH(Calculations!$B$4,'Plan Details'!$F$3:$Q$3,0))),"")</f>
        <v/>
      </c>
      <c r="R258" s="2" t="str" cm="1">
        <f t="array" ref="R258">IFERROR($M258*IF($E258="","",INDEX('Plan Details'!$F$4:$Q$2298,MATCH(1,(Calculations!R$9='Plan Details'!$B$4:$B$2298)*($G258='Plan Details'!$E$4:$E$2298)*(ISNUMBER(SEARCH($B$3,'Plan Details'!$D$4:$D$2298))),0),MATCH(Calculations!$B$4,'Plan Details'!$F$3:$Q$3,0))),"")</f>
        <v/>
      </c>
      <c r="S258" s="2" t="str" cm="1">
        <f t="array" ref="S258">IFERROR($M258*IF($E258="","",INDEX('Plan Details'!$F$4:$Q$2298,MATCH(1,(Calculations!S$9='Plan Details'!$B$4:$B$2298)*($G258='Plan Details'!$E$4:$E$2298)*(ISNUMBER(SEARCH($B$3,'Plan Details'!$D$4:$D$2298))),0),MATCH(Calculations!$B$4,'Plan Details'!$F$3:$Q$3,0))),"")</f>
        <v/>
      </c>
      <c r="T258" s="2" t="str" cm="1">
        <f t="array" ref="T258">IFERROR($M258*IF($E258="","",INDEX('Plan Details'!$F$4:$Q$2298,MATCH(1,(Calculations!T$9='Plan Details'!$B$4:$B$2298)*($G258='Plan Details'!$E$4:$E$2298)*(ISNUMBER(SEARCH($B$3,'Plan Details'!$D$4:$D$2298))),0),MATCH(Calculations!$B$4,'Plan Details'!$F$3:$Q$3,0))),"")</f>
        <v/>
      </c>
      <c r="U258" s="2" t="str" cm="1">
        <f t="array" ref="U258">IFERROR($M258*IF($E258="","",INDEX('Plan Details'!$F$4:$Q$2298,MATCH(1,(Calculations!U$9='Plan Details'!$B$4:$B$2298)*($G258='Plan Details'!$E$4:$E$2298)*(ISNUMBER(SEARCH($B$3,'Plan Details'!$D$4:$D$2298))),0),MATCH(Calculations!$B$4,'Plan Details'!$F$3:$Q$3,0))),"")</f>
        <v/>
      </c>
      <c r="V258" s="2" t="str" cm="1">
        <f t="array" ref="V258">IFERROR($M258*IF($E258="","",INDEX('Plan Details'!$F$4:$Q$2298,MATCH(1,(Calculations!V$9='Plan Details'!$B$4:$B$2298)*($G258='Plan Details'!$E$4:$E$2298)*(ISNUMBER(SEARCH($B$3,'Plan Details'!$D$4:$D$2298))),0),MATCH(Calculations!$B$4,'Plan Details'!$F$3:$Q$3,0))),"")</f>
        <v/>
      </c>
      <c r="W258" s="2" t="str" cm="1">
        <f t="array" ref="W258">IFERROR($M258*IF($E258="","",INDEX('Plan Details'!$F$4:$Q$2298,MATCH(1,(Calculations!W$9='Plan Details'!$B$4:$B$2298)*($G258='Plan Details'!$E$4:$E$2298)*(ISNUMBER(SEARCH($B$3,'Plan Details'!$D$4:$D$2298))),0),MATCH(Calculations!$B$4,'Plan Details'!$F$3:$Q$3,0))),"")</f>
        <v/>
      </c>
      <c r="X258" s="2" t="str" cm="1">
        <f t="array" ref="X258">IFERROR($M258*IF($E258="","",INDEX('Plan Details'!$F$4:$Q$2298,MATCH(1,(Calculations!X$9='Plan Details'!$B$4:$B$2298)*($G258='Plan Details'!$E$4:$E$2298)*(ISNUMBER(SEARCH($B$3,'Plan Details'!$D$4:$D$2298))),0),MATCH(Calculations!$B$4,'Plan Details'!$F$3:$Q$3,0))),"")</f>
        <v/>
      </c>
      <c r="Y258" s="2" t="str" cm="1">
        <f t="array" ref="Y258">IFERROR($M258*IF($E258="","",INDEX('Plan Details'!$F$4:$Q$2298,MATCH(1,(Calculations!Y$9='Plan Details'!$B$4:$B$2298)*($G258='Plan Details'!$E$4:$E$2298)*(ISNUMBER(SEARCH($B$3,'Plan Details'!$D$4:$D$2298))),0),MATCH(Calculations!$B$4,'Plan Details'!$F$3:$Q$3,0))),"")</f>
        <v/>
      </c>
      <c r="Z258" s="2" t="str" cm="1">
        <f t="array" ref="Z258">IFERROR($M258*IF($E258="","",INDEX('Plan Details'!$F$4:$Q$2298,MATCH(1,(Calculations!Z$9='Plan Details'!$B$4:$B$2298)*($G258='Plan Details'!$E$4:$E$2298)*(ISNUMBER(SEARCH($B$3,'Plan Details'!$D$4:$D$2298))),0),MATCH(Calculations!$B$4,'Plan Details'!$F$3:$Q$3,0))),"")</f>
        <v/>
      </c>
      <c r="AA258" s="2" t="str" cm="1">
        <f t="array" ref="AA258">IFERROR($M258*IF($E258="","",INDEX('Plan Details'!$F$4:$Q$2298,MATCH(1,(Calculations!AA$9='Plan Details'!$B$4:$B$2298)*($G258='Plan Details'!$E$4:$E$2298)*(ISNUMBER(SEARCH($B$3,'Plan Details'!$D$4:$D$2298))),0),MATCH(Calculations!$B$4,'Plan Details'!$F$3:$Q$3,0))),"")</f>
        <v/>
      </c>
      <c r="AB258" s="2" t="str" cm="1">
        <f t="array" ref="AB258">IFERROR($M258*IF($E258="","",INDEX('Plan Details'!$F$4:$Q$2298,MATCH(1,(Calculations!AB$9='Plan Details'!$B$4:$B$2298)*($G258='Plan Details'!$E$4:$E$2298)*(ISNUMBER(SEARCH($B$3,'Plan Details'!$D$4:$D$2298))),0),MATCH(Calculations!$B$4,'Plan Details'!$F$3:$Q$3,0))),"")</f>
        <v/>
      </c>
      <c r="AD258" s="2" t="str">
        <f t="shared" si="66"/>
        <v/>
      </c>
      <c r="AE258" s="2" t="str">
        <f t="shared" si="67"/>
        <v/>
      </c>
      <c r="AF258" s="2" t="str">
        <f t="shared" si="68"/>
        <v/>
      </c>
      <c r="AG258" s="2" t="str">
        <f t="shared" si="69"/>
        <v/>
      </c>
      <c r="AH258" s="2" t="str">
        <f t="shared" si="70"/>
        <v/>
      </c>
      <c r="AI258" s="2" t="str">
        <f t="shared" si="71"/>
        <v/>
      </c>
      <c r="AJ258" s="2" t="str">
        <f t="shared" si="72"/>
        <v/>
      </c>
      <c r="AK258" s="2" t="str">
        <f t="shared" si="73"/>
        <v/>
      </c>
      <c r="AL258" s="2" t="str">
        <f t="shared" si="74"/>
        <v/>
      </c>
      <c r="AM258" s="2" t="str">
        <f t="shared" si="75"/>
        <v/>
      </c>
      <c r="AN258" s="2" t="str">
        <f t="shared" si="76"/>
        <v/>
      </c>
      <c r="AO258" s="2" t="str">
        <f t="shared" si="77"/>
        <v/>
      </c>
      <c r="AP258" s="2" t="str">
        <f t="shared" si="78"/>
        <v/>
      </c>
      <c r="AQ258" s="2" t="str">
        <f t="shared" si="79"/>
        <v/>
      </c>
    </row>
    <row r="259" spans="1:43" x14ac:dyDescent="0.2">
      <c r="A259" s="2" t="str">
        <f>IF('3 - SHOP Premium Calculator'!F275="","",'3 - SHOP Premium Calculator'!F275)</f>
        <v/>
      </c>
      <c r="B259" s="2" t="str">
        <f>IF(A259="","",A259&amp;COUNTIFS($D$10:D259,"Employee"))</f>
        <v/>
      </c>
      <c r="C259" s="2" t="str">
        <f>IF(A259="","",'3 - SHOP Premium Calculator'!F275&amp;" - "&amp;'3 - SHOP Premium Calculator'!H275)</f>
        <v/>
      </c>
      <c r="D259" s="2" t="str">
        <f>IF('3 - SHOP Premium Calculator'!H275="","",'3 - SHOP Premium Calculator'!H275)</f>
        <v/>
      </c>
      <c r="E259" s="37" t="str">
        <f>IF('3 - SHOP Premium Calculator'!I275="","",'3 - SHOP Premium Calculator'!I275)</f>
        <v/>
      </c>
      <c r="F259" s="2" t="str">
        <f t="shared" si="60"/>
        <v/>
      </c>
      <c r="G259" s="2" t="str">
        <f t="shared" si="61"/>
        <v/>
      </c>
      <c r="H259" s="2" t="str">
        <f t="shared" si="62"/>
        <v/>
      </c>
      <c r="I259" s="2" t="str">
        <f t="shared" si="63"/>
        <v/>
      </c>
      <c r="J259" s="2" t="str">
        <f t="shared" si="64"/>
        <v/>
      </c>
      <c r="K259" s="2" t="str">
        <f>IF(A259="","",IF(AND(D259="Dependent",F259&lt;25),F259+(COUNTIFS($A$10:A259,A259)/500),0))</f>
        <v/>
      </c>
      <c r="L259" s="2" t="str" cm="1">
        <f t="array" ref="L259">IFERROR(IF(A259="","",IF(AND(D259="Dependent",OR(IFERROR(K259=LARGE(IF($B$10:$B$309=B259,$K$10:$K$309),1),FALSE),IFERROR(K259=LARGE(IF($B$10:$B$309=B259,$K$10:$K$309),2),FALSE),IFERROR(K259=LARGE(IF($B$10:$B$309=B259,$K$10:$K$309),3),FALSE)),F259&lt;26),1,0)),0)</f>
        <v/>
      </c>
      <c r="M259" s="2" t="str">
        <f t="shared" si="65"/>
        <v/>
      </c>
      <c r="O259" s="2" t="str" cm="1">
        <f t="array" ref="O259">IFERROR($M259*IF($E259="","",INDEX('Plan Details'!$F$4:$Q$2298,MATCH(1,(Calculations!O$9='Plan Details'!$B$4:$B$2298)*($G259='Plan Details'!$E$4:$E$2298)*(ISNUMBER(SEARCH($B$3,'Plan Details'!$D$4:$D$2298))),0),MATCH(Calculations!$B$4,'Plan Details'!$F$3:$Q$3,0))),"")</f>
        <v/>
      </c>
      <c r="P259" s="2" t="str" cm="1">
        <f t="array" ref="P259">IFERROR($M259*IF($E259="","",INDEX('Plan Details'!$F$4:$Q$2298,MATCH(1,(Calculations!P$9='Plan Details'!$B$4:$B$2298)*($G259='Plan Details'!$E$4:$E$2298)*(ISNUMBER(SEARCH($B$3,'Plan Details'!$D$4:$D$2298))),0),MATCH(Calculations!$B$4,'Plan Details'!$F$3:$Q$3,0))),"")</f>
        <v/>
      </c>
      <c r="Q259" s="2" t="str" cm="1">
        <f t="array" ref="Q259">IFERROR($M259*IF($E259="","",INDEX('Plan Details'!$F$4:$Q$2298,MATCH(1,(Calculations!Q$9='Plan Details'!$B$4:$B$2298)*($G259='Plan Details'!$E$4:$E$2298)*(ISNUMBER(SEARCH($B$3,'Plan Details'!$D$4:$D$2298))),0),MATCH(Calculations!$B$4,'Plan Details'!$F$3:$Q$3,0))),"")</f>
        <v/>
      </c>
      <c r="R259" s="2" t="str" cm="1">
        <f t="array" ref="R259">IFERROR($M259*IF($E259="","",INDEX('Plan Details'!$F$4:$Q$2298,MATCH(1,(Calculations!R$9='Plan Details'!$B$4:$B$2298)*($G259='Plan Details'!$E$4:$E$2298)*(ISNUMBER(SEARCH($B$3,'Plan Details'!$D$4:$D$2298))),0),MATCH(Calculations!$B$4,'Plan Details'!$F$3:$Q$3,0))),"")</f>
        <v/>
      </c>
      <c r="S259" s="2" t="str" cm="1">
        <f t="array" ref="S259">IFERROR($M259*IF($E259="","",INDEX('Plan Details'!$F$4:$Q$2298,MATCH(1,(Calculations!S$9='Plan Details'!$B$4:$B$2298)*($G259='Plan Details'!$E$4:$E$2298)*(ISNUMBER(SEARCH($B$3,'Plan Details'!$D$4:$D$2298))),0),MATCH(Calculations!$B$4,'Plan Details'!$F$3:$Q$3,0))),"")</f>
        <v/>
      </c>
      <c r="T259" s="2" t="str" cm="1">
        <f t="array" ref="T259">IFERROR($M259*IF($E259="","",INDEX('Plan Details'!$F$4:$Q$2298,MATCH(1,(Calculations!T$9='Plan Details'!$B$4:$B$2298)*($G259='Plan Details'!$E$4:$E$2298)*(ISNUMBER(SEARCH($B$3,'Plan Details'!$D$4:$D$2298))),0),MATCH(Calculations!$B$4,'Plan Details'!$F$3:$Q$3,0))),"")</f>
        <v/>
      </c>
      <c r="U259" s="2" t="str" cm="1">
        <f t="array" ref="U259">IFERROR($M259*IF($E259="","",INDEX('Plan Details'!$F$4:$Q$2298,MATCH(1,(Calculations!U$9='Plan Details'!$B$4:$B$2298)*($G259='Plan Details'!$E$4:$E$2298)*(ISNUMBER(SEARCH($B$3,'Plan Details'!$D$4:$D$2298))),0),MATCH(Calculations!$B$4,'Plan Details'!$F$3:$Q$3,0))),"")</f>
        <v/>
      </c>
      <c r="V259" s="2" t="str" cm="1">
        <f t="array" ref="V259">IFERROR($M259*IF($E259="","",INDEX('Plan Details'!$F$4:$Q$2298,MATCH(1,(Calculations!V$9='Plan Details'!$B$4:$B$2298)*($G259='Plan Details'!$E$4:$E$2298)*(ISNUMBER(SEARCH($B$3,'Plan Details'!$D$4:$D$2298))),0),MATCH(Calculations!$B$4,'Plan Details'!$F$3:$Q$3,0))),"")</f>
        <v/>
      </c>
      <c r="W259" s="2" t="str" cm="1">
        <f t="array" ref="W259">IFERROR($M259*IF($E259="","",INDEX('Plan Details'!$F$4:$Q$2298,MATCH(1,(Calculations!W$9='Plan Details'!$B$4:$B$2298)*($G259='Plan Details'!$E$4:$E$2298)*(ISNUMBER(SEARCH($B$3,'Plan Details'!$D$4:$D$2298))),0),MATCH(Calculations!$B$4,'Plan Details'!$F$3:$Q$3,0))),"")</f>
        <v/>
      </c>
      <c r="X259" s="2" t="str" cm="1">
        <f t="array" ref="X259">IFERROR($M259*IF($E259="","",INDEX('Plan Details'!$F$4:$Q$2298,MATCH(1,(Calculations!X$9='Plan Details'!$B$4:$B$2298)*($G259='Plan Details'!$E$4:$E$2298)*(ISNUMBER(SEARCH($B$3,'Plan Details'!$D$4:$D$2298))),0),MATCH(Calculations!$B$4,'Plan Details'!$F$3:$Q$3,0))),"")</f>
        <v/>
      </c>
      <c r="Y259" s="2" t="str" cm="1">
        <f t="array" ref="Y259">IFERROR($M259*IF($E259="","",INDEX('Plan Details'!$F$4:$Q$2298,MATCH(1,(Calculations!Y$9='Plan Details'!$B$4:$B$2298)*($G259='Plan Details'!$E$4:$E$2298)*(ISNUMBER(SEARCH($B$3,'Plan Details'!$D$4:$D$2298))),0),MATCH(Calculations!$B$4,'Plan Details'!$F$3:$Q$3,0))),"")</f>
        <v/>
      </c>
      <c r="Z259" s="2" t="str" cm="1">
        <f t="array" ref="Z259">IFERROR($M259*IF($E259="","",INDEX('Plan Details'!$F$4:$Q$2298,MATCH(1,(Calculations!Z$9='Plan Details'!$B$4:$B$2298)*($G259='Plan Details'!$E$4:$E$2298)*(ISNUMBER(SEARCH($B$3,'Plan Details'!$D$4:$D$2298))),0),MATCH(Calculations!$B$4,'Plan Details'!$F$3:$Q$3,0))),"")</f>
        <v/>
      </c>
      <c r="AA259" s="2" t="str" cm="1">
        <f t="array" ref="AA259">IFERROR($M259*IF($E259="","",INDEX('Plan Details'!$F$4:$Q$2298,MATCH(1,(Calculations!AA$9='Plan Details'!$B$4:$B$2298)*($G259='Plan Details'!$E$4:$E$2298)*(ISNUMBER(SEARCH($B$3,'Plan Details'!$D$4:$D$2298))),0),MATCH(Calculations!$B$4,'Plan Details'!$F$3:$Q$3,0))),"")</f>
        <v/>
      </c>
      <c r="AB259" s="2" t="str" cm="1">
        <f t="array" ref="AB259">IFERROR($M259*IF($E259="","",INDEX('Plan Details'!$F$4:$Q$2298,MATCH(1,(Calculations!AB$9='Plan Details'!$B$4:$B$2298)*($G259='Plan Details'!$E$4:$E$2298)*(ISNUMBER(SEARCH($B$3,'Plan Details'!$D$4:$D$2298))),0),MATCH(Calculations!$B$4,'Plan Details'!$F$3:$Q$3,0))),"")</f>
        <v/>
      </c>
      <c r="AD259" s="2" t="str">
        <f t="shared" si="66"/>
        <v/>
      </c>
      <c r="AE259" s="2" t="str">
        <f t="shared" si="67"/>
        <v/>
      </c>
      <c r="AF259" s="2" t="str">
        <f t="shared" si="68"/>
        <v/>
      </c>
      <c r="AG259" s="2" t="str">
        <f t="shared" si="69"/>
        <v/>
      </c>
      <c r="AH259" s="2" t="str">
        <f t="shared" si="70"/>
        <v/>
      </c>
      <c r="AI259" s="2" t="str">
        <f t="shared" si="71"/>
        <v/>
      </c>
      <c r="AJ259" s="2" t="str">
        <f t="shared" si="72"/>
        <v/>
      </c>
      <c r="AK259" s="2" t="str">
        <f t="shared" si="73"/>
        <v/>
      </c>
      <c r="AL259" s="2" t="str">
        <f t="shared" si="74"/>
        <v/>
      </c>
      <c r="AM259" s="2" t="str">
        <f t="shared" si="75"/>
        <v/>
      </c>
      <c r="AN259" s="2" t="str">
        <f t="shared" si="76"/>
        <v/>
      </c>
      <c r="AO259" s="2" t="str">
        <f t="shared" si="77"/>
        <v/>
      </c>
      <c r="AP259" s="2" t="str">
        <f t="shared" si="78"/>
        <v/>
      </c>
      <c r="AQ259" s="2" t="str">
        <f t="shared" si="79"/>
        <v/>
      </c>
    </row>
    <row r="260" spans="1:43" x14ac:dyDescent="0.2">
      <c r="A260" s="2" t="str">
        <f>IF('3 - SHOP Premium Calculator'!F276="","",'3 - SHOP Premium Calculator'!F276)</f>
        <v/>
      </c>
      <c r="B260" s="2" t="str">
        <f>IF(A260="","",A260&amp;COUNTIFS($D$10:D260,"Employee"))</f>
        <v/>
      </c>
      <c r="C260" s="2" t="str">
        <f>IF(A260="","",'3 - SHOP Premium Calculator'!F276&amp;" - "&amp;'3 - SHOP Premium Calculator'!H276)</f>
        <v/>
      </c>
      <c r="D260" s="2" t="str">
        <f>IF('3 - SHOP Premium Calculator'!H276="","",'3 - SHOP Premium Calculator'!H276)</f>
        <v/>
      </c>
      <c r="E260" s="37" t="str">
        <f>IF('3 - SHOP Premium Calculator'!I276="","",'3 - SHOP Premium Calculator'!I276)</f>
        <v/>
      </c>
      <c r="F260" s="2" t="str">
        <f t="shared" si="60"/>
        <v/>
      </c>
      <c r="G260" s="2" t="str">
        <f t="shared" si="61"/>
        <v/>
      </c>
      <c r="H260" s="2" t="str">
        <f t="shared" si="62"/>
        <v/>
      </c>
      <c r="I260" s="2" t="str">
        <f t="shared" si="63"/>
        <v/>
      </c>
      <c r="J260" s="2" t="str">
        <f t="shared" si="64"/>
        <v/>
      </c>
      <c r="K260" s="2" t="str">
        <f>IF(A260="","",IF(AND(D260="Dependent",F260&lt;25),F260+(COUNTIFS($A$10:A260,A260)/500),0))</f>
        <v/>
      </c>
      <c r="L260" s="2" t="str" cm="1">
        <f t="array" ref="L260">IFERROR(IF(A260="","",IF(AND(D260="Dependent",OR(IFERROR(K260=LARGE(IF($B$10:$B$309=B260,$K$10:$K$309),1),FALSE),IFERROR(K260=LARGE(IF($B$10:$B$309=B260,$K$10:$K$309),2),FALSE),IFERROR(K260=LARGE(IF($B$10:$B$309=B260,$K$10:$K$309),3),FALSE)),F260&lt;26),1,0)),0)</f>
        <v/>
      </c>
      <c r="M260" s="2" t="str">
        <f t="shared" si="65"/>
        <v/>
      </c>
      <c r="O260" s="2" t="str" cm="1">
        <f t="array" ref="O260">IFERROR($M260*IF($E260="","",INDEX('Plan Details'!$F$4:$Q$2298,MATCH(1,(Calculations!O$9='Plan Details'!$B$4:$B$2298)*($G260='Plan Details'!$E$4:$E$2298)*(ISNUMBER(SEARCH($B$3,'Plan Details'!$D$4:$D$2298))),0),MATCH(Calculations!$B$4,'Plan Details'!$F$3:$Q$3,0))),"")</f>
        <v/>
      </c>
      <c r="P260" s="2" t="str" cm="1">
        <f t="array" ref="P260">IFERROR($M260*IF($E260="","",INDEX('Plan Details'!$F$4:$Q$2298,MATCH(1,(Calculations!P$9='Plan Details'!$B$4:$B$2298)*($G260='Plan Details'!$E$4:$E$2298)*(ISNUMBER(SEARCH($B$3,'Plan Details'!$D$4:$D$2298))),0),MATCH(Calculations!$B$4,'Plan Details'!$F$3:$Q$3,0))),"")</f>
        <v/>
      </c>
      <c r="Q260" s="2" t="str" cm="1">
        <f t="array" ref="Q260">IFERROR($M260*IF($E260="","",INDEX('Plan Details'!$F$4:$Q$2298,MATCH(1,(Calculations!Q$9='Plan Details'!$B$4:$B$2298)*($G260='Plan Details'!$E$4:$E$2298)*(ISNUMBER(SEARCH($B$3,'Plan Details'!$D$4:$D$2298))),0),MATCH(Calculations!$B$4,'Plan Details'!$F$3:$Q$3,0))),"")</f>
        <v/>
      </c>
      <c r="R260" s="2" t="str" cm="1">
        <f t="array" ref="R260">IFERROR($M260*IF($E260="","",INDEX('Plan Details'!$F$4:$Q$2298,MATCH(1,(Calculations!R$9='Plan Details'!$B$4:$B$2298)*($G260='Plan Details'!$E$4:$E$2298)*(ISNUMBER(SEARCH($B$3,'Plan Details'!$D$4:$D$2298))),0),MATCH(Calculations!$B$4,'Plan Details'!$F$3:$Q$3,0))),"")</f>
        <v/>
      </c>
      <c r="S260" s="2" t="str" cm="1">
        <f t="array" ref="S260">IFERROR($M260*IF($E260="","",INDEX('Plan Details'!$F$4:$Q$2298,MATCH(1,(Calculations!S$9='Plan Details'!$B$4:$B$2298)*($G260='Plan Details'!$E$4:$E$2298)*(ISNUMBER(SEARCH($B$3,'Plan Details'!$D$4:$D$2298))),0),MATCH(Calculations!$B$4,'Plan Details'!$F$3:$Q$3,0))),"")</f>
        <v/>
      </c>
      <c r="T260" s="2" t="str" cm="1">
        <f t="array" ref="T260">IFERROR($M260*IF($E260="","",INDEX('Plan Details'!$F$4:$Q$2298,MATCH(1,(Calculations!T$9='Plan Details'!$B$4:$B$2298)*($G260='Plan Details'!$E$4:$E$2298)*(ISNUMBER(SEARCH($B$3,'Plan Details'!$D$4:$D$2298))),0),MATCH(Calculations!$B$4,'Plan Details'!$F$3:$Q$3,0))),"")</f>
        <v/>
      </c>
      <c r="U260" s="2" t="str" cm="1">
        <f t="array" ref="U260">IFERROR($M260*IF($E260="","",INDEX('Plan Details'!$F$4:$Q$2298,MATCH(1,(Calculations!U$9='Plan Details'!$B$4:$B$2298)*($G260='Plan Details'!$E$4:$E$2298)*(ISNUMBER(SEARCH($B$3,'Plan Details'!$D$4:$D$2298))),0),MATCH(Calculations!$B$4,'Plan Details'!$F$3:$Q$3,0))),"")</f>
        <v/>
      </c>
      <c r="V260" s="2" t="str" cm="1">
        <f t="array" ref="V260">IFERROR($M260*IF($E260="","",INDEX('Plan Details'!$F$4:$Q$2298,MATCH(1,(Calculations!V$9='Plan Details'!$B$4:$B$2298)*($G260='Plan Details'!$E$4:$E$2298)*(ISNUMBER(SEARCH($B$3,'Plan Details'!$D$4:$D$2298))),0),MATCH(Calculations!$B$4,'Plan Details'!$F$3:$Q$3,0))),"")</f>
        <v/>
      </c>
      <c r="W260" s="2" t="str" cm="1">
        <f t="array" ref="W260">IFERROR($M260*IF($E260="","",INDEX('Plan Details'!$F$4:$Q$2298,MATCH(1,(Calculations!W$9='Plan Details'!$B$4:$B$2298)*($G260='Plan Details'!$E$4:$E$2298)*(ISNUMBER(SEARCH($B$3,'Plan Details'!$D$4:$D$2298))),0),MATCH(Calculations!$B$4,'Plan Details'!$F$3:$Q$3,0))),"")</f>
        <v/>
      </c>
      <c r="X260" s="2" t="str" cm="1">
        <f t="array" ref="X260">IFERROR($M260*IF($E260="","",INDEX('Plan Details'!$F$4:$Q$2298,MATCH(1,(Calculations!X$9='Plan Details'!$B$4:$B$2298)*($G260='Plan Details'!$E$4:$E$2298)*(ISNUMBER(SEARCH($B$3,'Plan Details'!$D$4:$D$2298))),0),MATCH(Calculations!$B$4,'Plan Details'!$F$3:$Q$3,0))),"")</f>
        <v/>
      </c>
      <c r="Y260" s="2" t="str" cm="1">
        <f t="array" ref="Y260">IFERROR($M260*IF($E260="","",INDEX('Plan Details'!$F$4:$Q$2298,MATCH(1,(Calculations!Y$9='Plan Details'!$B$4:$B$2298)*($G260='Plan Details'!$E$4:$E$2298)*(ISNUMBER(SEARCH($B$3,'Plan Details'!$D$4:$D$2298))),0),MATCH(Calculations!$B$4,'Plan Details'!$F$3:$Q$3,0))),"")</f>
        <v/>
      </c>
      <c r="Z260" s="2" t="str" cm="1">
        <f t="array" ref="Z260">IFERROR($M260*IF($E260="","",INDEX('Plan Details'!$F$4:$Q$2298,MATCH(1,(Calculations!Z$9='Plan Details'!$B$4:$B$2298)*($G260='Plan Details'!$E$4:$E$2298)*(ISNUMBER(SEARCH($B$3,'Plan Details'!$D$4:$D$2298))),0),MATCH(Calculations!$B$4,'Plan Details'!$F$3:$Q$3,0))),"")</f>
        <v/>
      </c>
      <c r="AA260" s="2" t="str" cm="1">
        <f t="array" ref="AA260">IFERROR($M260*IF($E260="","",INDEX('Plan Details'!$F$4:$Q$2298,MATCH(1,(Calculations!AA$9='Plan Details'!$B$4:$B$2298)*($G260='Plan Details'!$E$4:$E$2298)*(ISNUMBER(SEARCH($B$3,'Plan Details'!$D$4:$D$2298))),0),MATCH(Calculations!$B$4,'Plan Details'!$F$3:$Q$3,0))),"")</f>
        <v/>
      </c>
      <c r="AB260" s="2" t="str" cm="1">
        <f t="array" ref="AB260">IFERROR($M260*IF($E260="","",INDEX('Plan Details'!$F$4:$Q$2298,MATCH(1,(Calculations!AB$9='Plan Details'!$B$4:$B$2298)*($G260='Plan Details'!$E$4:$E$2298)*(ISNUMBER(SEARCH($B$3,'Plan Details'!$D$4:$D$2298))),0),MATCH(Calculations!$B$4,'Plan Details'!$F$3:$Q$3,0))),"")</f>
        <v/>
      </c>
      <c r="AD260" s="2" t="str">
        <f t="shared" si="66"/>
        <v/>
      </c>
      <c r="AE260" s="2" t="str">
        <f t="shared" si="67"/>
        <v/>
      </c>
      <c r="AF260" s="2" t="str">
        <f t="shared" si="68"/>
        <v/>
      </c>
      <c r="AG260" s="2" t="str">
        <f t="shared" si="69"/>
        <v/>
      </c>
      <c r="AH260" s="2" t="str">
        <f t="shared" si="70"/>
        <v/>
      </c>
      <c r="AI260" s="2" t="str">
        <f t="shared" si="71"/>
        <v/>
      </c>
      <c r="AJ260" s="2" t="str">
        <f t="shared" si="72"/>
        <v/>
      </c>
      <c r="AK260" s="2" t="str">
        <f t="shared" si="73"/>
        <v/>
      </c>
      <c r="AL260" s="2" t="str">
        <f t="shared" si="74"/>
        <v/>
      </c>
      <c r="AM260" s="2" t="str">
        <f t="shared" si="75"/>
        <v/>
      </c>
      <c r="AN260" s="2" t="str">
        <f t="shared" si="76"/>
        <v/>
      </c>
      <c r="AO260" s="2" t="str">
        <f t="shared" si="77"/>
        <v/>
      </c>
      <c r="AP260" s="2" t="str">
        <f t="shared" si="78"/>
        <v/>
      </c>
      <c r="AQ260" s="2" t="str">
        <f t="shared" si="79"/>
        <v/>
      </c>
    </row>
    <row r="261" spans="1:43" x14ac:dyDescent="0.2">
      <c r="A261" s="2" t="str">
        <f>IF('3 - SHOP Premium Calculator'!F277="","",'3 - SHOP Premium Calculator'!F277)</f>
        <v/>
      </c>
      <c r="B261" s="2" t="str">
        <f>IF(A261="","",A261&amp;COUNTIFS($D$10:D261,"Employee"))</f>
        <v/>
      </c>
      <c r="C261" s="2" t="str">
        <f>IF(A261="","",'3 - SHOP Premium Calculator'!F277&amp;" - "&amp;'3 - SHOP Premium Calculator'!H277)</f>
        <v/>
      </c>
      <c r="D261" s="2" t="str">
        <f>IF('3 - SHOP Premium Calculator'!H277="","",'3 - SHOP Premium Calculator'!H277)</f>
        <v/>
      </c>
      <c r="E261" s="37" t="str">
        <f>IF('3 - SHOP Premium Calculator'!I277="","",'3 - SHOP Premium Calculator'!I277)</f>
        <v/>
      </c>
      <c r="F261" s="2" t="str">
        <f t="shared" si="60"/>
        <v/>
      </c>
      <c r="G261" s="2" t="str">
        <f t="shared" si="61"/>
        <v/>
      </c>
      <c r="H261" s="2" t="str">
        <f t="shared" si="62"/>
        <v/>
      </c>
      <c r="I261" s="2" t="str">
        <f t="shared" si="63"/>
        <v/>
      </c>
      <c r="J261" s="2" t="str">
        <f t="shared" si="64"/>
        <v/>
      </c>
      <c r="K261" s="2" t="str">
        <f>IF(A261="","",IF(AND(D261="Dependent",F261&lt;25),F261+(COUNTIFS($A$10:A261,A261)/500),0))</f>
        <v/>
      </c>
      <c r="L261" s="2" t="str" cm="1">
        <f t="array" ref="L261">IFERROR(IF(A261="","",IF(AND(D261="Dependent",OR(IFERROR(K261=LARGE(IF($B$10:$B$309=B261,$K$10:$K$309),1),FALSE),IFERROR(K261=LARGE(IF($B$10:$B$309=B261,$K$10:$K$309),2),FALSE),IFERROR(K261=LARGE(IF($B$10:$B$309=B261,$K$10:$K$309),3),FALSE)),F261&lt;26),1,0)),0)</f>
        <v/>
      </c>
      <c r="M261" s="2" t="str">
        <f t="shared" si="65"/>
        <v/>
      </c>
      <c r="O261" s="2" t="str" cm="1">
        <f t="array" ref="O261">IFERROR($M261*IF($E261="","",INDEX('Plan Details'!$F$4:$Q$2298,MATCH(1,(Calculations!O$9='Plan Details'!$B$4:$B$2298)*($G261='Plan Details'!$E$4:$E$2298)*(ISNUMBER(SEARCH($B$3,'Plan Details'!$D$4:$D$2298))),0),MATCH(Calculations!$B$4,'Plan Details'!$F$3:$Q$3,0))),"")</f>
        <v/>
      </c>
      <c r="P261" s="2" t="str" cm="1">
        <f t="array" ref="P261">IFERROR($M261*IF($E261="","",INDEX('Plan Details'!$F$4:$Q$2298,MATCH(1,(Calculations!P$9='Plan Details'!$B$4:$B$2298)*($G261='Plan Details'!$E$4:$E$2298)*(ISNUMBER(SEARCH($B$3,'Plan Details'!$D$4:$D$2298))),0),MATCH(Calculations!$B$4,'Plan Details'!$F$3:$Q$3,0))),"")</f>
        <v/>
      </c>
      <c r="Q261" s="2" t="str" cm="1">
        <f t="array" ref="Q261">IFERROR($M261*IF($E261="","",INDEX('Plan Details'!$F$4:$Q$2298,MATCH(1,(Calculations!Q$9='Plan Details'!$B$4:$B$2298)*($G261='Plan Details'!$E$4:$E$2298)*(ISNUMBER(SEARCH($B$3,'Plan Details'!$D$4:$D$2298))),0),MATCH(Calculations!$B$4,'Plan Details'!$F$3:$Q$3,0))),"")</f>
        <v/>
      </c>
      <c r="R261" s="2" t="str" cm="1">
        <f t="array" ref="R261">IFERROR($M261*IF($E261="","",INDEX('Plan Details'!$F$4:$Q$2298,MATCH(1,(Calculations!R$9='Plan Details'!$B$4:$B$2298)*($G261='Plan Details'!$E$4:$E$2298)*(ISNUMBER(SEARCH($B$3,'Plan Details'!$D$4:$D$2298))),0),MATCH(Calculations!$B$4,'Plan Details'!$F$3:$Q$3,0))),"")</f>
        <v/>
      </c>
      <c r="S261" s="2" t="str" cm="1">
        <f t="array" ref="S261">IFERROR($M261*IF($E261="","",INDEX('Plan Details'!$F$4:$Q$2298,MATCH(1,(Calculations!S$9='Plan Details'!$B$4:$B$2298)*($G261='Plan Details'!$E$4:$E$2298)*(ISNUMBER(SEARCH($B$3,'Plan Details'!$D$4:$D$2298))),0),MATCH(Calculations!$B$4,'Plan Details'!$F$3:$Q$3,0))),"")</f>
        <v/>
      </c>
      <c r="T261" s="2" t="str" cm="1">
        <f t="array" ref="T261">IFERROR($M261*IF($E261="","",INDEX('Plan Details'!$F$4:$Q$2298,MATCH(1,(Calculations!T$9='Plan Details'!$B$4:$B$2298)*($G261='Plan Details'!$E$4:$E$2298)*(ISNUMBER(SEARCH($B$3,'Plan Details'!$D$4:$D$2298))),0),MATCH(Calculations!$B$4,'Plan Details'!$F$3:$Q$3,0))),"")</f>
        <v/>
      </c>
      <c r="U261" s="2" t="str" cm="1">
        <f t="array" ref="U261">IFERROR($M261*IF($E261="","",INDEX('Plan Details'!$F$4:$Q$2298,MATCH(1,(Calculations!U$9='Plan Details'!$B$4:$B$2298)*($G261='Plan Details'!$E$4:$E$2298)*(ISNUMBER(SEARCH($B$3,'Plan Details'!$D$4:$D$2298))),0),MATCH(Calculations!$B$4,'Plan Details'!$F$3:$Q$3,0))),"")</f>
        <v/>
      </c>
      <c r="V261" s="2" t="str" cm="1">
        <f t="array" ref="V261">IFERROR($M261*IF($E261="","",INDEX('Plan Details'!$F$4:$Q$2298,MATCH(1,(Calculations!V$9='Plan Details'!$B$4:$B$2298)*($G261='Plan Details'!$E$4:$E$2298)*(ISNUMBER(SEARCH($B$3,'Plan Details'!$D$4:$D$2298))),0),MATCH(Calculations!$B$4,'Plan Details'!$F$3:$Q$3,0))),"")</f>
        <v/>
      </c>
      <c r="W261" s="2" t="str" cm="1">
        <f t="array" ref="W261">IFERROR($M261*IF($E261="","",INDEX('Plan Details'!$F$4:$Q$2298,MATCH(1,(Calculations!W$9='Plan Details'!$B$4:$B$2298)*($G261='Plan Details'!$E$4:$E$2298)*(ISNUMBER(SEARCH($B$3,'Plan Details'!$D$4:$D$2298))),0),MATCH(Calculations!$B$4,'Plan Details'!$F$3:$Q$3,0))),"")</f>
        <v/>
      </c>
      <c r="X261" s="2" t="str" cm="1">
        <f t="array" ref="X261">IFERROR($M261*IF($E261="","",INDEX('Plan Details'!$F$4:$Q$2298,MATCH(1,(Calculations!X$9='Plan Details'!$B$4:$B$2298)*($G261='Plan Details'!$E$4:$E$2298)*(ISNUMBER(SEARCH($B$3,'Plan Details'!$D$4:$D$2298))),0),MATCH(Calculations!$B$4,'Plan Details'!$F$3:$Q$3,0))),"")</f>
        <v/>
      </c>
      <c r="Y261" s="2" t="str" cm="1">
        <f t="array" ref="Y261">IFERROR($M261*IF($E261="","",INDEX('Plan Details'!$F$4:$Q$2298,MATCH(1,(Calculations!Y$9='Plan Details'!$B$4:$B$2298)*($G261='Plan Details'!$E$4:$E$2298)*(ISNUMBER(SEARCH($B$3,'Plan Details'!$D$4:$D$2298))),0),MATCH(Calculations!$B$4,'Plan Details'!$F$3:$Q$3,0))),"")</f>
        <v/>
      </c>
      <c r="Z261" s="2" t="str" cm="1">
        <f t="array" ref="Z261">IFERROR($M261*IF($E261="","",INDEX('Plan Details'!$F$4:$Q$2298,MATCH(1,(Calculations!Z$9='Plan Details'!$B$4:$B$2298)*($G261='Plan Details'!$E$4:$E$2298)*(ISNUMBER(SEARCH($B$3,'Plan Details'!$D$4:$D$2298))),0),MATCH(Calculations!$B$4,'Plan Details'!$F$3:$Q$3,0))),"")</f>
        <v/>
      </c>
      <c r="AA261" s="2" t="str" cm="1">
        <f t="array" ref="AA261">IFERROR($M261*IF($E261="","",INDEX('Plan Details'!$F$4:$Q$2298,MATCH(1,(Calculations!AA$9='Plan Details'!$B$4:$B$2298)*($G261='Plan Details'!$E$4:$E$2298)*(ISNUMBER(SEARCH($B$3,'Plan Details'!$D$4:$D$2298))),0),MATCH(Calculations!$B$4,'Plan Details'!$F$3:$Q$3,0))),"")</f>
        <v/>
      </c>
      <c r="AB261" s="2" t="str" cm="1">
        <f t="array" ref="AB261">IFERROR($M261*IF($E261="","",INDEX('Plan Details'!$F$4:$Q$2298,MATCH(1,(Calculations!AB$9='Plan Details'!$B$4:$B$2298)*($G261='Plan Details'!$E$4:$E$2298)*(ISNUMBER(SEARCH($B$3,'Plan Details'!$D$4:$D$2298))),0),MATCH(Calculations!$B$4,'Plan Details'!$F$3:$Q$3,0))),"")</f>
        <v/>
      </c>
      <c r="AD261" s="2" t="str">
        <f t="shared" si="66"/>
        <v/>
      </c>
      <c r="AE261" s="2" t="str">
        <f t="shared" si="67"/>
        <v/>
      </c>
      <c r="AF261" s="2" t="str">
        <f t="shared" si="68"/>
        <v/>
      </c>
      <c r="AG261" s="2" t="str">
        <f t="shared" si="69"/>
        <v/>
      </c>
      <c r="AH261" s="2" t="str">
        <f t="shared" si="70"/>
        <v/>
      </c>
      <c r="AI261" s="2" t="str">
        <f t="shared" si="71"/>
        <v/>
      </c>
      <c r="AJ261" s="2" t="str">
        <f t="shared" si="72"/>
        <v/>
      </c>
      <c r="AK261" s="2" t="str">
        <f t="shared" si="73"/>
        <v/>
      </c>
      <c r="AL261" s="2" t="str">
        <f t="shared" si="74"/>
        <v/>
      </c>
      <c r="AM261" s="2" t="str">
        <f t="shared" si="75"/>
        <v/>
      </c>
      <c r="AN261" s="2" t="str">
        <f t="shared" si="76"/>
        <v/>
      </c>
      <c r="AO261" s="2" t="str">
        <f t="shared" si="77"/>
        <v/>
      </c>
      <c r="AP261" s="2" t="str">
        <f t="shared" si="78"/>
        <v/>
      </c>
      <c r="AQ261" s="2" t="str">
        <f t="shared" si="79"/>
        <v/>
      </c>
    </row>
    <row r="262" spans="1:43" x14ac:dyDescent="0.2">
      <c r="A262" s="2" t="str">
        <f>IF('3 - SHOP Premium Calculator'!F278="","",'3 - SHOP Premium Calculator'!F278)</f>
        <v/>
      </c>
      <c r="B262" s="2" t="str">
        <f>IF(A262="","",A262&amp;COUNTIFS($D$10:D262,"Employee"))</f>
        <v/>
      </c>
      <c r="C262" s="2" t="str">
        <f>IF(A262="","",'3 - SHOP Premium Calculator'!F278&amp;" - "&amp;'3 - SHOP Premium Calculator'!H278)</f>
        <v/>
      </c>
      <c r="D262" s="2" t="str">
        <f>IF('3 - SHOP Premium Calculator'!H278="","",'3 - SHOP Premium Calculator'!H278)</f>
        <v/>
      </c>
      <c r="E262" s="37" t="str">
        <f>IF('3 - SHOP Premium Calculator'!I278="","",'3 - SHOP Premium Calculator'!I278)</f>
        <v/>
      </c>
      <c r="F262" s="2" t="str">
        <f t="shared" si="60"/>
        <v/>
      </c>
      <c r="G262" s="2" t="str">
        <f t="shared" si="61"/>
        <v/>
      </c>
      <c r="H262" s="2" t="str">
        <f t="shared" si="62"/>
        <v/>
      </c>
      <c r="I262" s="2" t="str">
        <f t="shared" si="63"/>
        <v/>
      </c>
      <c r="J262" s="2" t="str">
        <f t="shared" si="64"/>
        <v/>
      </c>
      <c r="K262" s="2" t="str">
        <f>IF(A262="","",IF(AND(D262="Dependent",F262&lt;25),F262+(COUNTIFS($A$10:A262,A262)/500),0))</f>
        <v/>
      </c>
      <c r="L262" s="2" t="str" cm="1">
        <f t="array" ref="L262">IFERROR(IF(A262="","",IF(AND(D262="Dependent",OR(IFERROR(K262=LARGE(IF($B$10:$B$309=B262,$K$10:$K$309),1),FALSE),IFERROR(K262=LARGE(IF($B$10:$B$309=B262,$K$10:$K$309),2),FALSE),IFERROR(K262=LARGE(IF($B$10:$B$309=B262,$K$10:$K$309),3),FALSE)),F262&lt;26),1,0)),0)</f>
        <v/>
      </c>
      <c r="M262" s="2" t="str">
        <f t="shared" si="65"/>
        <v/>
      </c>
      <c r="O262" s="2" t="str" cm="1">
        <f t="array" ref="O262">IFERROR($M262*IF($E262="","",INDEX('Plan Details'!$F$4:$Q$2298,MATCH(1,(Calculations!O$9='Plan Details'!$B$4:$B$2298)*($G262='Plan Details'!$E$4:$E$2298)*(ISNUMBER(SEARCH($B$3,'Plan Details'!$D$4:$D$2298))),0),MATCH(Calculations!$B$4,'Plan Details'!$F$3:$Q$3,0))),"")</f>
        <v/>
      </c>
      <c r="P262" s="2" t="str" cm="1">
        <f t="array" ref="P262">IFERROR($M262*IF($E262="","",INDEX('Plan Details'!$F$4:$Q$2298,MATCH(1,(Calculations!P$9='Plan Details'!$B$4:$B$2298)*($G262='Plan Details'!$E$4:$E$2298)*(ISNUMBER(SEARCH($B$3,'Plan Details'!$D$4:$D$2298))),0),MATCH(Calculations!$B$4,'Plan Details'!$F$3:$Q$3,0))),"")</f>
        <v/>
      </c>
      <c r="Q262" s="2" t="str" cm="1">
        <f t="array" ref="Q262">IFERROR($M262*IF($E262="","",INDEX('Plan Details'!$F$4:$Q$2298,MATCH(1,(Calculations!Q$9='Plan Details'!$B$4:$B$2298)*($G262='Plan Details'!$E$4:$E$2298)*(ISNUMBER(SEARCH($B$3,'Plan Details'!$D$4:$D$2298))),0),MATCH(Calculations!$B$4,'Plan Details'!$F$3:$Q$3,0))),"")</f>
        <v/>
      </c>
      <c r="R262" s="2" t="str" cm="1">
        <f t="array" ref="R262">IFERROR($M262*IF($E262="","",INDEX('Plan Details'!$F$4:$Q$2298,MATCH(1,(Calculations!R$9='Plan Details'!$B$4:$B$2298)*($G262='Plan Details'!$E$4:$E$2298)*(ISNUMBER(SEARCH($B$3,'Plan Details'!$D$4:$D$2298))),0),MATCH(Calculations!$B$4,'Plan Details'!$F$3:$Q$3,0))),"")</f>
        <v/>
      </c>
      <c r="S262" s="2" t="str" cm="1">
        <f t="array" ref="S262">IFERROR($M262*IF($E262="","",INDEX('Plan Details'!$F$4:$Q$2298,MATCH(1,(Calculations!S$9='Plan Details'!$B$4:$B$2298)*($G262='Plan Details'!$E$4:$E$2298)*(ISNUMBER(SEARCH($B$3,'Plan Details'!$D$4:$D$2298))),0),MATCH(Calculations!$B$4,'Plan Details'!$F$3:$Q$3,0))),"")</f>
        <v/>
      </c>
      <c r="T262" s="2" t="str" cm="1">
        <f t="array" ref="T262">IFERROR($M262*IF($E262="","",INDEX('Plan Details'!$F$4:$Q$2298,MATCH(1,(Calculations!T$9='Plan Details'!$B$4:$B$2298)*($G262='Plan Details'!$E$4:$E$2298)*(ISNUMBER(SEARCH($B$3,'Plan Details'!$D$4:$D$2298))),0),MATCH(Calculations!$B$4,'Plan Details'!$F$3:$Q$3,0))),"")</f>
        <v/>
      </c>
      <c r="U262" s="2" t="str" cm="1">
        <f t="array" ref="U262">IFERROR($M262*IF($E262="","",INDEX('Plan Details'!$F$4:$Q$2298,MATCH(1,(Calculations!U$9='Plan Details'!$B$4:$B$2298)*($G262='Plan Details'!$E$4:$E$2298)*(ISNUMBER(SEARCH($B$3,'Plan Details'!$D$4:$D$2298))),0),MATCH(Calculations!$B$4,'Plan Details'!$F$3:$Q$3,0))),"")</f>
        <v/>
      </c>
      <c r="V262" s="2" t="str" cm="1">
        <f t="array" ref="V262">IFERROR($M262*IF($E262="","",INDEX('Plan Details'!$F$4:$Q$2298,MATCH(1,(Calculations!V$9='Plan Details'!$B$4:$B$2298)*($G262='Plan Details'!$E$4:$E$2298)*(ISNUMBER(SEARCH($B$3,'Plan Details'!$D$4:$D$2298))),0),MATCH(Calculations!$B$4,'Plan Details'!$F$3:$Q$3,0))),"")</f>
        <v/>
      </c>
      <c r="W262" s="2" t="str" cm="1">
        <f t="array" ref="W262">IFERROR($M262*IF($E262="","",INDEX('Plan Details'!$F$4:$Q$2298,MATCH(1,(Calculations!W$9='Plan Details'!$B$4:$B$2298)*($G262='Plan Details'!$E$4:$E$2298)*(ISNUMBER(SEARCH($B$3,'Plan Details'!$D$4:$D$2298))),0),MATCH(Calculations!$B$4,'Plan Details'!$F$3:$Q$3,0))),"")</f>
        <v/>
      </c>
      <c r="X262" s="2" t="str" cm="1">
        <f t="array" ref="X262">IFERROR($M262*IF($E262="","",INDEX('Plan Details'!$F$4:$Q$2298,MATCH(1,(Calculations!X$9='Plan Details'!$B$4:$B$2298)*($G262='Plan Details'!$E$4:$E$2298)*(ISNUMBER(SEARCH($B$3,'Plan Details'!$D$4:$D$2298))),0),MATCH(Calculations!$B$4,'Plan Details'!$F$3:$Q$3,0))),"")</f>
        <v/>
      </c>
      <c r="Y262" s="2" t="str" cm="1">
        <f t="array" ref="Y262">IFERROR($M262*IF($E262="","",INDEX('Plan Details'!$F$4:$Q$2298,MATCH(1,(Calculations!Y$9='Plan Details'!$B$4:$B$2298)*($G262='Plan Details'!$E$4:$E$2298)*(ISNUMBER(SEARCH($B$3,'Plan Details'!$D$4:$D$2298))),0),MATCH(Calculations!$B$4,'Plan Details'!$F$3:$Q$3,0))),"")</f>
        <v/>
      </c>
      <c r="Z262" s="2" t="str" cm="1">
        <f t="array" ref="Z262">IFERROR($M262*IF($E262="","",INDEX('Plan Details'!$F$4:$Q$2298,MATCH(1,(Calculations!Z$9='Plan Details'!$B$4:$B$2298)*($G262='Plan Details'!$E$4:$E$2298)*(ISNUMBER(SEARCH($B$3,'Plan Details'!$D$4:$D$2298))),0),MATCH(Calculations!$B$4,'Plan Details'!$F$3:$Q$3,0))),"")</f>
        <v/>
      </c>
      <c r="AA262" s="2" t="str" cm="1">
        <f t="array" ref="AA262">IFERROR($M262*IF($E262="","",INDEX('Plan Details'!$F$4:$Q$2298,MATCH(1,(Calculations!AA$9='Plan Details'!$B$4:$B$2298)*($G262='Plan Details'!$E$4:$E$2298)*(ISNUMBER(SEARCH($B$3,'Plan Details'!$D$4:$D$2298))),0),MATCH(Calculations!$B$4,'Plan Details'!$F$3:$Q$3,0))),"")</f>
        <v/>
      </c>
      <c r="AB262" s="2" t="str" cm="1">
        <f t="array" ref="AB262">IFERROR($M262*IF($E262="","",INDEX('Plan Details'!$F$4:$Q$2298,MATCH(1,(Calculations!AB$9='Plan Details'!$B$4:$B$2298)*($G262='Plan Details'!$E$4:$E$2298)*(ISNUMBER(SEARCH($B$3,'Plan Details'!$D$4:$D$2298))),0),MATCH(Calculations!$B$4,'Plan Details'!$F$3:$Q$3,0))),"")</f>
        <v/>
      </c>
      <c r="AD262" s="2" t="str">
        <f t="shared" si="66"/>
        <v/>
      </c>
      <c r="AE262" s="2" t="str">
        <f t="shared" si="67"/>
        <v/>
      </c>
      <c r="AF262" s="2" t="str">
        <f t="shared" si="68"/>
        <v/>
      </c>
      <c r="AG262" s="2" t="str">
        <f t="shared" si="69"/>
        <v/>
      </c>
      <c r="AH262" s="2" t="str">
        <f t="shared" si="70"/>
        <v/>
      </c>
      <c r="AI262" s="2" t="str">
        <f t="shared" si="71"/>
        <v/>
      </c>
      <c r="AJ262" s="2" t="str">
        <f t="shared" si="72"/>
        <v/>
      </c>
      <c r="AK262" s="2" t="str">
        <f t="shared" si="73"/>
        <v/>
      </c>
      <c r="AL262" s="2" t="str">
        <f t="shared" si="74"/>
        <v/>
      </c>
      <c r="AM262" s="2" t="str">
        <f t="shared" si="75"/>
        <v/>
      </c>
      <c r="AN262" s="2" t="str">
        <f t="shared" si="76"/>
        <v/>
      </c>
      <c r="AO262" s="2" t="str">
        <f t="shared" si="77"/>
        <v/>
      </c>
      <c r="AP262" s="2" t="str">
        <f t="shared" si="78"/>
        <v/>
      </c>
      <c r="AQ262" s="2" t="str">
        <f t="shared" si="79"/>
        <v/>
      </c>
    </row>
    <row r="263" spans="1:43" x14ac:dyDescent="0.2">
      <c r="A263" s="2" t="str">
        <f>IF('3 - SHOP Premium Calculator'!F279="","",'3 - SHOP Premium Calculator'!F279)</f>
        <v/>
      </c>
      <c r="B263" s="2" t="str">
        <f>IF(A263="","",A263&amp;COUNTIFS($D$10:D263,"Employee"))</f>
        <v/>
      </c>
      <c r="C263" s="2" t="str">
        <f>IF(A263="","",'3 - SHOP Premium Calculator'!F279&amp;" - "&amp;'3 - SHOP Premium Calculator'!H279)</f>
        <v/>
      </c>
      <c r="D263" s="2" t="str">
        <f>IF('3 - SHOP Premium Calculator'!H279="","",'3 - SHOP Premium Calculator'!H279)</f>
        <v/>
      </c>
      <c r="E263" s="37" t="str">
        <f>IF('3 - SHOP Premium Calculator'!I279="","",'3 - SHOP Premium Calculator'!I279)</f>
        <v/>
      </c>
      <c r="F263" s="2" t="str">
        <f t="shared" si="60"/>
        <v/>
      </c>
      <c r="G263" s="2" t="str">
        <f t="shared" si="61"/>
        <v/>
      </c>
      <c r="H263" s="2" t="str">
        <f t="shared" si="62"/>
        <v/>
      </c>
      <c r="I263" s="2" t="str">
        <f t="shared" si="63"/>
        <v/>
      </c>
      <c r="J263" s="2" t="str">
        <f t="shared" si="64"/>
        <v/>
      </c>
      <c r="K263" s="2" t="str">
        <f>IF(A263="","",IF(AND(D263="Dependent",F263&lt;25),F263+(COUNTIFS($A$10:A263,A263)/500),0))</f>
        <v/>
      </c>
      <c r="L263" s="2" t="str" cm="1">
        <f t="array" ref="L263">IFERROR(IF(A263="","",IF(AND(D263="Dependent",OR(IFERROR(K263=LARGE(IF($B$10:$B$309=B263,$K$10:$K$309),1),FALSE),IFERROR(K263=LARGE(IF($B$10:$B$309=B263,$K$10:$K$309),2),FALSE),IFERROR(K263=LARGE(IF($B$10:$B$309=B263,$K$10:$K$309),3),FALSE)),F263&lt;26),1,0)),0)</f>
        <v/>
      </c>
      <c r="M263" s="2" t="str">
        <f t="shared" si="65"/>
        <v/>
      </c>
      <c r="O263" s="2" t="str" cm="1">
        <f t="array" ref="O263">IFERROR($M263*IF($E263="","",INDEX('Plan Details'!$F$4:$Q$2298,MATCH(1,(Calculations!O$9='Plan Details'!$B$4:$B$2298)*($G263='Plan Details'!$E$4:$E$2298)*(ISNUMBER(SEARCH($B$3,'Plan Details'!$D$4:$D$2298))),0),MATCH(Calculations!$B$4,'Plan Details'!$F$3:$Q$3,0))),"")</f>
        <v/>
      </c>
      <c r="P263" s="2" t="str" cm="1">
        <f t="array" ref="P263">IFERROR($M263*IF($E263="","",INDEX('Plan Details'!$F$4:$Q$2298,MATCH(1,(Calculations!P$9='Plan Details'!$B$4:$B$2298)*($G263='Plan Details'!$E$4:$E$2298)*(ISNUMBER(SEARCH($B$3,'Plan Details'!$D$4:$D$2298))),0),MATCH(Calculations!$B$4,'Plan Details'!$F$3:$Q$3,0))),"")</f>
        <v/>
      </c>
      <c r="Q263" s="2" t="str" cm="1">
        <f t="array" ref="Q263">IFERROR($M263*IF($E263="","",INDEX('Plan Details'!$F$4:$Q$2298,MATCH(1,(Calculations!Q$9='Plan Details'!$B$4:$B$2298)*($G263='Plan Details'!$E$4:$E$2298)*(ISNUMBER(SEARCH($B$3,'Plan Details'!$D$4:$D$2298))),0),MATCH(Calculations!$B$4,'Plan Details'!$F$3:$Q$3,0))),"")</f>
        <v/>
      </c>
      <c r="R263" s="2" t="str" cm="1">
        <f t="array" ref="R263">IFERROR($M263*IF($E263="","",INDEX('Plan Details'!$F$4:$Q$2298,MATCH(1,(Calculations!R$9='Plan Details'!$B$4:$B$2298)*($G263='Plan Details'!$E$4:$E$2298)*(ISNUMBER(SEARCH($B$3,'Plan Details'!$D$4:$D$2298))),0),MATCH(Calculations!$B$4,'Plan Details'!$F$3:$Q$3,0))),"")</f>
        <v/>
      </c>
      <c r="S263" s="2" t="str" cm="1">
        <f t="array" ref="S263">IFERROR($M263*IF($E263="","",INDEX('Plan Details'!$F$4:$Q$2298,MATCH(1,(Calculations!S$9='Plan Details'!$B$4:$B$2298)*($G263='Plan Details'!$E$4:$E$2298)*(ISNUMBER(SEARCH($B$3,'Plan Details'!$D$4:$D$2298))),0),MATCH(Calculations!$B$4,'Plan Details'!$F$3:$Q$3,0))),"")</f>
        <v/>
      </c>
      <c r="T263" s="2" t="str" cm="1">
        <f t="array" ref="T263">IFERROR($M263*IF($E263="","",INDEX('Plan Details'!$F$4:$Q$2298,MATCH(1,(Calculations!T$9='Plan Details'!$B$4:$B$2298)*($G263='Plan Details'!$E$4:$E$2298)*(ISNUMBER(SEARCH($B$3,'Plan Details'!$D$4:$D$2298))),0),MATCH(Calculations!$B$4,'Plan Details'!$F$3:$Q$3,0))),"")</f>
        <v/>
      </c>
      <c r="U263" s="2" t="str" cm="1">
        <f t="array" ref="U263">IFERROR($M263*IF($E263="","",INDEX('Plan Details'!$F$4:$Q$2298,MATCH(1,(Calculations!U$9='Plan Details'!$B$4:$B$2298)*($G263='Plan Details'!$E$4:$E$2298)*(ISNUMBER(SEARCH($B$3,'Plan Details'!$D$4:$D$2298))),0),MATCH(Calculations!$B$4,'Plan Details'!$F$3:$Q$3,0))),"")</f>
        <v/>
      </c>
      <c r="V263" s="2" t="str" cm="1">
        <f t="array" ref="V263">IFERROR($M263*IF($E263="","",INDEX('Plan Details'!$F$4:$Q$2298,MATCH(1,(Calculations!V$9='Plan Details'!$B$4:$B$2298)*($G263='Plan Details'!$E$4:$E$2298)*(ISNUMBER(SEARCH($B$3,'Plan Details'!$D$4:$D$2298))),0),MATCH(Calculations!$B$4,'Plan Details'!$F$3:$Q$3,0))),"")</f>
        <v/>
      </c>
      <c r="W263" s="2" t="str" cm="1">
        <f t="array" ref="W263">IFERROR($M263*IF($E263="","",INDEX('Plan Details'!$F$4:$Q$2298,MATCH(1,(Calculations!W$9='Plan Details'!$B$4:$B$2298)*($G263='Plan Details'!$E$4:$E$2298)*(ISNUMBER(SEARCH($B$3,'Plan Details'!$D$4:$D$2298))),0),MATCH(Calculations!$B$4,'Plan Details'!$F$3:$Q$3,0))),"")</f>
        <v/>
      </c>
      <c r="X263" s="2" t="str" cm="1">
        <f t="array" ref="X263">IFERROR($M263*IF($E263="","",INDEX('Plan Details'!$F$4:$Q$2298,MATCH(1,(Calculations!X$9='Plan Details'!$B$4:$B$2298)*($G263='Plan Details'!$E$4:$E$2298)*(ISNUMBER(SEARCH($B$3,'Plan Details'!$D$4:$D$2298))),0),MATCH(Calculations!$B$4,'Plan Details'!$F$3:$Q$3,0))),"")</f>
        <v/>
      </c>
      <c r="Y263" s="2" t="str" cm="1">
        <f t="array" ref="Y263">IFERROR($M263*IF($E263="","",INDEX('Plan Details'!$F$4:$Q$2298,MATCH(1,(Calculations!Y$9='Plan Details'!$B$4:$B$2298)*($G263='Plan Details'!$E$4:$E$2298)*(ISNUMBER(SEARCH($B$3,'Plan Details'!$D$4:$D$2298))),0),MATCH(Calculations!$B$4,'Plan Details'!$F$3:$Q$3,0))),"")</f>
        <v/>
      </c>
      <c r="Z263" s="2" t="str" cm="1">
        <f t="array" ref="Z263">IFERROR($M263*IF($E263="","",INDEX('Plan Details'!$F$4:$Q$2298,MATCH(1,(Calculations!Z$9='Plan Details'!$B$4:$B$2298)*($G263='Plan Details'!$E$4:$E$2298)*(ISNUMBER(SEARCH($B$3,'Plan Details'!$D$4:$D$2298))),0),MATCH(Calculations!$B$4,'Plan Details'!$F$3:$Q$3,0))),"")</f>
        <v/>
      </c>
      <c r="AA263" s="2" t="str" cm="1">
        <f t="array" ref="AA263">IFERROR($M263*IF($E263="","",INDEX('Plan Details'!$F$4:$Q$2298,MATCH(1,(Calculations!AA$9='Plan Details'!$B$4:$B$2298)*($G263='Plan Details'!$E$4:$E$2298)*(ISNUMBER(SEARCH($B$3,'Plan Details'!$D$4:$D$2298))),0),MATCH(Calculations!$B$4,'Plan Details'!$F$3:$Q$3,0))),"")</f>
        <v/>
      </c>
      <c r="AB263" s="2" t="str" cm="1">
        <f t="array" ref="AB263">IFERROR($M263*IF($E263="","",INDEX('Plan Details'!$F$4:$Q$2298,MATCH(1,(Calculations!AB$9='Plan Details'!$B$4:$B$2298)*($G263='Plan Details'!$E$4:$E$2298)*(ISNUMBER(SEARCH($B$3,'Plan Details'!$D$4:$D$2298))),0),MATCH(Calculations!$B$4,'Plan Details'!$F$3:$Q$3,0))),"")</f>
        <v/>
      </c>
      <c r="AD263" s="2" t="str">
        <f t="shared" si="66"/>
        <v/>
      </c>
      <c r="AE263" s="2" t="str">
        <f t="shared" si="67"/>
        <v/>
      </c>
      <c r="AF263" s="2" t="str">
        <f t="shared" si="68"/>
        <v/>
      </c>
      <c r="AG263" s="2" t="str">
        <f t="shared" si="69"/>
        <v/>
      </c>
      <c r="AH263" s="2" t="str">
        <f t="shared" si="70"/>
        <v/>
      </c>
      <c r="AI263" s="2" t="str">
        <f t="shared" si="71"/>
        <v/>
      </c>
      <c r="AJ263" s="2" t="str">
        <f t="shared" si="72"/>
        <v/>
      </c>
      <c r="AK263" s="2" t="str">
        <f t="shared" si="73"/>
        <v/>
      </c>
      <c r="AL263" s="2" t="str">
        <f t="shared" si="74"/>
        <v/>
      </c>
      <c r="AM263" s="2" t="str">
        <f t="shared" si="75"/>
        <v/>
      </c>
      <c r="AN263" s="2" t="str">
        <f t="shared" si="76"/>
        <v/>
      </c>
      <c r="AO263" s="2" t="str">
        <f t="shared" si="77"/>
        <v/>
      </c>
      <c r="AP263" s="2" t="str">
        <f t="shared" si="78"/>
        <v/>
      </c>
      <c r="AQ263" s="2" t="str">
        <f t="shared" si="79"/>
        <v/>
      </c>
    </row>
    <row r="264" spans="1:43" x14ac:dyDescent="0.2">
      <c r="A264" s="2" t="str">
        <f>IF('3 - SHOP Premium Calculator'!F280="","",'3 - SHOP Premium Calculator'!F280)</f>
        <v/>
      </c>
      <c r="B264" s="2" t="str">
        <f>IF(A264="","",A264&amp;COUNTIFS($D$10:D264,"Employee"))</f>
        <v/>
      </c>
      <c r="C264" s="2" t="str">
        <f>IF(A264="","",'3 - SHOP Premium Calculator'!F280&amp;" - "&amp;'3 - SHOP Premium Calculator'!H280)</f>
        <v/>
      </c>
      <c r="D264" s="2" t="str">
        <f>IF('3 - SHOP Premium Calculator'!H280="","",'3 - SHOP Premium Calculator'!H280)</f>
        <v/>
      </c>
      <c r="E264" s="37" t="str">
        <f>IF('3 - SHOP Premium Calculator'!I280="","",'3 - SHOP Premium Calculator'!I280)</f>
        <v/>
      </c>
      <c r="F264" s="2" t="str">
        <f t="shared" si="60"/>
        <v/>
      </c>
      <c r="G264" s="2" t="str">
        <f t="shared" si="61"/>
        <v/>
      </c>
      <c r="H264" s="2" t="str">
        <f t="shared" si="62"/>
        <v/>
      </c>
      <c r="I264" s="2" t="str">
        <f t="shared" si="63"/>
        <v/>
      </c>
      <c r="J264" s="2" t="str">
        <f t="shared" si="64"/>
        <v/>
      </c>
      <c r="K264" s="2" t="str">
        <f>IF(A264="","",IF(AND(D264="Dependent",F264&lt;25),F264+(COUNTIFS($A$10:A264,A264)/500),0))</f>
        <v/>
      </c>
      <c r="L264" s="2" t="str" cm="1">
        <f t="array" ref="L264">IFERROR(IF(A264="","",IF(AND(D264="Dependent",OR(IFERROR(K264=LARGE(IF($B$10:$B$309=B264,$K$10:$K$309),1),FALSE),IFERROR(K264=LARGE(IF($B$10:$B$309=B264,$K$10:$K$309),2),FALSE),IFERROR(K264=LARGE(IF($B$10:$B$309=B264,$K$10:$K$309),3),FALSE)),F264&lt;26),1,0)),0)</f>
        <v/>
      </c>
      <c r="M264" s="2" t="str">
        <f t="shared" si="65"/>
        <v/>
      </c>
      <c r="O264" s="2" t="str" cm="1">
        <f t="array" ref="O264">IFERROR($M264*IF($E264="","",INDEX('Plan Details'!$F$4:$Q$2298,MATCH(1,(Calculations!O$9='Plan Details'!$B$4:$B$2298)*($G264='Plan Details'!$E$4:$E$2298)*(ISNUMBER(SEARCH($B$3,'Plan Details'!$D$4:$D$2298))),0),MATCH(Calculations!$B$4,'Plan Details'!$F$3:$Q$3,0))),"")</f>
        <v/>
      </c>
      <c r="P264" s="2" t="str" cm="1">
        <f t="array" ref="P264">IFERROR($M264*IF($E264="","",INDEX('Plan Details'!$F$4:$Q$2298,MATCH(1,(Calculations!P$9='Plan Details'!$B$4:$B$2298)*($G264='Plan Details'!$E$4:$E$2298)*(ISNUMBER(SEARCH($B$3,'Plan Details'!$D$4:$D$2298))),0),MATCH(Calculations!$B$4,'Plan Details'!$F$3:$Q$3,0))),"")</f>
        <v/>
      </c>
      <c r="Q264" s="2" t="str" cm="1">
        <f t="array" ref="Q264">IFERROR($M264*IF($E264="","",INDEX('Plan Details'!$F$4:$Q$2298,MATCH(1,(Calculations!Q$9='Plan Details'!$B$4:$B$2298)*($G264='Plan Details'!$E$4:$E$2298)*(ISNUMBER(SEARCH($B$3,'Plan Details'!$D$4:$D$2298))),0),MATCH(Calculations!$B$4,'Plan Details'!$F$3:$Q$3,0))),"")</f>
        <v/>
      </c>
      <c r="R264" s="2" t="str" cm="1">
        <f t="array" ref="R264">IFERROR($M264*IF($E264="","",INDEX('Plan Details'!$F$4:$Q$2298,MATCH(1,(Calculations!R$9='Plan Details'!$B$4:$B$2298)*($G264='Plan Details'!$E$4:$E$2298)*(ISNUMBER(SEARCH($B$3,'Plan Details'!$D$4:$D$2298))),0),MATCH(Calculations!$B$4,'Plan Details'!$F$3:$Q$3,0))),"")</f>
        <v/>
      </c>
      <c r="S264" s="2" t="str" cm="1">
        <f t="array" ref="S264">IFERROR($M264*IF($E264="","",INDEX('Plan Details'!$F$4:$Q$2298,MATCH(1,(Calculations!S$9='Plan Details'!$B$4:$B$2298)*($G264='Plan Details'!$E$4:$E$2298)*(ISNUMBER(SEARCH($B$3,'Plan Details'!$D$4:$D$2298))),0),MATCH(Calculations!$B$4,'Plan Details'!$F$3:$Q$3,0))),"")</f>
        <v/>
      </c>
      <c r="T264" s="2" t="str" cm="1">
        <f t="array" ref="T264">IFERROR($M264*IF($E264="","",INDEX('Plan Details'!$F$4:$Q$2298,MATCH(1,(Calculations!T$9='Plan Details'!$B$4:$B$2298)*($G264='Plan Details'!$E$4:$E$2298)*(ISNUMBER(SEARCH($B$3,'Plan Details'!$D$4:$D$2298))),0),MATCH(Calculations!$B$4,'Plan Details'!$F$3:$Q$3,0))),"")</f>
        <v/>
      </c>
      <c r="U264" s="2" t="str" cm="1">
        <f t="array" ref="U264">IFERROR($M264*IF($E264="","",INDEX('Plan Details'!$F$4:$Q$2298,MATCH(1,(Calculations!U$9='Plan Details'!$B$4:$B$2298)*($G264='Plan Details'!$E$4:$E$2298)*(ISNUMBER(SEARCH($B$3,'Plan Details'!$D$4:$D$2298))),0),MATCH(Calculations!$B$4,'Plan Details'!$F$3:$Q$3,0))),"")</f>
        <v/>
      </c>
      <c r="V264" s="2" t="str" cm="1">
        <f t="array" ref="V264">IFERROR($M264*IF($E264="","",INDEX('Plan Details'!$F$4:$Q$2298,MATCH(1,(Calculations!V$9='Plan Details'!$B$4:$B$2298)*($G264='Plan Details'!$E$4:$E$2298)*(ISNUMBER(SEARCH($B$3,'Plan Details'!$D$4:$D$2298))),0),MATCH(Calculations!$B$4,'Plan Details'!$F$3:$Q$3,0))),"")</f>
        <v/>
      </c>
      <c r="W264" s="2" t="str" cm="1">
        <f t="array" ref="W264">IFERROR($M264*IF($E264="","",INDEX('Plan Details'!$F$4:$Q$2298,MATCH(1,(Calculations!W$9='Plan Details'!$B$4:$B$2298)*($G264='Plan Details'!$E$4:$E$2298)*(ISNUMBER(SEARCH($B$3,'Plan Details'!$D$4:$D$2298))),0),MATCH(Calculations!$B$4,'Plan Details'!$F$3:$Q$3,0))),"")</f>
        <v/>
      </c>
      <c r="X264" s="2" t="str" cm="1">
        <f t="array" ref="X264">IFERROR($M264*IF($E264="","",INDEX('Plan Details'!$F$4:$Q$2298,MATCH(1,(Calculations!X$9='Plan Details'!$B$4:$B$2298)*($G264='Plan Details'!$E$4:$E$2298)*(ISNUMBER(SEARCH($B$3,'Plan Details'!$D$4:$D$2298))),0),MATCH(Calculations!$B$4,'Plan Details'!$F$3:$Q$3,0))),"")</f>
        <v/>
      </c>
      <c r="Y264" s="2" t="str" cm="1">
        <f t="array" ref="Y264">IFERROR($M264*IF($E264="","",INDEX('Plan Details'!$F$4:$Q$2298,MATCH(1,(Calculations!Y$9='Plan Details'!$B$4:$B$2298)*($G264='Plan Details'!$E$4:$E$2298)*(ISNUMBER(SEARCH($B$3,'Plan Details'!$D$4:$D$2298))),0),MATCH(Calculations!$B$4,'Plan Details'!$F$3:$Q$3,0))),"")</f>
        <v/>
      </c>
      <c r="Z264" s="2" t="str" cm="1">
        <f t="array" ref="Z264">IFERROR($M264*IF($E264="","",INDEX('Plan Details'!$F$4:$Q$2298,MATCH(1,(Calculations!Z$9='Plan Details'!$B$4:$B$2298)*($G264='Plan Details'!$E$4:$E$2298)*(ISNUMBER(SEARCH($B$3,'Plan Details'!$D$4:$D$2298))),0),MATCH(Calculations!$B$4,'Plan Details'!$F$3:$Q$3,0))),"")</f>
        <v/>
      </c>
      <c r="AA264" s="2" t="str" cm="1">
        <f t="array" ref="AA264">IFERROR($M264*IF($E264="","",INDEX('Plan Details'!$F$4:$Q$2298,MATCH(1,(Calculations!AA$9='Plan Details'!$B$4:$B$2298)*($G264='Plan Details'!$E$4:$E$2298)*(ISNUMBER(SEARCH($B$3,'Plan Details'!$D$4:$D$2298))),0),MATCH(Calculations!$B$4,'Plan Details'!$F$3:$Q$3,0))),"")</f>
        <v/>
      </c>
      <c r="AB264" s="2" t="str" cm="1">
        <f t="array" ref="AB264">IFERROR($M264*IF($E264="","",INDEX('Plan Details'!$F$4:$Q$2298,MATCH(1,(Calculations!AB$9='Plan Details'!$B$4:$B$2298)*($G264='Plan Details'!$E$4:$E$2298)*(ISNUMBER(SEARCH($B$3,'Plan Details'!$D$4:$D$2298))),0),MATCH(Calculations!$B$4,'Plan Details'!$F$3:$Q$3,0))),"")</f>
        <v/>
      </c>
      <c r="AD264" s="2" t="str">
        <f t="shared" si="66"/>
        <v/>
      </c>
      <c r="AE264" s="2" t="str">
        <f t="shared" si="67"/>
        <v/>
      </c>
      <c r="AF264" s="2" t="str">
        <f t="shared" si="68"/>
        <v/>
      </c>
      <c r="AG264" s="2" t="str">
        <f t="shared" si="69"/>
        <v/>
      </c>
      <c r="AH264" s="2" t="str">
        <f t="shared" si="70"/>
        <v/>
      </c>
      <c r="AI264" s="2" t="str">
        <f t="shared" si="71"/>
        <v/>
      </c>
      <c r="AJ264" s="2" t="str">
        <f t="shared" si="72"/>
        <v/>
      </c>
      <c r="AK264" s="2" t="str">
        <f t="shared" si="73"/>
        <v/>
      </c>
      <c r="AL264" s="2" t="str">
        <f t="shared" si="74"/>
        <v/>
      </c>
      <c r="AM264" s="2" t="str">
        <f t="shared" si="75"/>
        <v/>
      </c>
      <c r="AN264" s="2" t="str">
        <f t="shared" si="76"/>
        <v/>
      </c>
      <c r="AO264" s="2" t="str">
        <f t="shared" si="77"/>
        <v/>
      </c>
      <c r="AP264" s="2" t="str">
        <f t="shared" si="78"/>
        <v/>
      </c>
      <c r="AQ264" s="2" t="str">
        <f t="shared" si="79"/>
        <v/>
      </c>
    </row>
    <row r="265" spans="1:43" x14ac:dyDescent="0.2">
      <c r="A265" s="2" t="str">
        <f>IF('3 - SHOP Premium Calculator'!F281="","",'3 - SHOP Premium Calculator'!F281)</f>
        <v/>
      </c>
      <c r="B265" s="2" t="str">
        <f>IF(A265="","",A265&amp;COUNTIFS($D$10:D265,"Employee"))</f>
        <v/>
      </c>
      <c r="C265" s="2" t="str">
        <f>IF(A265="","",'3 - SHOP Premium Calculator'!F281&amp;" - "&amp;'3 - SHOP Premium Calculator'!H281)</f>
        <v/>
      </c>
      <c r="D265" s="2" t="str">
        <f>IF('3 - SHOP Premium Calculator'!H281="","",'3 - SHOP Premium Calculator'!H281)</f>
        <v/>
      </c>
      <c r="E265" s="37" t="str">
        <f>IF('3 - SHOP Premium Calculator'!I281="","",'3 - SHOP Premium Calculator'!I281)</f>
        <v/>
      </c>
      <c r="F265" s="2" t="str">
        <f t="shared" si="60"/>
        <v/>
      </c>
      <c r="G265" s="2" t="str">
        <f t="shared" si="61"/>
        <v/>
      </c>
      <c r="H265" s="2" t="str">
        <f t="shared" si="62"/>
        <v/>
      </c>
      <c r="I265" s="2" t="str">
        <f t="shared" si="63"/>
        <v/>
      </c>
      <c r="J265" s="2" t="str">
        <f t="shared" si="64"/>
        <v/>
      </c>
      <c r="K265" s="2" t="str">
        <f>IF(A265="","",IF(AND(D265="Dependent",F265&lt;25),F265+(COUNTIFS($A$10:A265,A265)/500),0))</f>
        <v/>
      </c>
      <c r="L265" s="2" t="str" cm="1">
        <f t="array" ref="L265">IFERROR(IF(A265="","",IF(AND(D265="Dependent",OR(IFERROR(K265=LARGE(IF($B$10:$B$309=B265,$K$10:$K$309),1),FALSE),IFERROR(K265=LARGE(IF($B$10:$B$309=B265,$K$10:$K$309),2),FALSE),IFERROR(K265=LARGE(IF($B$10:$B$309=B265,$K$10:$K$309),3),FALSE)),F265&lt;26),1,0)),0)</f>
        <v/>
      </c>
      <c r="M265" s="2" t="str">
        <f t="shared" si="65"/>
        <v/>
      </c>
      <c r="O265" s="2" t="str" cm="1">
        <f t="array" ref="O265">IFERROR($M265*IF($E265="","",INDEX('Plan Details'!$F$4:$Q$2298,MATCH(1,(Calculations!O$9='Plan Details'!$B$4:$B$2298)*($G265='Plan Details'!$E$4:$E$2298)*(ISNUMBER(SEARCH($B$3,'Plan Details'!$D$4:$D$2298))),0),MATCH(Calculations!$B$4,'Plan Details'!$F$3:$Q$3,0))),"")</f>
        <v/>
      </c>
      <c r="P265" s="2" t="str" cm="1">
        <f t="array" ref="P265">IFERROR($M265*IF($E265="","",INDEX('Plan Details'!$F$4:$Q$2298,MATCH(1,(Calculations!P$9='Plan Details'!$B$4:$B$2298)*($G265='Plan Details'!$E$4:$E$2298)*(ISNUMBER(SEARCH($B$3,'Plan Details'!$D$4:$D$2298))),0),MATCH(Calculations!$B$4,'Plan Details'!$F$3:$Q$3,0))),"")</f>
        <v/>
      </c>
      <c r="Q265" s="2" t="str" cm="1">
        <f t="array" ref="Q265">IFERROR($M265*IF($E265="","",INDEX('Plan Details'!$F$4:$Q$2298,MATCH(1,(Calculations!Q$9='Plan Details'!$B$4:$B$2298)*($G265='Plan Details'!$E$4:$E$2298)*(ISNUMBER(SEARCH($B$3,'Plan Details'!$D$4:$D$2298))),0),MATCH(Calculations!$B$4,'Plan Details'!$F$3:$Q$3,0))),"")</f>
        <v/>
      </c>
      <c r="R265" s="2" t="str" cm="1">
        <f t="array" ref="R265">IFERROR($M265*IF($E265="","",INDEX('Plan Details'!$F$4:$Q$2298,MATCH(1,(Calculations!R$9='Plan Details'!$B$4:$B$2298)*($G265='Plan Details'!$E$4:$E$2298)*(ISNUMBER(SEARCH($B$3,'Plan Details'!$D$4:$D$2298))),0),MATCH(Calculations!$B$4,'Plan Details'!$F$3:$Q$3,0))),"")</f>
        <v/>
      </c>
      <c r="S265" s="2" t="str" cm="1">
        <f t="array" ref="S265">IFERROR($M265*IF($E265="","",INDEX('Plan Details'!$F$4:$Q$2298,MATCH(1,(Calculations!S$9='Plan Details'!$B$4:$B$2298)*($G265='Plan Details'!$E$4:$E$2298)*(ISNUMBER(SEARCH($B$3,'Plan Details'!$D$4:$D$2298))),0),MATCH(Calculations!$B$4,'Plan Details'!$F$3:$Q$3,0))),"")</f>
        <v/>
      </c>
      <c r="T265" s="2" t="str" cm="1">
        <f t="array" ref="T265">IFERROR($M265*IF($E265="","",INDEX('Plan Details'!$F$4:$Q$2298,MATCH(1,(Calculations!T$9='Plan Details'!$B$4:$B$2298)*($G265='Plan Details'!$E$4:$E$2298)*(ISNUMBER(SEARCH($B$3,'Plan Details'!$D$4:$D$2298))),0),MATCH(Calculations!$B$4,'Plan Details'!$F$3:$Q$3,0))),"")</f>
        <v/>
      </c>
      <c r="U265" s="2" t="str" cm="1">
        <f t="array" ref="U265">IFERROR($M265*IF($E265="","",INDEX('Plan Details'!$F$4:$Q$2298,MATCH(1,(Calculations!U$9='Plan Details'!$B$4:$B$2298)*($G265='Plan Details'!$E$4:$E$2298)*(ISNUMBER(SEARCH($B$3,'Plan Details'!$D$4:$D$2298))),0),MATCH(Calculations!$B$4,'Plan Details'!$F$3:$Q$3,0))),"")</f>
        <v/>
      </c>
      <c r="V265" s="2" t="str" cm="1">
        <f t="array" ref="V265">IFERROR($M265*IF($E265="","",INDEX('Plan Details'!$F$4:$Q$2298,MATCH(1,(Calculations!V$9='Plan Details'!$B$4:$B$2298)*($G265='Plan Details'!$E$4:$E$2298)*(ISNUMBER(SEARCH($B$3,'Plan Details'!$D$4:$D$2298))),0),MATCH(Calculations!$B$4,'Plan Details'!$F$3:$Q$3,0))),"")</f>
        <v/>
      </c>
      <c r="W265" s="2" t="str" cm="1">
        <f t="array" ref="W265">IFERROR($M265*IF($E265="","",INDEX('Plan Details'!$F$4:$Q$2298,MATCH(1,(Calculations!W$9='Plan Details'!$B$4:$B$2298)*($G265='Plan Details'!$E$4:$E$2298)*(ISNUMBER(SEARCH($B$3,'Plan Details'!$D$4:$D$2298))),0),MATCH(Calculations!$B$4,'Plan Details'!$F$3:$Q$3,0))),"")</f>
        <v/>
      </c>
      <c r="X265" s="2" t="str" cm="1">
        <f t="array" ref="X265">IFERROR($M265*IF($E265="","",INDEX('Plan Details'!$F$4:$Q$2298,MATCH(1,(Calculations!X$9='Plan Details'!$B$4:$B$2298)*($G265='Plan Details'!$E$4:$E$2298)*(ISNUMBER(SEARCH($B$3,'Plan Details'!$D$4:$D$2298))),0),MATCH(Calculations!$B$4,'Plan Details'!$F$3:$Q$3,0))),"")</f>
        <v/>
      </c>
      <c r="Y265" s="2" t="str" cm="1">
        <f t="array" ref="Y265">IFERROR($M265*IF($E265="","",INDEX('Plan Details'!$F$4:$Q$2298,MATCH(1,(Calculations!Y$9='Plan Details'!$B$4:$B$2298)*($G265='Plan Details'!$E$4:$E$2298)*(ISNUMBER(SEARCH($B$3,'Plan Details'!$D$4:$D$2298))),0),MATCH(Calculations!$B$4,'Plan Details'!$F$3:$Q$3,0))),"")</f>
        <v/>
      </c>
      <c r="Z265" s="2" t="str" cm="1">
        <f t="array" ref="Z265">IFERROR($M265*IF($E265="","",INDEX('Plan Details'!$F$4:$Q$2298,MATCH(1,(Calculations!Z$9='Plan Details'!$B$4:$B$2298)*($G265='Plan Details'!$E$4:$E$2298)*(ISNUMBER(SEARCH($B$3,'Plan Details'!$D$4:$D$2298))),0),MATCH(Calculations!$B$4,'Plan Details'!$F$3:$Q$3,0))),"")</f>
        <v/>
      </c>
      <c r="AA265" s="2" t="str" cm="1">
        <f t="array" ref="AA265">IFERROR($M265*IF($E265="","",INDEX('Plan Details'!$F$4:$Q$2298,MATCH(1,(Calculations!AA$9='Plan Details'!$B$4:$B$2298)*($G265='Plan Details'!$E$4:$E$2298)*(ISNUMBER(SEARCH($B$3,'Plan Details'!$D$4:$D$2298))),0),MATCH(Calculations!$B$4,'Plan Details'!$F$3:$Q$3,0))),"")</f>
        <v/>
      </c>
      <c r="AB265" s="2" t="str" cm="1">
        <f t="array" ref="AB265">IFERROR($M265*IF($E265="","",INDEX('Plan Details'!$F$4:$Q$2298,MATCH(1,(Calculations!AB$9='Plan Details'!$B$4:$B$2298)*($G265='Plan Details'!$E$4:$E$2298)*(ISNUMBER(SEARCH($B$3,'Plan Details'!$D$4:$D$2298))),0),MATCH(Calculations!$B$4,'Plan Details'!$F$3:$Q$3,0))),"")</f>
        <v/>
      </c>
      <c r="AD265" s="2" t="str">
        <f t="shared" si="66"/>
        <v/>
      </c>
      <c r="AE265" s="2" t="str">
        <f t="shared" si="67"/>
        <v/>
      </c>
      <c r="AF265" s="2" t="str">
        <f t="shared" si="68"/>
        <v/>
      </c>
      <c r="AG265" s="2" t="str">
        <f t="shared" si="69"/>
        <v/>
      </c>
      <c r="AH265" s="2" t="str">
        <f t="shared" si="70"/>
        <v/>
      </c>
      <c r="AI265" s="2" t="str">
        <f t="shared" si="71"/>
        <v/>
      </c>
      <c r="AJ265" s="2" t="str">
        <f t="shared" si="72"/>
        <v/>
      </c>
      <c r="AK265" s="2" t="str">
        <f t="shared" si="73"/>
        <v/>
      </c>
      <c r="AL265" s="2" t="str">
        <f t="shared" si="74"/>
        <v/>
      </c>
      <c r="AM265" s="2" t="str">
        <f t="shared" si="75"/>
        <v/>
      </c>
      <c r="AN265" s="2" t="str">
        <f t="shared" si="76"/>
        <v/>
      </c>
      <c r="AO265" s="2" t="str">
        <f t="shared" si="77"/>
        <v/>
      </c>
      <c r="AP265" s="2" t="str">
        <f t="shared" si="78"/>
        <v/>
      </c>
      <c r="AQ265" s="2" t="str">
        <f t="shared" si="79"/>
        <v/>
      </c>
    </row>
    <row r="266" spans="1:43" x14ac:dyDescent="0.2">
      <c r="A266" s="2" t="str">
        <f>IF('3 - SHOP Premium Calculator'!F282="","",'3 - SHOP Premium Calculator'!F282)</f>
        <v/>
      </c>
      <c r="B266" s="2" t="str">
        <f>IF(A266="","",A266&amp;COUNTIFS($D$10:D266,"Employee"))</f>
        <v/>
      </c>
      <c r="C266" s="2" t="str">
        <f>IF(A266="","",'3 - SHOP Premium Calculator'!F282&amp;" - "&amp;'3 - SHOP Premium Calculator'!H282)</f>
        <v/>
      </c>
      <c r="D266" s="2" t="str">
        <f>IF('3 - SHOP Premium Calculator'!H282="","",'3 - SHOP Premium Calculator'!H282)</f>
        <v/>
      </c>
      <c r="E266" s="37" t="str">
        <f>IF('3 - SHOP Premium Calculator'!I282="","",'3 - SHOP Premium Calculator'!I282)</f>
        <v/>
      </c>
      <c r="F266" s="2" t="str">
        <f t="shared" ref="F266:F309" si="80">IF(E266="","",ROUNDDOWN(YEARFRAC(E266,$B$4),0))</f>
        <v/>
      </c>
      <c r="G266" s="2" t="str">
        <f t="shared" ref="G266:G309" si="81">IF(E266="","",IF(F266&lt;15,"0-14",IF(F266&gt;64,"65+",F266)))</f>
        <v/>
      </c>
      <c r="H266" s="2" t="str">
        <f t="shared" ref="H266:H309" si="82">IF(A266="","",COUNTIFS($B$10:$B$309,B266,$D$10:$D$309,"Dependent",$F$10:$F$309,"&lt;26"))</f>
        <v/>
      </c>
      <c r="I266" s="2" t="str">
        <f t="shared" ref="I266:I309" si="83">IF(A266="","",IF(D266="Employee",1,0))</f>
        <v/>
      </c>
      <c r="J266" s="2" t="str">
        <f t="shared" ref="J266:J309" si="84">IF(A266="","",IF(D266="Spouse",1,0))</f>
        <v/>
      </c>
      <c r="K266" s="2" t="str">
        <f>IF(A266="","",IF(AND(D266="Dependent",F266&lt;25),F266+(COUNTIFS($A$10:A266,A266)/500),0))</f>
        <v/>
      </c>
      <c r="L266" s="2" t="str" cm="1">
        <f t="array" ref="L266">IFERROR(IF(A266="","",IF(AND(D266="Dependent",OR(IFERROR(K266=LARGE(IF($B$10:$B$309=B266,$K$10:$K$309),1),FALSE),IFERROR(K266=LARGE(IF($B$10:$B$309=B266,$K$10:$K$309),2),FALSE),IFERROR(K266=LARGE(IF($B$10:$B$309=B266,$K$10:$K$309),3),FALSE)),F266&lt;26),1,0)),0)</f>
        <v/>
      </c>
      <c r="M266" s="2" t="str">
        <f t="shared" ref="M266:M309" si="85">IF(A266="","",IF(SUM(I266:J266,L266)&gt;=1,1,0))</f>
        <v/>
      </c>
      <c r="O266" s="2" t="str" cm="1">
        <f t="array" ref="O266">IFERROR($M266*IF($E266="","",INDEX('Plan Details'!$F$4:$Q$2298,MATCH(1,(Calculations!O$9='Plan Details'!$B$4:$B$2298)*($G266='Plan Details'!$E$4:$E$2298)*(ISNUMBER(SEARCH($B$3,'Plan Details'!$D$4:$D$2298))),0),MATCH(Calculations!$B$4,'Plan Details'!$F$3:$Q$3,0))),"")</f>
        <v/>
      </c>
      <c r="P266" s="2" t="str" cm="1">
        <f t="array" ref="P266">IFERROR($M266*IF($E266="","",INDEX('Plan Details'!$F$4:$Q$2298,MATCH(1,(Calculations!P$9='Plan Details'!$B$4:$B$2298)*($G266='Plan Details'!$E$4:$E$2298)*(ISNUMBER(SEARCH($B$3,'Plan Details'!$D$4:$D$2298))),0),MATCH(Calculations!$B$4,'Plan Details'!$F$3:$Q$3,0))),"")</f>
        <v/>
      </c>
      <c r="Q266" s="2" t="str" cm="1">
        <f t="array" ref="Q266">IFERROR($M266*IF($E266="","",INDEX('Plan Details'!$F$4:$Q$2298,MATCH(1,(Calculations!Q$9='Plan Details'!$B$4:$B$2298)*($G266='Plan Details'!$E$4:$E$2298)*(ISNUMBER(SEARCH($B$3,'Plan Details'!$D$4:$D$2298))),0),MATCH(Calculations!$B$4,'Plan Details'!$F$3:$Q$3,0))),"")</f>
        <v/>
      </c>
      <c r="R266" s="2" t="str" cm="1">
        <f t="array" ref="R266">IFERROR($M266*IF($E266="","",INDEX('Plan Details'!$F$4:$Q$2298,MATCH(1,(Calculations!R$9='Plan Details'!$B$4:$B$2298)*($G266='Plan Details'!$E$4:$E$2298)*(ISNUMBER(SEARCH($B$3,'Plan Details'!$D$4:$D$2298))),0),MATCH(Calculations!$B$4,'Plan Details'!$F$3:$Q$3,0))),"")</f>
        <v/>
      </c>
      <c r="S266" s="2" t="str" cm="1">
        <f t="array" ref="S266">IFERROR($M266*IF($E266="","",INDEX('Plan Details'!$F$4:$Q$2298,MATCH(1,(Calculations!S$9='Plan Details'!$B$4:$B$2298)*($G266='Plan Details'!$E$4:$E$2298)*(ISNUMBER(SEARCH($B$3,'Plan Details'!$D$4:$D$2298))),0),MATCH(Calculations!$B$4,'Plan Details'!$F$3:$Q$3,0))),"")</f>
        <v/>
      </c>
      <c r="T266" s="2" t="str" cm="1">
        <f t="array" ref="T266">IFERROR($M266*IF($E266="","",INDEX('Plan Details'!$F$4:$Q$2298,MATCH(1,(Calculations!T$9='Plan Details'!$B$4:$B$2298)*($G266='Plan Details'!$E$4:$E$2298)*(ISNUMBER(SEARCH($B$3,'Plan Details'!$D$4:$D$2298))),0),MATCH(Calculations!$B$4,'Plan Details'!$F$3:$Q$3,0))),"")</f>
        <v/>
      </c>
      <c r="U266" s="2" t="str" cm="1">
        <f t="array" ref="U266">IFERROR($M266*IF($E266="","",INDEX('Plan Details'!$F$4:$Q$2298,MATCH(1,(Calculations!U$9='Plan Details'!$B$4:$B$2298)*($G266='Plan Details'!$E$4:$E$2298)*(ISNUMBER(SEARCH($B$3,'Plan Details'!$D$4:$D$2298))),0),MATCH(Calculations!$B$4,'Plan Details'!$F$3:$Q$3,0))),"")</f>
        <v/>
      </c>
      <c r="V266" s="2" t="str" cm="1">
        <f t="array" ref="V266">IFERROR($M266*IF($E266="","",INDEX('Plan Details'!$F$4:$Q$2298,MATCH(1,(Calculations!V$9='Plan Details'!$B$4:$B$2298)*($G266='Plan Details'!$E$4:$E$2298)*(ISNUMBER(SEARCH($B$3,'Plan Details'!$D$4:$D$2298))),0),MATCH(Calculations!$B$4,'Plan Details'!$F$3:$Q$3,0))),"")</f>
        <v/>
      </c>
      <c r="W266" s="2" t="str" cm="1">
        <f t="array" ref="W266">IFERROR($M266*IF($E266="","",INDEX('Plan Details'!$F$4:$Q$2298,MATCH(1,(Calculations!W$9='Plan Details'!$B$4:$B$2298)*($G266='Plan Details'!$E$4:$E$2298)*(ISNUMBER(SEARCH($B$3,'Plan Details'!$D$4:$D$2298))),0),MATCH(Calculations!$B$4,'Plan Details'!$F$3:$Q$3,0))),"")</f>
        <v/>
      </c>
      <c r="X266" s="2" t="str" cm="1">
        <f t="array" ref="X266">IFERROR($M266*IF($E266="","",INDEX('Plan Details'!$F$4:$Q$2298,MATCH(1,(Calculations!X$9='Plan Details'!$B$4:$B$2298)*($G266='Plan Details'!$E$4:$E$2298)*(ISNUMBER(SEARCH($B$3,'Plan Details'!$D$4:$D$2298))),0),MATCH(Calculations!$B$4,'Plan Details'!$F$3:$Q$3,0))),"")</f>
        <v/>
      </c>
      <c r="Y266" s="2" t="str" cm="1">
        <f t="array" ref="Y266">IFERROR($M266*IF($E266="","",INDEX('Plan Details'!$F$4:$Q$2298,MATCH(1,(Calculations!Y$9='Plan Details'!$B$4:$B$2298)*($G266='Plan Details'!$E$4:$E$2298)*(ISNUMBER(SEARCH($B$3,'Plan Details'!$D$4:$D$2298))),0),MATCH(Calculations!$B$4,'Plan Details'!$F$3:$Q$3,0))),"")</f>
        <v/>
      </c>
      <c r="Z266" s="2" t="str" cm="1">
        <f t="array" ref="Z266">IFERROR($M266*IF($E266="","",INDEX('Plan Details'!$F$4:$Q$2298,MATCH(1,(Calculations!Z$9='Plan Details'!$B$4:$B$2298)*($G266='Plan Details'!$E$4:$E$2298)*(ISNUMBER(SEARCH($B$3,'Plan Details'!$D$4:$D$2298))),0),MATCH(Calculations!$B$4,'Plan Details'!$F$3:$Q$3,0))),"")</f>
        <v/>
      </c>
      <c r="AA266" s="2" t="str" cm="1">
        <f t="array" ref="AA266">IFERROR($M266*IF($E266="","",INDEX('Plan Details'!$F$4:$Q$2298,MATCH(1,(Calculations!AA$9='Plan Details'!$B$4:$B$2298)*($G266='Plan Details'!$E$4:$E$2298)*(ISNUMBER(SEARCH($B$3,'Plan Details'!$D$4:$D$2298))),0),MATCH(Calculations!$B$4,'Plan Details'!$F$3:$Q$3,0))),"")</f>
        <v/>
      </c>
      <c r="AB266" s="2" t="str" cm="1">
        <f t="array" ref="AB266">IFERROR($M266*IF($E266="","",INDEX('Plan Details'!$F$4:$Q$2298,MATCH(1,(Calculations!AB$9='Plan Details'!$B$4:$B$2298)*($G266='Plan Details'!$E$4:$E$2298)*(ISNUMBER(SEARCH($B$3,'Plan Details'!$D$4:$D$2298))),0),MATCH(Calculations!$B$4,'Plan Details'!$F$3:$Q$3,0))),"")</f>
        <v/>
      </c>
      <c r="AD266" s="2" t="str">
        <f t="shared" ref="AD266:AD309" si="86">IFERROR($M266*IF(OR(AND($D266="",$E266&lt;&gt;""),$D266="Employee"),O266*$B$5,IF(OR($D266="Spouse",$D266="Dependent"),O266*$B$6,"")),"")</f>
        <v/>
      </c>
      <c r="AE266" s="2" t="str">
        <f t="shared" ref="AE266:AE309" si="87">IFERROR($M266*IF(OR(AND($D266="",$E266&lt;&gt;""),$D266="Employee"),P266*$B$5,IF(OR($D266="Spouse",$D266="Dependent"),P266*$B$6,"")),"")</f>
        <v/>
      </c>
      <c r="AF266" s="2" t="str">
        <f t="shared" ref="AF266:AF309" si="88">IFERROR($M266*IF(OR(AND($D266="",$E266&lt;&gt;""),$D266="Employee"),Q266*$B$5,IF(OR($D266="Spouse",$D266="Dependent"),Q266*$B$6,"")),"")</f>
        <v/>
      </c>
      <c r="AG266" s="2" t="str">
        <f t="shared" ref="AG266:AG309" si="89">IFERROR($M266*IF(OR(AND($D266="",$E266&lt;&gt;""),$D266="Employee"),R266*$B$5,IF(OR($D266="Spouse",$D266="Dependent"),R266*$B$6,"")),"")</f>
        <v/>
      </c>
      <c r="AH266" s="2" t="str">
        <f t="shared" ref="AH266:AH309" si="90">IFERROR($M266*IF(OR(AND($D266="",$E266&lt;&gt;""),$D266="Employee"),S266*$B$5,IF(OR($D266="Spouse",$D266="Dependent"),S266*$B$6,"")),"")</f>
        <v/>
      </c>
      <c r="AI266" s="2" t="str">
        <f t="shared" ref="AI266:AI309" si="91">IFERROR($M266*IF(OR(AND($D266="",$E266&lt;&gt;""),$D266="Employee"),T266*$B$5,IF(OR($D266="Spouse",$D266="Dependent"),T266*$B$6,"")),"")</f>
        <v/>
      </c>
      <c r="AJ266" s="2" t="str">
        <f t="shared" ref="AJ266:AJ309" si="92">IFERROR($M266*IF(OR(AND($D266="",$E266&lt;&gt;""),$D266="Employee"),U266*$B$5,IF(OR($D266="Spouse",$D266="Dependent"),U266*$B$6,"")),"")</f>
        <v/>
      </c>
      <c r="AK266" s="2" t="str">
        <f t="shared" ref="AK266:AK309" si="93">IFERROR($M266*IF(OR(AND($D266="",$E266&lt;&gt;""),$D266="Employee"),V266*$B$5,IF(OR($D266="Spouse",$D266="Dependent"),V266*$B$6,"")),"")</f>
        <v/>
      </c>
      <c r="AL266" s="2" t="str">
        <f t="shared" ref="AL266:AL309" si="94">IFERROR($M266*IF(OR(AND($D266="",$E266&lt;&gt;""),$D266="Employee"),W266*$B$5,IF(OR($D266="Spouse",$D266="Dependent"),W266*$B$6,"")),"")</f>
        <v/>
      </c>
      <c r="AM266" s="2" t="str">
        <f t="shared" ref="AM266:AM309" si="95">IFERROR($M266*IF(OR(AND($D266="",$E266&lt;&gt;""),$D266="Employee"),X266*$B$5,IF(OR($D266="Spouse",$D266="Dependent"),X266*$B$6,"")),"")</f>
        <v/>
      </c>
      <c r="AN266" s="2" t="str">
        <f t="shared" ref="AN266:AN309" si="96">IFERROR($M266*IF(OR(AND($D266="",$E266&lt;&gt;""),$D266="Employee"),Y266*$B$5,IF(OR($D266="Spouse",$D266="Dependent"),Y266*$B$6,"")),"")</f>
        <v/>
      </c>
      <c r="AO266" s="2" t="str">
        <f t="shared" ref="AO266:AO309" si="97">IFERROR($M266*IF(OR(AND($D266="",$E266&lt;&gt;""),$D266="Employee"),Z266*$B$5,IF(OR($D266="Spouse",$D266="Dependent"),Z266*$B$6,"")),"")</f>
        <v/>
      </c>
      <c r="AP266" s="2" t="str">
        <f t="shared" ref="AP266:AP309" si="98">IFERROR($M266*IF(OR(AND($D266="",$E266&lt;&gt;""),$D266="Employee"),AA266*$B$5,IF(OR($D266="Spouse",$D266="Dependent"),AA266*$B$6,"")),"")</f>
        <v/>
      </c>
      <c r="AQ266" s="2" t="str">
        <f t="shared" ref="AQ266:AQ309" si="99">IFERROR($M266*IF(OR(AND($D266="",$E266&lt;&gt;""),$D266="Employee"),AB266*$B$5,IF(OR($D266="Spouse",$D266="Dependent"),AB266*$B$6,"")),"")</f>
        <v/>
      </c>
    </row>
    <row r="267" spans="1:43" x14ac:dyDescent="0.2">
      <c r="A267" s="2" t="str">
        <f>IF('3 - SHOP Premium Calculator'!F283="","",'3 - SHOP Premium Calculator'!F283)</f>
        <v/>
      </c>
      <c r="B267" s="2" t="str">
        <f>IF(A267="","",A267&amp;COUNTIFS($D$10:D267,"Employee"))</f>
        <v/>
      </c>
      <c r="C267" s="2" t="str">
        <f>IF(A267="","",'3 - SHOP Premium Calculator'!F283&amp;" - "&amp;'3 - SHOP Premium Calculator'!H283)</f>
        <v/>
      </c>
      <c r="D267" s="2" t="str">
        <f>IF('3 - SHOP Premium Calculator'!H283="","",'3 - SHOP Premium Calculator'!H283)</f>
        <v/>
      </c>
      <c r="E267" s="37" t="str">
        <f>IF('3 - SHOP Premium Calculator'!I283="","",'3 - SHOP Premium Calculator'!I283)</f>
        <v/>
      </c>
      <c r="F267" s="2" t="str">
        <f t="shared" si="80"/>
        <v/>
      </c>
      <c r="G267" s="2" t="str">
        <f t="shared" si="81"/>
        <v/>
      </c>
      <c r="H267" s="2" t="str">
        <f t="shared" si="82"/>
        <v/>
      </c>
      <c r="I267" s="2" t="str">
        <f t="shared" si="83"/>
        <v/>
      </c>
      <c r="J267" s="2" t="str">
        <f t="shared" si="84"/>
        <v/>
      </c>
      <c r="K267" s="2" t="str">
        <f>IF(A267="","",IF(AND(D267="Dependent",F267&lt;25),F267+(COUNTIFS($A$10:A267,A267)/500),0))</f>
        <v/>
      </c>
      <c r="L267" s="2" t="str" cm="1">
        <f t="array" ref="L267">IFERROR(IF(A267="","",IF(AND(D267="Dependent",OR(IFERROR(K267=LARGE(IF($B$10:$B$309=B267,$K$10:$K$309),1),FALSE),IFERROR(K267=LARGE(IF($B$10:$B$309=B267,$K$10:$K$309),2),FALSE),IFERROR(K267=LARGE(IF($B$10:$B$309=B267,$K$10:$K$309),3),FALSE)),F267&lt;26),1,0)),0)</f>
        <v/>
      </c>
      <c r="M267" s="2" t="str">
        <f t="shared" si="85"/>
        <v/>
      </c>
      <c r="O267" s="2" t="str" cm="1">
        <f t="array" ref="O267">IFERROR($M267*IF($E267="","",INDEX('Plan Details'!$F$4:$Q$2298,MATCH(1,(Calculations!O$9='Plan Details'!$B$4:$B$2298)*($G267='Plan Details'!$E$4:$E$2298)*(ISNUMBER(SEARCH($B$3,'Plan Details'!$D$4:$D$2298))),0),MATCH(Calculations!$B$4,'Plan Details'!$F$3:$Q$3,0))),"")</f>
        <v/>
      </c>
      <c r="P267" s="2" t="str" cm="1">
        <f t="array" ref="P267">IFERROR($M267*IF($E267="","",INDEX('Plan Details'!$F$4:$Q$2298,MATCH(1,(Calculations!P$9='Plan Details'!$B$4:$B$2298)*($G267='Plan Details'!$E$4:$E$2298)*(ISNUMBER(SEARCH($B$3,'Plan Details'!$D$4:$D$2298))),0),MATCH(Calculations!$B$4,'Plan Details'!$F$3:$Q$3,0))),"")</f>
        <v/>
      </c>
      <c r="Q267" s="2" t="str" cm="1">
        <f t="array" ref="Q267">IFERROR($M267*IF($E267="","",INDEX('Plan Details'!$F$4:$Q$2298,MATCH(1,(Calculations!Q$9='Plan Details'!$B$4:$B$2298)*($G267='Plan Details'!$E$4:$E$2298)*(ISNUMBER(SEARCH($B$3,'Plan Details'!$D$4:$D$2298))),0),MATCH(Calculations!$B$4,'Plan Details'!$F$3:$Q$3,0))),"")</f>
        <v/>
      </c>
      <c r="R267" s="2" t="str" cm="1">
        <f t="array" ref="R267">IFERROR($M267*IF($E267="","",INDEX('Plan Details'!$F$4:$Q$2298,MATCH(1,(Calculations!R$9='Plan Details'!$B$4:$B$2298)*($G267='Plan Details'!$E$4:$E$2298)*(ISNUMBER(SEARCH($B$3,'Plan Details'!$D$4:$D$2298))),0),MATCH(Calculations!$B$4,'Plan Details'!$F$3:$Q$3,0))),"")</f>
        <v/>
      </c>
      <c r="S267" s="2" t="str" cm="1">
        <f t="array" ref="S267">IFERROR($M267*IF($E267="","",INDEX('Plan Details'!$F$4:$Q$2298,MATCH(1,(Calculations!S$9='Plan Details'!$B$4:$B$2298)*($G267='Plan Details'!$E$4:$E$2298)*(ISNUMBER(SEARCH($B$3,'Plan Details'!$D$4:$D$2298))),0),MATCH(Calculations!$B$4,'Plan Details'!$F$3:$Q$3,0))),"")</f>
        <v/>
      </c>
      <c r="T267" s="2" t="str" cm="1">
        <f t="array" ref="T267">IFERROR($M267*IF($E267="","",INDEX('Plan Details'!$F$4:$Q$2298,MATCH(1,(Calculations!T$9='Plan Details'!$B$4:$B$2298)*($G267='Plan Details'!$E$4:$E$2298)*(ISNUMBER(SEARCH($B$3,'Plan Details'!$D$4:$D$2298))),0),MATCH(Calculations!$B$4,'Plan Details'!$F$3:$Q$3,0))),"")</f>
        <v/>
      </c>
      <c r="U267" s="2" t="str" cm="1">
        <f t="array" ref="U267">IFERROR($M267*IF($E267="","",INDEX('Plan Details'!$F$4:$Q$2298,MATCH(1,(Calculations!U$9='Plan Details'!$B$4:$B$2298)*($G267='Plan Details'!$E$4:$E$2298)*(ISNUMBER(SEARCH($B$3,'Plan Details'!$D$4:$D$2298))),0),MATCH(Calculations!$B$4,'Plan Details'!$F$3:$Q$3,0))),"")</f>
        <v/>
      </c>
      <c r="V267" s="2" t="str" cm="1">
        <f t="array" ref="V267">IFERROR($M267*IF($E267="","",INDEX('Plan Details'!$F$4:$Q$2298,MATCH(1,(Calculations!V$9='Plan Details'!$B$4:$B$2298)*($G267='Plan Details'!$E$4:$E$2298)*(ISNUMBER(SEARCH($B$3,'Plan Details'!$D$4:$D$2298))),0),MATCH(Calculations!$B$4,'Plan Details'!$F$3:$Q$3,0))),"")</f>
        <v/>
      </c>
      <c r="W267" s="2" t="str" cm="1">
        <f t="array" ref="W267">IFERROR($M267*IF($E267="","",INDEX('Plan Details'!$F$4:$Q$2298,MATCH(1,(Calculations!W$9='Plan Details'!$B$4:$B$2298)*($G267='Plan Details'!$E$4:$E$2298)*(ISNUMBER(SEARCH($B$3,'Plan Details'!$D$4:$D$2298))),0),MATCH(Calculations!$B$4,'Plan Details'!$F$3:$Q$3,0))),"")</f>
        <v/>
      </c>
      <c r="X267" s="2" t="str" cm="1">
        <f t="array" ref="X267">IFERROR($M267*IF($E267="","",INDEX('Plan Details'!$F$4:$Q$2298,MATCH(1,(Calculations!X$9='Plan Details'!$B$4:$B$2298)*($G267='Plan Details'!$E$4:$E$2298)*(ISNUMBER(SEARCH($B$3,'Plan Details'!$D$4:$D$2298))),0),MATCH(Calculations!$B$4,'Plan Details'!$F$3:$Q$3,0))),"")</f>
        <v/>
      </c>
      <c r="Y267" s="2" t="str" cm="1">
        <f t="array" ref="Y267">IFERROR($M267*IF($E267="","",INDEX('Plan Details'!$F$4:$Q$2298,MATCH(1,(Calculations!Y$9='Plan Details'!$B$4:$B$2298)*($G267='Plan Details'!$E$4:$E$2298)*(ISNUMBER(SEARCH($B$3,'Plan Details'!$D$4:$D$2298))),0),MATCH(Calculations!$B$4,'Plan Details'!$F$3:$Q$3,0))),"")</f>
        <v/>
      </c>
      <c r="Z267" s="2" t="str" cm="1">
        <f t="array" ref="Z267">IFERROR($M267*IF($E267="","",INDEX('Plan Details'!$F$4:$Q$2298,MATCH(1,(Calculations!Z$9='Plan Details'!$B$4:$B$2298)*($G267='Plan Details'!$E$4:$E$2298)*(ISNUMBER(SEARCH($B$3,'Plan Details'!$D$4:$D$2298))),0),MATCH(Calculations!$B$4,'Plan Details'!$F$3:$Q$3,0))),"")</f>
        <v/>
      </c>
      <c r="AA267" s="2" t="str" cm="1">
        <f t="array" ref="AA267">IFERROR($M267*IF($E267="","",INDEX('Plan Details'!$F$4:$Q$2298,MATCH(1,(Calculations!AA$9='Plan Details'!$B$4:$B$2298)*($G267='Plan Details'!$E$4:$E$2298)*(ISNUMBER(SEARCH($B$3,'Plan Details'!$D$4:$D$2298))),0),MATCH(Calculations!$B$4,'Plan Details'!$F$3:$Q$3,0))),"")</f>
        <v/>
      </c>
      <c r="AB267" s="2" t="str" cm="1">
        <f t="array" ref="AB267">IFERROR($M267*IF($E267="","",INDEX('Plan Details'!$F$4:$Q$2298,MATCH(1,(Calculations!AB$9='Plan Details'!$B$4:$B$2298)*($G267='Plan Details'!$E$4:$E$2298)*(ISNUMBER(SEARCH($B$3,'Plan Details'!$D$4:$D$2298))),0),MATCH(Calculations!$B$4,'Plan Details'!$F$3:$Q$3,0))),"")</f>
        <v/>
      </c>
      <c r="AD267" s="2" t="str">
        <f t="shared" si="86"/>
        <v/>
      </c>
      <c r="AE267" s="2" t="str">
        <f t="shared" si="87"/>
        <v/>
      </c>
      <c r="AF267" s="2" t="str">
        <f t="shared" si="88"/>
        <v/>
      </c>
      <c r="AG267" s="2" t="str">
        <f t="shared" si="89"/>
        <v/>
      </c>
      <c r="AH267" s="2" t="str">
        <f t="shared" si="90"/>
        <v/>
      </c>
      <c r="AI267" s="2" t="str">
        <f t="shared" si="91"/>
        <v/>
      </c>
      <c r="AJ267" s="2" t="str">
        <f t="shared" si="92"/>
        <v/>
      </c>
      <c r="AK267" s="2" t="str">
        <f t="shared" si="93"/>
        <v/>
      </c>
      <c r="AL267" s="2" t="str">
        <f t="shared" si="94"/>
        <v/>
      </c>
      <c r="AM267" s="2" t="str">
        <f t="shared" si="95"/>
        <v/>
      </c>
      <c r="AN267" s="2" t="str">
        <f t="shared" si="96"/>
        <v/>
      </c>
      <c r="AO267" s="2" t="str">
        <f t="shared" si="97"/>
        <v/>
      </c>
      <c r="AP267" s="2" t="str">
        <f t="shared" si="98"/>
        <v/>
      </c>
      <c r="AQ267" s="2" t="str">
        <f t="shared" si="99"/>
        <v/>
      </c>
    </row>
    <row r="268" spans="1:43" x14ac:dyDescent="0.2">
      <c r="A268" s="2" t="str">
        <f>IF('3 - SHOP Premium Calculator'!F284="","",'3 - SHOP Premium Calculator'!F284)</f>
        <v/>
      </c>
      <c r="B268" s="2" t="str">
        <f>IF(A268="","",A268&amp;COUNTIFS($D$10:D268,"Employee"))</f>
        <v/>
      </c>
      <c r="C268" s="2" t="str">
        <f>IF(A268="","",'3 - SHOP Premium Calculator'!F284&amp;" - "&amp;'3 - SHOP Premium Calculator'!H284)</f>
        <v/>
      </c>
      <c r="D268" s="2" t="str">
        <f>IF('3 - SHOP Premium Calculator'!H284="","",'3 - SHOP Premium Calculator'!H284)</f>
        <v/>
      </c>
      <c r="E268" s="37" t="str">
        <f>IF('3 - SHOP Premium Calculator'!I284="","",'3 - SHOP Premium Calculator'!I284)</f>
        <v/>
      </c>
      <c r="F268" s="2" t="str">
        <f t="shared" si="80"/>
        <v/>
      </c>
      <c r="G268" s="2" t="str">
        <f t="shared" si="81"/>
        <v/>
      </c>
      <c r="H268" s="2" t="str">
        <f t="shared" si="82"/>
        <v/>
      </c>
      <c r="I268" s="2" t="str">
        <f t="shared" si="83"/>
        <v/>
      </c>
      <c r="J268" s="2" t="str">
        <f t="shared" si="84"/>
        <v/>
      </c>
      <c r="K268" s="2" t="str">
        <f>IF(A268="","",IF(AND(D268="Dependent",F268&lt;25),F268+(COUNTIFS($A$10:A268,A268)/500),0))</f>
        <v/>
      </c>
      <c r="L268" s="2" t="str" cm="1">
        <f t="array" ref="L268">IFERROR(IF(A268="","",IF(AND(D268="Dependent",OR(IFERROR(K268=LARGE(IF($B$10:$B$309=B268,$K$10:$K$309),1),FALSE),IFERROR(K268=LARGE(IF($B$10:$B$309=B268,$K$10:$K$309),2),FALSE),IFERROR(K268=LARGE(IF($B$10:$B$309=B268,$K$10:$K$309),3),FALSE)),F268&lt;26),1,0)),0)</f>
        <v/>
      </c>
      <c r="M268" s="2" t="str">
        <f t="shared" si="85"/>
        <v/>
      </c>
      <c r="O268" s="2" t="str" cm="1">
        <f t="array" ref="O268">IFERROR($M268*IF($E268="","",INDEX('Plan Details'!$F$4:$Q$2298,MATCH(1,(Calculations!O$9='Plan Details'!$B$4:$B$2298)*($G268='Plan Details'!$E$4:$E$2298)*(ISNUMBER(SEARCH($B$3,'Plan Details'!$D$4:$D$2298))),0),MATCH(Calculations!$B$4,'Plan Details'!$F$3:$Q$3,0))),"")</f>
        <v/>
      </c>
      <c r="P268" s="2" t="str" cm="1">
        <f t="array" ref="P268">IFERROR($M268*IF($E268="","",INDEX('Plan Details'!$F$4:$Q$2298,MATCH(1,(Calculations!P$9='Plan Details'!$B$4:$B$2298)*($G268='Plan Details'!$E$4:$E$2298)*(ISNUMBER(SEARCH($B$3,'Plan Details'!$D$4:$D$2298))),0),MATCH(Calculations!$B$4,'Plan Details'!$F$3:$Q$3,0))),"")</f>
        <v/>
      </c>
      <c r="Q268" s="2" t="str" cm="1">
        <f t="array" ref="Q268">IFERROR($M268*IF($E268="","",INDEX('Plan Details'!$F$4:$Q$2298,MATCH(1,(Calculations!Q$9='Plan Details'!$B$4:$B$2298)*($G268='Plan Details'!$E$4:$E$2298)*(ISNUMBER(SEARCH($B$3,'Plan Details'!$D$4:$D$2298))),0),MATCH(Calculations!$B$4,'Plan Details'!$F$3:$Q$3,0))),"")</f>
        <v/>
      </c>
      <c r="R268" s="2" t="str" cm="1">
        <f t="array" ref="R268">IFERROR($M268*IF($E268="","",INDEX('Plan Details'!$F$4:$Q$2298,MATCH(1,(Calculations!R$9='Plan Details'!$B$4:$B$2298)*($G268='Plan Details'!$E$4:$E$2298)*(ISNUMBER(SEARCH($B$3,'Plan Details'!$D$4:$D$2298))),0),MATCH(Calculations!$B$4,'Plan Details'!$F$3:$Q$3,0))),"")</f>
        <v/>
      </c>
      <c r="S268" s="2" t="str" cm="1">
        <f t="array" ref="S268">IFERROR($M268*IF($E268="","",INDEX('Plan Details'!$F$4:$Q$2298,MATCH(1,(Calculations!S$9='Plan Details'!$B$4:$B$2298)*($G268='Plan Details'!$E$4:$E$2298)*(ISNUMBER(SEARCH($B$3,'Plan Details'!$D$4:$D$2298))),0),MATCH(Calculations!$B$4,'Plan Details'!$F$3:$Q$3,0))),"")</f>
        <v/>
      </c>
      <c r="T268" s="2" t="str" cm="1">
        <f t="array" ref="T268">IFERROR($M268*IF($E268="","",INDEX('Plan Details'!$F$4:$Q$2298,MATCH(1,(Calculations!T$9='Plan Details'!$B$4:$B$2298)*($G268='Plan Details'!$E$4:$E$2298)*(ISNUMBER(SEARCH($B$3,'Plan Details'!$D$4:$D$2298))),0),MATCH(Calculations!$B$4,'Plan Details'!$F$3:$Q$3,0))),"")</f>
        <v/>
      </c>
      <c r="U268" s="2" t="str" cm="1">
        <f t="array" ref="U268">IFERROR($M268*IF($E268="","",INDEX('Plan Details'!$F$4:$Q$2298,MATCH(1,(Calculations!U$9='Plan Details'!$B$4:$B$2298)*($G268='Plan Details'!$E$4:$E$2298)*(ISNUMBER(SEARCH($B$3,'Plan Details'!$D$4:$D$2298))),0),MATCH(Calculations!$B$4,'Plan Details'!$F$3:$Q$3,0))),"")</f>
        <v/>
      </c>
      <c r="V268" s="2" t="str" cm="1">
        <f t="array" ref="V268">IFERROR($M268*IF($E268="","",INDEX('Plan Details'!$F$4:$Q$2298,MATCH(1,(Calculations!V$9='Plan Details'!$B$4:$B$2298)*($G268='Plan Details'!$E$4:$E$2298)*(ISNUMBER(SEARCH($B$3,'Plan Details'!$D$4:$D$2298))),0),MATCH(Calculations!$B$4,'Plan Details'!$F$3:$Q$3,0))),"")</f>
        <v/>
      </c>
      <c r="W268" s="2" t="str" cm="1">
        <f t="array" ref="W268">IFERROR($M268*IF($E268="","",INDEX('Plan Details'!$F$4:$Q$2298,MATCH(1,(Calculations!W$9='Plan Details'!$B$4:$B$2298)*($G268='Plan Details'!$E$4:$E$2298)*(ISNUMBER(SEARCH($B$3,'Plan Details'!$D$4:$D$2298))),0),MATCH(Calculations!$B$4,'Plan Details'!$F$3:$Q$3,0))),"")</f>
        <v/>
      </c>
      <c r="X268" s="2" t="str" cm="1">
        <f t="array" ref="X268">IFERROR($M268*IF($E268="","",INDEX('Plan Details'!$F$4:$Q$2298,MATCH(1,(Calculations!X$9='Plan Details'!$B$4:$B$2298)*($G268='Plan Details'!$E$4:$E$2298)*(ISNUMBER(SEARCH($B$3,'Plan Details'!$D$4:$D$2298))),0),MATCH(Calculations!$B$4,'Plan Details'!$F$3:$Q$3,0))),"")</f>
        <v/>
      </c>
      <c r="Y268" s="2" t="str" cm="1">
        <f t="array" ref="Y268">IFERROR($M268*IF($E268="","",INDEX('Plan Details'!$F$4:$Q$2298,MATCH(1,(Calculations!Y$9='Plan Details'!$B$4:$B$2298)*($G268='Plan Details'!$E$4:$E$2298)*(ISNUMBER(SEARCH($B$3,'Plan Details'!$D$4:$D$2298))),0),MATCH(Calculations!$B$4,'Plan Details'!$F$3:$Q$3,0))),"")</f>
        <v/>
      </c>
      <c r="Z268" s="2" t="str" cm="1">
        <f t="array" ref="Z268">IFERROR($M268*IF($E268="","",INDEX('Plan Details'!$F$4:$Q$2298,MATCH(1,(Calculations!Z$9='Plan Details'!$B$4:$B$2298)*($G268='Plan Details'!$E$4:$E$2298)*(ISNUMBER(SEARCH($B$3,'Plan Details'!$D$4:$D$2298))),0),MATCH(Calculations!$B$4,'Plan Details'!$F$3:$Q$3,0))),"")</f>
        <v/>
      </c>
      <c r="AA268" s="2" t="str" cm="1">
        <f t="array" ref="AA268">IFERROR($M268*IF($E268="","",INDEX('Plan Details'!$F$4:$Q$2298,MATCH(1,(Calculations!AA$9='Plan Details'!$B$4:$B$2298)*($G268='Plan Details'!$E$4:$E$2298)*(ISNUMBER(SEARCH($B$3,'Plan Details'!$D$4:$D$2298))),0),MATCH(Calculations!$B$4,'Plan Details'!$F$3:$Q$3,0))),"")</f>
        <v/>
      </c>
      <c r="AB268" s="2" t="str" cm="1">
        <f t="array" ref="AB268">IFERROR($M268*IF($E268="","",INDEX('Plan Details'!$F$4:$Q$2298,MATCH(1,(Calculations!AB$9='Plan Details'!$B$4:$B$2298)*($G268='Plan Details'!$E$4:$E$2298)*(ISNUMBER(SEARCH($B$3,'Plan Details'!$D$4:$D$2298))),0),MATCH(Calculations!$B$4,'Plan Details'!$F$3:$Q$3,0))),"")</f>
        <v/>
      </c>
      <c r="AD268" s="2" t="str">
        <f t="shared" si="86"/>
        <v/>
      </c>
      <c r="AE268" s="2" t="str">
        <f t="shared" si="87"/>
        <v/>
      </c>
      <c r="AF268" s="2" t="str">
        <f t="shared" si="88"/>
        <v/>
      </c>
      <c r="AG268" s="2" t="str">
        <f t="shared" si="89"/>
        <v/>
      </c>
      <c r="AH268" s="2" t="str">
        <f t="shared" si="90"/>
        <v/>
      </c>
      <c r="AI268" s="2" t="str">
        <f t="shared" si="91"/>
        <v/>
      </c>
      <c r="AJ268" s="2" t="str">
        <f t="shared" si="92"/>
        <v/>
      </c>
      <c r="AK268" s="2" t="str">
        <f t="shared" si="93"/>
        <v/>
      </c>
      <c r="AL268" s="2" t="str">
        <f t="shared" si="94"/>
        <v/>
      </c>
      <c r="AM268" s="2" t="str">
        <f t="shared" si="95"/>
        <v/>
      </c>
      <c r="AN268" s="2" t="str">
        <f t="shared" si="96"/>
        <v/>
      </c>
      <c r="AO268" s="2" t="str">
        <f t="shared" si="97"/>
        <v/>
      </c>
      <c r="AP268" s="2" t="str">
        <f t="shared" si="98"/>
        <v/>
      </c>
      <c r="AQ268" s="2" t="str">
        <f t="shared" si="99"/>
        <v/>
      </c>
    </row>
    <row r="269" spans="1:43" x14ac:dyDescent="0.2">
      <c r="A269" s="2" t="str">
        <f>IF('3 - SHOP Premium Calculator'!F285="","",'3 - SHOP Premium Calculator'!F285)</f>
        <v/>
      </c>
      <c r="B269" s="2" t="str">
        <f>IF(A269="","",A269&amp;COUNTIFS($D$10:D269,"Employee"))</f>
        <v/>
      </c>
      <c r="C269" s="2" t="str">
        <f>IF(A269="","",'3 - SHOP Premium Calculator'!F285&amp;" - "&amp;'3 - SHOP Premium Calculator'!H285)</f>
        <v/>
      </c>
      <c r="D269" s="2" t="str">
        <f>IF('3 - SHOP Premium Calculator'!H285="","",'3 - SHOP Premium Calculator'!H285)</f>
        <v/>
      </c>
      <c r="E269" s="37" t="str">
        <f>IF('3 - SHOP Premium Calculator'!I285="","",'3 - SHOP Premium Calculator'!I285)</f>
        <v/>
      </c>
      <c r="F269" s="2" t="str">
        <f t="shared" si="80"/>
        <v/>
      </c>
      <c r="G269" s="2" t="str">
        <f t="shared" si="81"/>
        <v/>
      </c>
      <c r="H269" s="2" t="str">
        <f t="shared" si="82"/>
        <v/>
      </c>
      <c r="I269" s="2" t="str">
        <f t="shared" si="83"/>
        <v/>
      </c>
      <c r="J269" s="2" t="str">
        <f t="shared" si="84"/>
        <v/>
      </c>
      <c r="K269" s="2" t="str">
        <f>IF(A269="","",IF(AND(D269="Dependent",F269&lt;25),F269+(COUNTIFS($A$10:A269,A269)/500),0))</f>
        <v/>
      </c>
      <c r="L269" s="2" t="str" cm="1">
        <f t="array" ref="L269">IFERROR(IF(A269="","",IF(AND(D269="Dependent",OR(IFERROR(K269=LARGE(IF($B$10:$B$309=B269,$K$10:$K$309),1),FALSE),IFERROR(K269=LARGE(IF($B$10:$B$309=B269,$K$10:$K$309),2),FALSE),IFERROR(K269=LARGE(IF($B$10:$B$309=B269,$K$10:$K$309),3),FALSE)),F269&lt;26),1,0)),0)</f>
        <v/>
      </c>
      <c r="M269" s="2" t="str">
        <f t="shared" si="85"/>
        <v/>
      </c>
      <c r="O269" s="2" t="str" cm="1">
        <f t="array" ref="O269">IFERROR($M269*IF($E269="","",INDEX('Plan Details'!$F$4:$Q$2298,MATCH(1,(Calculations!O$9='Plan Details'!$B$4:$B$2298)*($G269='Plan Details'!$E$4:$E$2298)*(ISNUMBER(SEARCH($B$3,'Plan Details'!$D$4:$D$2298))),0),MATCH(Calculations!$B$4,'Plan Details'!$F$3:$Q$3,0))),"")</f>
        <v/>
      </c>
      <c r="P269" s="2" t="str" cm="1">
        <f t="array" ref="P269">IFERROR($M269*IF($E269="","",INDEX('Plan Details'!$F$4:$Q$2298,MATCH(1,(Calculations!P$9='Plan Details'!$B$4:$B$2298)*($G269='Plan Details'!$E$4:$E$2298)*(ISNUMBER(SEARCH($B$3,'Plan Details'!$D$4:$D$2298))),0),MATCH(Calculations!$B$4,'Plan Details'!$F$3:$Q$3,0))),"")</f>
        <v/>
      </c>
      <c r="Q269" s="2" t="str" cm="1">
        <f t="array" ref="Q269">IFERROR($M269*IF($E269="","",INDEX('Plan Details'!$F$4:$Q$2298,MATCH(1,(Calculations!Q$9='Plan Details'!$B$4:$B$2298)*($G269='Plan Details'!$E$4:$E$2298)*(ISNUMBER(SEARCH($B$3,'Plan Details'!$D$4:$D$2298))),0),MATCH(Calculations!$B$4,'Plan Details'!$F$3:$Q$3,0))),"")</f>
        <v/>
      </c>
      <c r="R269" s="2" t="str" cm="1">
        <f t="array" ref="R269">IFERROR($M269*IF($E269="","",INDEX('Plan Details'!$F$4:$Q$2298,MATCH(1,(Calculations!R$9='Plan Details'!$B$4:$B$2298)*($G269='Plan Details'!$E$4:$E$2298)*(ISNUMBER(SEARCH($B$3,'Plan Details'!$D$4:$D$2298))),0),MATCH(Calculations!$B$4,'Plan Details'!$F$3:$Q$3,0))),"")</f>
        <v/>
      </c>
      <c r="S269" s="2" t="str" cm="1">
        <f t="array" ref="S269">IFERROR($M269*IF($E269="","",INDEX('Plan Details'!$F$4:$Q$2298,MATCH(1,(Calculations!S$9='Plan Details'!$B$4:$B$2298)*($G269='Plan Details'!$E$4:$E$2298)*(ISNUMBER(SEARCH($B$3,'Plan Details'!$D$4:$D$2298))),0),MATCH(Calculations!$B$4,'Plan Details'!$F$3:$Q$3,0))),"")</f>
        <v/>
      </c>
      <c r="T269" s="2" t="str" cm="1">
        <f t="array" ref="T269">IFERROR($M269*IF($E269="","",INDEX('Plan Details'!$F$4:$Q$2298,MATCH(1,(Calculations!T$9='Plan Details'!$B$4:$B$2298)*($G269='Plan Details'!$E$4:$E$2298)*(ISNUMBER(SEARCH($B$3,'Plan Details'!$D$4:$D$2298))),0),MATCH(Calculations!$B$4,'Plan Details'!$F$3:$Q$3,0))),"")</f>
        <v/>
      </c>
      <c r="U269" s="2" t="str" cm="1">
        <f t="array" ref="U269">IFERROR($M269*IF($E269="","",INDEX('Plan Details'!$F$4:$Q$2298,MATCH(1,(Calculations!U$9='Plan Details'!$B$4:$B$2298)*($G269='Plan Details'!$E$4:$E$2298)*(ISNUMBER(SEARCH($B$3,'Plan Details'!$D$4:$D$2298))),0),MATCH(Calculations!$B$4,'Plan Details'!$F$3:$Q$3,0))),"")</f>
        <v/>
      </c>
      <c r="V269" s="2" t="str" cm="1">
        <f t="array" ref="V269">IFERROR($M269*IF($E269="","",INDEX('Plan Details'!$F$4:$Q$2298,MATCH(1,(Calculations!V$9='Plan Details'!$B$4:$B$2298)*($G269='Plan Details'!$E$4:$E$2298)*(ISNUMBER(SEARCH($B$3,'Plan Details'!$D$4:$D$2298))),0),MATCH(Calculations!$B$4,'Plan Details'!$F$3:$Q$3,0))),"")</f>
        <v/>
      </c>
      <c r="W269" s="2" t="str" cm="1">
        <f t="array" ref="W269">IFERROR($M269*IF($E269="","",INDEX('Plan Details'!$F$4:$Q$2298,MATCH(1,(Calculations!W$9='Plan Details'!$B$4:$B$2298)*($G269='Plan Details'!$E$4:$E$2298)*(ISNUMBER(SEARCH($B$3,'Plan Details'!$D$4:$D$2298))),0),MATCH(Calculations!$B$4,'Plan Details'!$F$3:$Q$3,0))),"")</f>
        <v/>
      </c>
      <c r="X269" s="2" t="str" cm="1">
        <f t="array" ref="X269">IFERROR($M269*IF($E269="","",INDEX('Plan Details'!$F$4:$Q$2298,MATCH(1,(Calculations!X$9='Plan Details'!$B$4:$B$2298)*($G269='Plan Details'!$E$4:$E$2298)*(ISNUMBER(SEARCH($B$3,'Plan Details'!$D$4:$D$2298))),0),MATCH(Calculations!$B$4,'Plan Details'!$F$3:$Q$3,0))),"")</f>
        <v/>
      </c>
      <c r="Y269" s="2" t="str" cm="1">
        <f t="array" ref="Y269">IFERROR($M269*IF($E269="","",INDEX('Plan Details'!$F$4:$Q$2298,MATCH(1,(Calculations!Y$9='Plan Details'!$B$4:$B$2298)*($G269='Plan Details'!$E$4:$E$2298)*(ISNUMBER(SEARCH($B$3,'Plan Details'!$D$4:$D$2298))),0),MATCH(Calculations!$B$4,'Plan Details'!$F$3:$Q$3,0))),"")</f>
        <v/>
      </c>
      <c r="Z269" s="2" t="str" cm="1">
        <f t="array" ref="Z269">IFERROR($M269*IF($E269="","",INDEX('Plan Details'!$F$4:$Q$2298,MATCH(1,(Calculations!Z$9='Plan Details'!$B$4:$B$2298)*($G269='Plan Details'!$E$4:$E$2298)*(ISNUMBER(SEARCH($B$3,'Plan Details'!$D$4:$D$2298))),0),MATCH(Calculations!$B$4,'Plan Details'!$F$3:$Q$3,0))),"")</f>
        <v/>
      </c>
      <c r="AA269" s="2" t="str" cm="1">
        <f t="array" ref="AA269">IFERROR($M269*IF($E269="","",INDEX('Plan Details'!$F$4:$Q$2298,MATCH(1,(Calculations!AA$9='Plan Details'!$B$4:$B$2298)*($G269='Plan Details'!$E$4:$E$2298)*(ISNUMBER(SEARCH($B$3,'Plan Details'!$D$4:$D$2298))),0),MATCH(Calculations!$B$4,'Plan Details'!$F$3:$Q$3,0))),"")</f>
        <v/>
      </c>
      <c r="AB269" s="2" t="str" cm="1">
        <f t="array" ref="AB269">IFERROR($M269*IF($E269="","",INDEX('Plan Details'!$F$4:$Q$2298,MATCH(1,(Calculations!AB$9='Plan Details'!$B$4:$B$2298)*($G269='Plan Details'!$E$4:$E$2298)*(ISNUMBER(SEARCH($B$3,'Plan Details'!$D$4:$D$2298))),0),MATCH(Calculations!$B$4,'Plan Details'!$F$3:$Q$3,0))),"")</f>
        <v/>
      </c>
      <c r="AD269" s="2" t="str">
        <f t="shared" si="86"/>
        <v/>
      </c>
      <c r="AE269" s="2" t="str">
        <f t="shared" si="87"/>
        <v/>
      </c>
      <c r="AF269" s="2" t="str">
        <f t="shared" si="88"/>
        <v/>
      </c>
      <c r="AG269" s="2" t="str">
        <f t="shared" si="89"/>
        <v/>
      </c>
      <c r="AH269" s="2" t="str">
        <f t="shared" si="90"/>
        <v/>
      </c>
      <c r="AI269" s="2" t="str">
        <f t="shared" si="91"/>
        <v/>
      </c>
      <c r="AJ269" s="2" t="str">
        <f t="shared" si="92"/>
        <v/>
      </c>
      <c r="AK269" s="2" t="str">
        <f t="shared" si="93"/>
        <v/>
      </c>
      <c r="AL269" s="2" t="str">
        <f t="shared" si="94"/>
        <v/>
      </c>
      <c r="AM269" s="2" t="str">
        <f t="shared" si="95"/>
        <v/>
      </c>
      <c r="AN269" s="2" t="str">
        <f t="shared" si="96"/>
        <v/>
      </c>
      <c r="AO269" s="2" t="str">
        <f t="shared" si="97"/>
        <v/>
      </c>
      <c r="AP269" s="2" t="str">
        <f t="shared" si="98"/>
        <v/>
      </c>
      <c r="AQ269" s="2" t="str">
        <f t="shared" si="99"/>
        <v/>
      </c>
    </row>
    <row r="270" spans="1:43" x14ac:dyDescent="0.2">
      <c r="A270" s="2" t="str">
        <f>IF('3 - SHOP Premium Calculator'!F286="","",'3 - SHOP Premium Calculator'!F286)</f>
        <v/>
      </c>
      <c r="B270" s="2" t="str">
        <f>IF(A270="","",A270&amp;COUNTIFS($D$10:D270,"Employee"))</f>
        <v/>
      </c>
      <c r="C270" s="2" t="str">
        <f>IF(A270="","",'3 - SHOP Premium Calculator'!F286&amp;" - "&amp;'3 - SHOP Premium Calculator'!H286)</f>
        <v/>
      </c>
      <c r="D270" s="2" t="str">
        <f>IF('3 - SHOP Premium Calculator'!H286="","",'3 - SHOP Premium Calculator'!H286)</f>
        <v/>
      </c>
      <c r="E270" s="37" t="str">
        <f>IF('3 - SHOP Premium Calculator'!I286="","",'3 - SHOP Premium Calculator'!I286)</f>
        <v/>
      </c>
      <c r="F270" s="2" t="str">
        <f t="shared" si="80"/>
        <v/>
      </c>
      <c r="G270" s="2" t="str">
        <f t="shared" si="81"/>
        <v/>
      </c>
      <c r="H270" s="2" t="str">
        <f t="shared" si="82"/>
        <v/>
      </c>
      <c r="I270" s="2" t="str">
        <f t="shared" si="83"/>
        <v/>
      </c>
      <c r="J270" s="2" t="str">
        <f t="shared" si="84"/>
        <v/>
      </c>
      <c r="K270" s="2" t="str">
        <f>IF(A270="","",IF(AND(D270="Dependent",F270&lt;25),F270+(COUNTIFS($A$10:A270,A270)/500),0))</f>
        <v/>
      </c>
      <c r="L270" s="2" t="str" cm="1">
        <f t="array" ref="L270">IFERROR(IF(A270="","",IF(AND(D270="Dependent",OR(IFERROR(K270=LARGE(IF($B$10:$B$309=B270,$K$10:$K$309),1),FALSE),IFERROR(K270=LARGE(IF($B$10:$B$309=B270,$K$10:$K$309),2),FALSE),IFERROR(K270=LARGE(IF($B$10:$B$309=B270,$K$10:$K$309),3),FALSE)),F270&lt;26),1,0)),0)</f>
        <v/>
      </c>
      <c r="M270" s="2" t="str">
        <f t="shared" si="85"/>
        <v/>
      </c>
      <c r="O270" s="2" t="str" cm="1">
        <f t="array" ref="O270">IFERROR($M270*IF($E270="","",INDEX('Plan Details'!$F$4:$Q$2298,MATCH(1,(Calculations!O$9='Plan Details'!$B$4:$B$2298)*($G270='Plan Details'!$E$4:$E$2298)*(ISNUMBER(SEARCH($B$3,'Plan Details'!$D$4:$D$2298))),0),MATCH(Calculations!$B$4,'Plan Details'!$F$3:$Q$3,0))),"")</f>
        <v/>
      </c>
      <c r="P270" s="2" t="str" cm="1">
        <f t="array" ref="P270">IFERROR($M270*IF($E270="","",INDEX('Plan Details'!$F$4:$Q$2298,MATCH(1,(Calculations!P$9='Plan Details'!$B$4:$B$2298)*($G270='Plan Details'!$E$4:$E$2298)*(ISNUMBER(SEARCH($B$3,'Plan Details'!$D$4:$D$2298))),0),MATCH(Calculations!$B$4,'Plan Details'!$F$3:$Q$3,0))),"")</f>
        <v/>
      </c>
      <c r="Q270" s="2" t="str" cm="1">
        <f t="array" ref="Q270">IFERROR($M270*IF($E270="","",INDEX('Plan Details'!$F$4:$Q$2298,MATCH(1,(Calculations!Q$9='Plan Details'!$B$4:$B$2298)*($G270='Plan Details'!$E$4:$E$2298)*(ISNUMBER(SEARCH($B$3,'Plan Details'!$D$4:$D$2298))),0),MATCH(Calculations!$B$4,'Plan Details'!$F$3:$Q$3,0))),"")</f>
        <v/>
      </c>
      <c r="R270" s="2" t="str" cm="1">
        <f t="array" ref="R270">IFERROR($M270*IF($E270="","",INDEX('Plan Details'!$F$4:$Q$2298,MATCH(1,(Calculations!R$9='Plan Details'!$B$4:$B$2298)*($G270='Plan Details'!$E$4:$E$2298)*(ISNUMBER(SEARCH($B$3,'Plan Details'!$D$4:$D$2298))),0),MATCH(Calculations!$B$4,'Plan Details'!$F$3:$Q$3,0))),"")</f>
        <v/>
      </c>
      <c r="S270" s="2" t="str" cm="1">
        <f t="array" ref="S270">IFERROR($M270*IF($E270="","",INDEX('Plan Details'!$F$4:$Q$2298,MATCH(1,(Calculations!S$9='Plan Details'!$B$4:$B$2298)*($G270='Plan Details'!$E$4:$E$2298)*(ISNUMBER(SEARCH($B$3,'Plan Details'!$D$4:$D$2298))),0),MATCH(Calculations!$B$4,'Plan Details'!$F$3:$Q$3,0))),"")</f>
        <v/>
      </c>
      <c r="T270" s="2" t="str" cm="1">
        <f t="array" ref="T270">IFERROR($M270*IF($E270="","",INDEX('Plan Details'!$F$4:$Q$2298,MATCH(1,(Calculations!T$9='Plan Details'!$B$4:$B$2298)*($G270='Plan Details'!$E$4:$E$2298)*(ISNUMBER(SEARCH($B$3,'Plan Details'!$D$4:$D$2298))),0),MATCH(Calculations!$B$4,'Plan Details'!$F$3:$Q$3,0))),"")</f>
        <v/>
      </c>
      <c r="U270" s="2" t="str" cm="1">
        <f t="array" ref="U270">IFERROR($M270*IF($E270="","",INDEX('Plan Details'!$F$4:$Q$2298,MATCH(1,(Calculations!U$9='Plan Details'!$B$4:$B$2298)*($G270='Plan Details'!$E$4:$E$2298)*(ISNUMBER(SEARCH($B$3,'Plan Details'!$D$4:$D$2298))),0),MATCH(Calculations!$B$4,'Plan Details'!$F$3:$Q$3,0))),"")</f>
        <v/>
      </c>
      <c r="V270" s="2" t="str" cm="1">
        <f t="array" ref="V270">IFERROR($M270*IF($E270="","",INDEX('Plan Details'!$F$4:$Q$2298,MATCH(1,(Calculations!V$9='Plan Details'!$B$4:$B$2298)*($G270='Plan Details'!$E$4:$E$2298)*(ISNUMBER(SEARCH($B$3,'Plan Details'!$D$4:$D$2298))),0),MATCH(Calculations!$B$4,'Plan Details'!$F$3:$Q$3,0))),"")</f>
        <v/>
      </c>
      <c r="W270" s="2" t="str" cm="1">
        <f t="array" ref="W270">IFERROR($M270*IF($E270="","",INDEX('Plan Details'!$F$4:$Q$2298,MATCH(1,(Calculations!W$9='Plan Details'!$B$4:$B$2298)*($G270='Plan Details'!$E$4:$E$2298)*(ISNUMBER(SEARCH($B$3,'Plan Details'!$D$4:$D$2298))),0),MATCH(Calculations!$B$4,'Plan Details'!$F$3:$Q$3,0))),"")</f>
        <v/>
      </c>
      <c r="X270" s="2" t="str" cm="1">
        <f t="array" ref="X270">IFERROR($M270*IF($E270="","",INDEX('Plan Details'!$F$4:$Q$2298,MATCH(1,(Calculations!X$9='Plan Details'!$B$4:$B$2298)*($G270='Plan Details'!$E$4:$E$2298)*(ISNUMBER(SEARCH($B$3,'Plan Details'!$D$4:$D$2298))),0),MATCH(Calculations!$B$4,'Plan Details'!$F$3:$Q$3,0))),"")</f>
        <v/>
      </c>
      <c r="Y270" s="2" t="str" cm="1">
        <f t="array" ref="Y270">IFERROR($M270*IF($E270="","",INDEX('Plan Details'!$F$4:$Q$2298,MATCH(1,(Calculations!Y$9='Plan Details'!$B$4:$B$2298)*($G270='Plan Details'!$E$4:$E$2298)*(ISNUMBER(SEARCH($B$3,'Plan Details'!$D$4:$D$2298))),0),MATCH(Calculations!$B$4,'Plan Details'!$F$3:$Q$3,0))),"")</f>
        <v/>
      </c>
      <c r="Z270" s="2" t="str" cm="1">
        <f t="array" ref="Z270">IFERROR($M270*IF($E270="","",INDEX('Plan Details'!$F$4:$Q$2298,MATCH(1,(Calculations!Z$9='Plan Details'!$B$4:$B$2298)*($G270='Plan Details'!$E$4:$E$2298)*(ISNUMBER(SEARCH($B$3,'Plan Details'!$D$4:$D$2298))),0),MATCH(Calculations!$B$4,'Plan Details'!$F$3:$Q$3,0))),"")</f>
        <v/>
      </c>
      <c r="AA270" s="2" t="str" cm="1">
        <f t="array" ref="AA270">IFERROR($M270*IF($E270="","",INDEX('Plan Details'!$F$4:$Q$2298,MATCH(1,(Calculations!AA$9='Plan Details'!$B$4:$B$2298)*($G270='Plan Details'!$E$4:$E$2298)*(ISNUMBER(SEARCH($B$3,'Plan Details'!$D$4:$D$2298))),0),MATCH(Calculations!$B$4,'Plan Details'!$F$3:$Q$3,0))),"")</f>
        <v/>
      </c>
      <c r="AB270" s="2" t="str" cm="1">
        <f t="array" ref="AB270">IFERROR($M270*IF($E270="","",INDEX('Plan Details'!$F$4:$Q$2298,MATCH(1,(Calculations!AB$9='Plan Details'!$B$4:$B$2298)*($G270='Plan Details'!$E$4:$E$2298)*(ISNUMBER(SEARCH($B$3,'Plan Details'!$D$4:$D$2298))),0),MATCH(Calculations!$B$4,'Plan Details'!$F$3:$Q$3,0))),"")</f>
        <v/>
      </c>
      <c r="AD270" s="2" t="str">
        <f t="shared" si="86"/>
        <v/>
      </c>
      <c r="AE270" s="2" t="str">
        <f t="shared" si="87"/>
        <v/>
      </c>
      <c r="AF270" s="2" t="str">
        <f t="shared" si="88"/>
        <v/>
      </c>
      <c r="AG270" s="2" t="str">
        <f t="shared" si="89"/>
        <v/>
      </c>
      <c r="AH270" s="2" t="str">
        <f t="shared" si="90"/>
        <v/>
      </c>
      <c r="AI270" s="2" t="str">
        <f t="shared" si="91"/>
        <v/>
      </c>
      <c r="AJ270" s="2" t="str">
        <f t="shared" si="92"/>
        <v/>
      </c>
      <c r="AK270" s="2" t="str">
        <f t="shared" si="93"/>
        <v/>
      </c>
      <c r="AL270" s="2" t="str">
        <f t="shared" si="94"/>
        <v/>
      </c>
      <c r="AM270" s="2" t="str">
        <f t="shared" si="95"/>
        <v/>
      </c>
      <c r="AN270" s="2" t="str">
        <f t="shared" si="96"/>
        <v/>
      </c>
      <c r="AO270" s="2" t="str">
        <f t="shared" si="97"/>
        <v/>
      </c>
      <c r="AP270" s="2" t="str">
        <f t="shared" si="98"/>
        <v/>
      </c>
      <c r="AQ270" s="2" t="str">
        <f t="shared" si="99"/>
        <v/>
      </c>
    </row>
    <row r="271" spans="1:43" x14ac:dyDescent="0.2">
      <c r="A271" s="2" t="str">
        <f>IF('3 - SHOP Premium Calculator'!F287="","",'3 - SHOP Premium Calculator'!F287)</f>
        <v/>
      </c>
      <c r="B271" s="2" t="str">
        <f>IF(A271="","",A271&amp;COUNTIFS($D$10:D271,"Employee"))</f>
        <v/>
      </c>
      <c r="C271" s="2" t="str">
        <f>IF(A271="","",'3 - SHOP Premium Calculator'!F287&amp;" - "&amp;'3 - SHOP Premium Calculator'!H287)</f>
        <v/>
      </c>
      <c r="D271" s="2" t="str">
        <f>IF('3 - SHOP Premium Calculator'!H287="","",'3 - SHOP Premium Calculator'!H287)</f>
        <v/>
      </c>
      <c r="E271" s="37" t="str">
        <f>IF('3 - SHOP Premium Calculator'!I287="","",'3 - SHOP Premium Calculator'!I287)</f>
        <v/>
      </c>
      <c r="F271" s="2" t="str">
        <f t="shared" si="80"/>
        <v/>
      </c>
      <c r="G271" s="2" t="str">
        <f t="shared" si="81"/>
        <v/>
      </c>
      <c r="H271" s="2" t="str">
        <f t="shared" si="82"/>
        <v/>
      </c>
      <c r="I271" s="2" t="str">
        <f t="shared" si="83"/>
        <v/>
      </c>
      <c r="J271" s="2" t="str">
        <f t="shared" si="84"/>
        <v/>
      </c>
      <c r="K271" s="2" t="str">
        <f>IF(A271="","",IF(AND(D271="Dependent",F271&lt;25),F271+(COUNTIFS($A$10:A271,A271)/500),0))</f>
        <v/>
      </c>
      <c r="L271" s="2" t="str" cm="1">
        <f t="array" ref="L271">IFERROR(IF(A271="","",IF(AND(D271="Dependent",OR(IFERROR(K271=LARGE(IF($B$10:$B$309=B271,$K$10:$K$309),1),FALSE),IFERROR(K271=LARGE(IF($B$10:$B$309=B271,$K$10:$K$309),2),FALSE),IFERROR(K271=LARGE(IF($B$10:$B$309=B271,$K$10:$K$309),3),FALSE)),F271&lt;26),1,0)),0)</f>
        <v/>
      </c>
      <c r="M271" s="2" t="str">
        <f t="shared" si="85"/>
        <v/>
      </c>
      <c r="O271" s="2" t="str" cm="1">
        <f t="array" ref="O271">IFERROR($M271*IF($E271="","",INDEX('Plan Details'!$F$4:$Q$2298,MATCH(1,(Calculations!O$9='Plan Details'!$B$4:$B$2298)*($G271='Plan Details'!$E$4:$E$2298)*(ISNUMBER(SEARCH($B$3,'Plan Details'!$D$4:$D$2298))),0),MATCH(Calculations!$B$4,'Plan Details'!$F$3:$Q$3,0))),"")</f>
        <v/>
      </c>
      <c r="P271" s="2" t="str" cm="1">
        <f t="array" ref="P271">IFERROR($M271*IF($E271="","",INDEX('Plan Details'!$F$4:$Q$2298,MATCH(1,(Calculations!P$9='Plan Details'!$B$4:$B$2298)*($G271='Plan Details'!$E$4:$E$2298)*(ISNUMBER(SEARCH($B$3,'Plan Details'!$D$4:$D$2298))),0),MATCH(Calculations!$B$4,'Plan Details'!$F$3:$Q$3,0))),"")</f>
        <v/>
      </c>
      <c r="Q271" s="2" t="str" cm="1">
        <f t="array" ref="Q271">IFERROR($M271*IF($E271="","",INDEX('Plan Details'!$F$4:$Q$2298,MATCH(1,(Calculations!Q$9='Plan Details'!$B$4:$B$2298)*($G271='Plan Details'!$E$4:$E$2298)*(ISNUMBER(SEARCH($B$3,'Plan Details'!$D$4:$D$2298))),0),MATCH(Calculations!$B$4,'Plan Details'!$F$3:$Q$3,0))),"")</f>
        <v/>
      </c>
      <c r="R271" s="2" t="str" cm="1">
        <f t="array" ref="R271">IFERROR($M271*IF($E271="","",INDEX('Plan Details'!$F$4:$Q$2298,MATCH(1,(Calculations!R$9='Plan Details'!$B$4:$B$2298)*($G271='Plan Details'!$E$4:$E$2298)*(ISNUMBER(SEARCH($B$3,'Plan Details'!$D$4:$D$2298))),0),MATCH(Calculations!$B$4,'Plan Details'!$F$3:$Q$3,0))),"")</f>
        <v/>
      </c>
      <c r="S271" s="2" t="str" cm="1">
        <f t="array" ref="S271">IFERROR($M271*IF($E271="","",INDEX('Plan Details'!$F$4:$Q$2298,MATCH(1,(Calculations!S$9='Plan Details'!$B$4:$B$2298)*($G271='Plan Details'!$E$4:$E$2298)*(ISNUMBER(SEARCH($B$3,'Plan Details'!$D$4:$D$2298))),0),MATCH(Calculations!$B$4,'Plan Details'!$F$3:$Q$3,0))),"")</f>
        <v/>
      </c>
      <c r="T271" s="2" t="str" cm="1">
        <f t="array" ref="T271">IFERROR($M271*IF($E271="","",INDEX('Plan Details'!$F$4:$Q$2298,MATCH(1,(Calculations!T$9='Plan Details'!$B$4:$B$2298)*($G271='Plan Details'!$E$4:$E$2298)*(ISNUMBER(SEARCH($B$3,'Plan Details'!$D$4:$D$2298))),0),MATCH(Calculations!$B$4,'Plan Details'!$F$3:$Q$3,0))),"")</f>
        <v/>
      </c>
      <c r="U271" s="2" t="str" cm="1">
        <f t="array" ref="U271">IFERROR($M271*IF($E271="","",INDEX('Plan Details'!$F$4:$Q$2298,MATCH(1,(Calculations!U$9='Plan Details'!$B$4:$B$2298)*($G271='Plan Details'!$E$4:$E$2298)*(ISNUMBER(SEARCH($B$3,'Plan Details'!$D$4:$D$2298))),0),MATCH(Calculations!$B$4,'Plan Details'!$F$3:$Q$3,0))),"")</f>
        <v/>
      </c>
      <c r="V271" s="2" t="str" cm="1">
        <f t="array" ref="V271">IFERROR($M271*IF($E271="","",INDEX('Plan Details'!$F$4:$Q$2298,MATCH(1,(Calculations!V$9='Plan Details'!$B$4:$B$2298)*($G271='Plan Details'!$E$4:$E$2298)*(ISNUMBER(SEARCH($B$3,'Plan Details'!$D$4:$D$2298))),0),MATCH(Calculations!$B$4,'Plan Details'!$F$3:$Q$3,0))),"")</f>
        <v/>
      </c>
      <c r="W271" s="2" t="str" cm="1">
        <f t="array" ref="W271">IFERROR($M271*IF($E271="","",INDEX('Plan Details'!$F$4:$Q$2298,MATCH(1,(Calculations!W$9='Plan Details'!$B$4:$B$2298)*($G271='Plan Details'!$E$4:$E$2298)*(ISNUMBER(SEARCH($B$3,'Plan Details'!$D$4:$D$2298))),0),MATCH(Calculations!$B$4,'Plan Details'!$F$3:$Q$3,0))),"")</f>
        <v/>
      </c>
      <c r="X271" s="2" t="str" cm="1">
        <f t="array" ref="X271">IFERROR($M271*IF($E271="","",INDEX('Plan Details'!$F$4:$Q$2298,MATCH(1,(Calculations!X$9='Plan Details'!$B$4:$B$2298)*($G271='Plan Details'!$E$4:$E$2298)*(ISNUMBER(SEARCH($B$3,'Plan Details'!$D$4:$D$2298))),0),MATCH(Calculations!$B$4,'Plan Details'!$F$3:$Q$3,0))),"")</f>
        <v/>
      </c>
      <c r="Y271" s="2" t="str" cm="1">
        <f t="array" ref="Y271">IFERROR($M271*IF($E271="","",INDEX('Plan Details'!$F$4:$Q$2298,MATCH(1,(Calculations!Y$9='Plan Details'!$B$4:$B$2298)*($G271='Plan Details'!$E$4:$E$2298)*(ISNUMBER(SEARCH($B$3,'Plan Details'!$D$4:$D$2298))),0),MATCH(Calculations!$B$4,'Plan Details'!$F$3:$Q$3,0))),"")</f>
        <v/>
      </c>
      <c r="Z271" s="2" t="str" cm="1">
        <f t="array" ref="Z271">IFERROR($M271*IF($E271="","",INDEX('Plan Details'!$F$4:$Q$2298,MATCH(1,(Calculations!Z$9='Plan Details'!$B$4:$B$2298)*($G271='Plan Details'!$E$4:$E$2298)*(ISNUMBER(SEARCH($B$3,'Plan Details'!$D$4:$D$2298))),0),MATCH(Calculations!$B$4,'Plan Details'!$F$3:$Q$3,0))),"")</f>
        <v/>
      </c>
      <c r="AA271" s="2" t="str" cm="1">
        <f t="array" ref="AA271">IFERROR($M271*IF($E271="","",INDEX('Plan Details'!$F$4:$Q$2298,MATCH(1,(Calculations!AA$9='Plan Details'!$B$4:$B$2298)*($G271='Plan Details'!$E$4:$E$2298)*(ISNUMBER(SEARCH($B$3,'Plan Details'!$D$4:$D$2298))),0),MATCH(Calculations!$B$4,'Plan Details'!$F$3:$Q$3,0))),"")</f>
        <v/>
      </c>
      <c r="AB271" s="2" t="str" cm="1">
        <f t="array" ref="AB271">IFERROR($M271*IF($E271="","",INDEX('Plan Details'!$F$4:$Q$2298,MATCH(1,(Calculations!AB$9='Plan Details'!$B$4:$B$2298)*($G271='Plan Details'!$E$4:$E$2298)*(ISNUMBER(SEARCH($B$3,'Plan Details'!$D$4:$D$2298))),0),MATCH(Calculations!$B$4,'Plan Details'!$F$3:$Q$3,0))),"")</f>
        <v/>
      </c>
      <c r="AD271" s="2" t="str">
        <f t="shared" si="86"/>
        <v/>
      </c>
      <c r="AE271" s="2" t="str">
        <f t="shared" si="87"/>
        <v/>
      </c>
      <c r="AF271" s="2" t="str">
        <f t="shared" si="88"/>
        <v/>
      </c>
      <c r="AG271" s="2" t="str">
        <f t="shared" si="89"/>
        <v/>
      </c>
      <c r="AH271" s="2" t="str">
        <f t="shared" si="90"/>
        <v/>
      </c>
      <c r="AI271" s="2" t="str">
        <f t="shared" si="91"/>
        <v/>
      </c>
      <c r="AJ271" s="2" t="str">
        <f t="shared" si="92"/>
        <v/>
      </c>
      <c r="AK271" s="2" t="str">
        <f t="shared" si="93"/>
        <v/>
      </c>
      <c r="AL271" s="2" t="str">
        <f t="shared" si="94"/>
        <v/>
      </c>
      <c r="AM271" s="2" t="str">
        <f t="shared" si="95"/>
        <v/>
      </c>
      <c r="AN271" s="2" t="str">
        <f t="shared" si="96"/>
        <v/>
      </c>
      <c r="AO271" s="2" t="str">
        <f t="shared" si="97"/>
        <v/>
      </c>
      <c r="AP271" s="2" t="str">
        <f t="shared" si="98"/>
        <v/>
      </c>
      <c r="AQ271" s="2" t="str">
        <f t="shared" si="99"/>
        <v/>
      </c>
    </row>
    <row r="272" spans="1:43" x14ac:dyDescent="0.2">
      <c r="A272" s="2" t="str">
        <f>IF('3 - SHOP Premium Calculator'!F288="","",'3 - SHOP Premium Calculator'!F288)</f>
        <v/>
      </c>
      <c r="B272" s="2" t="str">
        <f>IF(A272="","",A272&amp;COUNTIFS($D$10:D272,"Employee"))</f>
        <v/>
      </c>
      <c r="C272" s="2" t="str">
        <f>IF(A272="","",'3 - SHOP Premium Calculator'!F288&amp;" - "&amp;'3 - SHOP Premium Calculator'!H288)</f>
        <v/>
      </c>
      <c r="D272" s="2" t="str">
        <f>IF('3 - SHOP Premium Calculator'!H288="","",'3 - SHOP Premium Calculator'!H288)</f>
        <v/>
      </c>
      <c r="E272" s="37" t="str">
        <f>IF('3 - SHOP Premium Calculator'!I288="","",'3 - SHOP Premium Calculator'!I288)</f>
        <v/>
      </c>
      <c r="F272" s="2" t="str">
        <f t="shared" si="80"/>
        <v/>
      </c>
      <c r="G272" s="2" t="str">
        <f t="shared" si="81"/>
        <v/>
      </c>
      <c r="H272" s="2" t="str">
        <f t="shared" si="82"/>
        <v/>
      </c>
      <c r="I272" s="2" t="str">
        <f t="shared" si="83"/>
        <v/>
      </c>
      <c r="J272" s="2" t="str">
        <f t="shared" si="84"/>
        <v/>
      </c>
      <c r="K272" s="2" t="str">
        <f>IF(A272="","",IF(AND(D272="Dependent",F272&lt;25),F272+(COUNTIFS($A$10:A272,A272)/500),0))</f>
        <v/>
      </c>
      <c r="L272" s="2" t="str" cm="1">
        <f t="array" ref="L272">IFERROR(IF(A272="","",IF(AND(D272="Dependent",OR(IFERROR(K272=LARGE(IF($B$10:$B$309=B272,$K$10:$K$309),1),FALSE),IFERROR(K272=LARGE(IF($B$10:$B$309=B272,$K$10:$K$309),2),FALSE),IFERROR(K272=LARGE(IF($B$10:$B$309=B272,$K$10:$K$309),3),FALSE)),F272&lt;26),1,0)),0)</f>
        <v/>
      </c>
      <c r="M272" s="2" t="str">
        <f t="shared" si="85"/>
        <v/>
      </c>
      <c r="O272" s="2" t="str" cm="1">
        <f t="array" ref="O272">IFERROR($M272*IF($E272="","",INDEX('Plan Details'!$F$4:$Q$2298,MATCH(1,(Calculations!O$9='Plan Details'!$B$4:$B$2298)*($G272='Plan Details'!$E$4:$E$2298)*(ISNUMBER(SEARCH($B$3,'Plan Details'!$D$4:$D$2298))),0),MATCH(Calculations!$B$4,'Plan Details'!$F$3:$Q$3,0))),"")</f>
        <v/>
      </c>
      <c r="P272" s="2" t="str" cm="1">
        <f t="array" ref="P272">IFERROR($M272*IF($E272="","",INDEX('Plan Details'!$F$4:$Q$2298,MATCH(1,(Calculations!P$9='Plan Details'!$B$4:$B$2298)*($G272='Plan Details'!$E$4:$E$2298)*(ISNUMBER(SEARCH($B$3,'Plan Details'!$D$4:$D$2298))),0),MATCH(Calculations!$B$4,'Plan Details'!$F$3:$Q$3,0))),"")</f>
        <v/>
      </c>
      <c r="Q272" s="2" t="str" cm="1">
        <f t="array" ref="Q272">IFERROR($M272*IF($E272="","",INDEX('Plan Details'!$F$4:$Q$2298,MATCH(1,(Calculations!Q$9='Plan Details'!$B$4:$B$2298)*($G272='Plan Details'!$E$4:$E$2298)*(ISNUMBER(SEARCH($B$3,'Plan Details'!$D$4:$D$2298))),0),MATCH(Calculations!$B$4,'Plan Details'!$F$3:$Q$3,0))),"")</f>
        <v/>
      </c>
      <c r="R272" s="2" t="str" cm="1">
        <f t="array" ref="R272">IFERROR($M272*IF($E272="","",INDEX('Plan Details'!$F$4:$Q$2298,MATCH(1,(Calculations!R$9='Plan Details'!$B$4:$B$2298)*($G272='Plan Details'!$E$4:$E$2298)*(ISNUMBER(SEARCH($B$3,'Plan Details'!$D$4:$D$2298))),0),MATCH(Calculations!$B$4,'Plan Details'!$F$3:$Q$3,0))),"")</f>
        <v/>
      </c>
      <c r="S272" s="2" t="str" cm="1">
        <f t="array" ref="S272">IFERROR($M272*IF($E272="","",INDEX('Plan Details'!$F$4:$Q$2298,MATCH(1,(Calculations!S$9='Plan Details'!$B$4:$B$2298)*($G272='Plan Details'!$E$4:$E$2298)*(ISNUMBER(SEARCH($B$3,'Plan Details'!$D$4:$D$2298))),0),MATCH(Calculations!$B$4,'Plan Details'!$F$3:$Q$3,0))),"")</f>
        <v/>
      </c>
      <c r="T272" s="2" t="str" cm="1">
        <f t="array" ref="T272">IFERROR($M272*IF($E272="","",INDEX('Plan Details'!$F$4:$Q$2298,MATCH(1,(Calculations!T$9='Plan Details'!$B$4:$B$2298)*($G272='Plan Details'!$E$4:$E$2298)*(ISNUMBER(SEARCH($B$3,'Plan Details'!$D$4:$D$2298))),0),MATCH(Calculations!$B$4,'Plan Details'!$F$3:$Q$3,0))),"")</f>
        <v/>
      </c>
      <c r="U272" s="2" t="str" cm="1">
        <f t="array" ref="U272">IFERROR($M272*IF($E272="","",INDEX('Plan Details'!$F$4:$Q$2298,MATCH(1,(Calculations!U$9='Plan Details'!$B$4:$B$2298)*($G272='Plan Details'!$E$4:$E$2298)*(ISNUMBER(SEARCH($B$3,'Plan Details'!$D$4:$D$2298))),0),MATCH(Calculations!$B$4,'Plan Details'!$F$3:$Q$3,0))),"")</f>
        <v/>
      </c>
      <c r="V272" s="2" t="str" cm="1">
        <f t="array" ref="V272">IFERROR($M272*IF($E272="","",INDEX('Plan Details'!$F$4:$Q$2298,MATCH(1,(Calculations!V$9='Plan Details'!$B$4:$B$2298)*($G272='Plan Details'!$E$4:$E$2298)*(ISNUMBER(SEARCH($B$3,'Plan Details'!$D$4:$D$2298))),0),MATCH(Calculations!$B$4,'Plan Details'!$F$3:$Q$3,0))),"")</f>
        <v/>
      </c>
      <c r="W272" s="2" t="str" cm="1">
        <f t="array" ref="W272">IFERROR($M272*IF($E272="","",INDEX('Plan Details'!$F$4:$Q$2298,MATCH(1,(Calculations!W$9='Plan Details'!$B$4:$B$2298)*($G272='Plan Details'!$E$4:$E$2298)*(ISNUMBER(SEARCH($B$3,'Plan Details'!$D$4:$D$2298))),0),MATCH(Calculations!$B$4,'Plan Details'!$F$3:$Q$3,0))),"")</f>
        <v/>
      </c>
      <c r="X272" s="2" t="str" cm="1">
        <f t="array" ref="X272">IFERROR($M272*IF($E272="","",INDEX('Plan Details'!$F$4:$Q$2298,MATCH(1,(Calculations!X$9='Plan Details'!$B$4:$B$2298)*($G272='Plan Details'!$E$4:$E$2298)*(ISNUMBER(SEARCH($B$3,'Plan Details'!$D$4:$D$2298))),0),MATCH(Calculations!$B$4,'Plan Details'!$F$3:$Q$3,0))),"")</f>
        <v/>
      </c>
      <c r="Y272" s="2" t="str" cm="1">
        <f t="array" ref="Y272">IFERROR($M272*IF($E272="","",INDEX('Plan Details'!$F$4:$Q$2298,MATCH(1,(Calculations!Y$9='Plan Details'!$B$4:$B$2298)*($G272='Plan Details'!$E$4:$E$2298)*(ISNUMBER(SEARCH($B$3,'Plan Details'!$D$4:$D$2298))),0),MATCH(Calculations!$B$4,'Plan Details'!$F$3:$Q$3,0))),"")</f>
        <v/>
      </c>
      <c r="Z272" s="2" t="str" cm="1">
        <f t="array" ref="Z272">IFERROR($M272*IF($E272="","",INDEX('Plan Details'!$F$4:$Q$2298,MATCH(1,(Calculations!Z$9='Plan Details'!$B$4:$B$2298)*($G272='Plan Details'!$E$4:$E$2298)*(ISNUMBER(SEARCH($B$3,'Plan Details'!$D$4:$D$2298))),0),MATCH(Calculations!$B$4,'Plan Details'!$F$3:$Q$3,0))),"")</f>
        <v/>
      </c>
      <c r="AA272" s="2" t="str" cm="1">
        <f t="array" ref="AA272">IFERROR($M272*IF($E272="","",INDEX('Plan Details'!$F$4:$Q$2298,MATCH(1,(Calculations!AA$9='Plan Details'!$B$4:$B$2298)*($G272='Plan Details'!$E$4:$E$2298)*(ISNUMBER(SEARCH($B$3,'Plan Details'!$D$4:$D$2298))),0),MATCH(Calculations!$B$4,'Plan Details'!$F$3:$Q$3,0))),"")</f>
        <v/>
      </c>
      <c r="AB272" s="2" t="str" cm="1">
        <f t="array" ref="AB272">IFERROR($M272*IF($E272="","",INDEX('Plan Details'!$F$4:$Q$2298,MATCH(1,(Calculations!AB$9='Plan Details'!$B$4:$B$2298)*($G272='Plan Details'!$E$4:$E$2298)*(ISNUMBER(SEARCH($B$3,'Plan Details'!$D$4:$D$2298))),0),MATCH(Calculations!$B$4,'Plan Details'!$F$3:$Q$3,0))),"")</f>
        <v/>
      </c>
      <c r="AD272" s="2" t="str">
        <f t="shared" si="86"/>
        <v/>
      </c>
      <c r="AE272" s="2" t="str">
        <f t="shared" si="87"/>
        <v/>
      </c>
      <c r="AF272" s="2" t="str">
        <f t="shared" si="88"/>
        <v/>
      </c>
      <c r="AG272" s="2" t="str">
        <f t="shared" si="89"/>
        <v/>
      </c>
      <c r="AH272" s="2" t="str">
        <f t="shared" si="90"/>
        <v/>
      </c>
      <c r="AI272" s="2" t="str">
        <f t="shared" si="91"/>
        <v/>
      </c>
      <c r="AJ272" s="2" t="str">
        <f t="shared" si="92"/>
        <v/>
      </c>
      <c r="AK272" s="2" t="str">
        <f t="shared" si="93"/>
        <v/>
      </c>
      <c r="AL272" s="2" t="str">
        <f t="shared" si="94"/>
        <v/>
      </c>
      <c r="AM272" s="2" t="str">
        <f t="shared" si="95"/>
        <v/>
      </c>
      <c r="AN272" s="2" t="str">
        <f t="shared" si="96"/>
        <v/>
      </c>
      <c r="AO272" s="2" t="str">
        <f t="shared" si="97"/>
        <v/>
      </c>
      <c r="AP272" s="2" t="str">
        <f t="shared" si="98"/>
        <v/>
      </c>
      <c r="AQ272" s="2" t="str">
        <f t="shared" si="99"/>
        <v/>
      </c>
    </row>
    <row r="273" spans="1:43" x14ac:dyDescent="0.2">
      <c r="A273" s="2" t="str">
        <f>IF('3 - SHOP Premium Calculator'!F289="","",'3 - SHOP Premium Calculator'!F289)</f>
        <v/>
      </c>
      <c r="B273" s="2" t="str">
        <f>IF(A273="","",A273&amp;COUNTIFS($D$10:D273,"Employee"))</f>
        <v/>
      </c>
      <c r="C273" s="2" t="str">
        <f>IF(A273="","",'3 - SHOP Premium Calculator'!F289&amp;" - "&amp;'3 - SHOP Premium Calculator'!H289)</f>
        <v/>
      </c>
      <c r="D273" s="2" t="str">
        <f>IF('3 - SHOP Premium Calculator'!H289="","",'3 - SHOP Premium Calculator'!H289)</f>
        <v/>
      </c>
      <c r="E273" s="37" t="str">
        <f>IF('3 - SHOP Premium Calculator'!I289="","",'3 - SHOP Premium Calculator'!I289)</f>
        <v/>
      </c>
      <c r="F273" s="2" t="str">
        <f t="shared" si="80"/>
        <v/>
      </c>
      <c r="G273" s="2" t="str">
        <f t="shared" si="81"/>
        <v/>
      </c>
      <c r="H273" s="2" t="str">
        <f t="shared" si="82"/>
        <v/>
      </c>
      <c r="I273" s="2" t="str">
        <f t="shared" si="83"/>
        <v/>
      </c>
      <c r="J273" s="2" t="str">
        <f t="shared" si="84"/>
        <v/>
      </c>
      <c r="K273" s="2" t="str">
        <f>IF(A273="","",IF(AND(D273="Dependent",F273&lt;25),F273+(COUNTIFS($A$10:A273,A273)/500),0))</f>
        <v/>
      </c>
      <c r="L273" s="2" t="str" cm="1">
        <f t="array" ref="L273">IFERROR(IF(A273="","",IF(AND(D273="Dependent",OR(IFERROR(K273=LARGE(IF($B$10:$B$309=B273,$K$10:$K$309),1),FALSE),IFERROR(K273=LARGE(IF($B$10:$B$309=B273,$K$10:$K$309),2),FALSE),IFERROR(K273=LARGE(IF($B$10:$B$309=B273,$K$10:$K$309),3),FALSE)),F273&lt;26),1,0)),0)</f>
        <v/>
      </c>
      <c r="M273" s="2" t="str">
        <f t="shared" si="85"/>
        <v/>
      </c>
      <c r="O273" s="2" t="str" cm="1">
        <f t="array" ref="O273">IFERROR($M273*IF($E273="","",INDEX('Plan Details'!$F$4:$Q$2298,MATCH(1,(Calculations!O$9='Plan Details'!$B$4:$B$2298)*($G273='Plan Details'!$E$4:$E$2298)*(ISNUMBER(SEARCH($B$3,'Plan Details'!$D$4:$D$2298))),0),MATCH(Calculations!$B$4,'Plan Details'!$F$3:$Q$3,0))),"")</f>
        <v/>
      </c>
      <c r="P273" s="2" t="str" cm="1">
        <f t="array" ref="P273">IFERROR($M273*IF($E273="","",INDEX('Plan Details'!$F$4:$Q$2298,MATCH(1,(Calculations!P$9='Plan Details'!$B$4:$B$2298)*($G273='Plan Details'!$E$4:$E$2298)*(ISNUMBER(SEARCH($B$3,'Plan Details'!$D$4:$D$2298))),0),MATCH(Calculations!$B$4,'Plan Details'!$F$3:$Q$3,0))),"")</f>
        <v/>
      </c>
      <c r="Q273" s="2" t="str" cm="1">
        <f t="array" ref="Q273">IFERROR($M273*IF($E273="","",INDEX('Plan Details'!$F$4:$Q$2298,MATCH(1,(Calculations!Q$9='Plan Details'!$B$4:$B$2298)*($G273='Plan Details'!$E$4:$E$2298)*(ISNUMBER(SEARCH($B$3,'Plan Details'!$D$4:$D$2298))),0),MATCH(Calculations!$B$4,'Plan Details'!$F$3:$Q$3,0))),"")</f>
        <v/>
      </c>
      <c r="R273" s="2" t="str" cm="1">
        <f t="array" ref="R273">IFERROR($M273*IF($E273="","",INDEX('Plan Details'!$F$4:$Q$2298,MATCH(1,(Calculations!R$9='Plan Details'!$B$4:$B$2298)*($G273='Plan Details'!$E$4:$E$2298)*(ISNUMBER(SEARCH($B$3,'Plan Details'!$D$4:$D$2298))),0),MATCH(Calculations!$B$4,'Plan Details'!$F$3:$Q$3,0))),"")</f>
        <v/>
      </c>
      <c r="S273" s="2" t="str" cm="1">
        <f t="array" ref="S273">IFERROR($M273*IF($E273="","",INDEX('Plan Details'!$F$4:$Q$2298,MATCH(1,(Calculations!S$9='Plan Details'!$B$4:$B$2298)*($G273='Plan Details'!$E$4:$E$2298)*(ISNUMBER(SEARCH($B$3,'Plan Details'!$D$4:$D$2298))),0),MATCH(Calculations!$B$4,'Plan Details'!$F$3:$Q$3,0))),"")</f>
        <v/>
      </c>
      <c r="T273" s="2" t="str" cm="1">
        <f t="array" ref="T273">IFERROR($M273*IF($E273="","",INDEX('Plan Details'!$F$4:$Q$2298,MATCH(1,(Calculations!T$9='Plan Details'!$B$4:$B$2298)*($G273='Plan Details'!$E$4:$E$2298)*(ISNUMBER(SEARCH($B$3,'Plan Details'!$D$4:$D$2298))),0),MATCH(Calculations!$B$4,'Plan Details'!$F$3:$Q$3,0))),"")</f>
        <v/>
      </c>
      <c r="U273" s="2" t="str" cm="1">
        <f t="array" ref="U273">IFERROR($M273*IF($E273="","",INDEX('Plan Details'!$F$4:$Q$2298,MATCH(1,(Calculations!U$9='Plan Details'!$B$4:$B$2298)*($G273='Plan Details'!$E$4:$E$2298)*(ISNUMBER(SEARCH($B$3,'Plan Details'!$D$4:$D$2298))),0),MATCH(Calculations!$B$4,'Plan Details'!$F$3:$Q$3,0))),"")</f>
        <v/>
      </c>
      <c r="V273" s="2" t="str" cm="1">
        <f t="array" ref="V273">IFERROR($M273*IF($E273="","",INDEX('Plan Details'!$F$4:$Q$2298,MATCH(1,(Calculations!V$9='Plan Details'!$B$4:$B$2298)*($G273='Plan Details'!$E$4:$E$2298)*(ISNUMBER(SEARCH($B$3,'Plan Details'!$D$4:$D$2298))),0),MATCH(Calculations!$B$4,'Plan Details'!$F$3:$Q$3,0))),"")</f>
        <v/>
      </c>
      <c r="W273" s="2" t="str" cm="1">
        <f t="array" ref="W273">IFERROR($M273*IF($E273="","",INDEX('Plan Details'!$F$4:$Q$2298,MATCH(1,(Calculations!W$9='Plan Details'!$B$4:$B$2298)*($G273='Plan Details'!$E$4:$E$2298)*(ISNUMBER(SEARCH($B$3,'Plan Details'!$D$4:$D$2298))),0),MATCH(Calculations!$B$4,'Plan Details'!$F$3:$Q$3,0))),"")</f>
        <v/>
      </c>
      <c r="X273" s="2" t="str" cm="1">
        <f t="array" ref="X273">IFERROR($M273*IF($E273="","",INDEX('Plan Details'!$F$4:$Q$2298,MATCH(1,(Calculations!X$9='Plan Details'!$B$4:$B$2298)*($G273='Plan Details'!$E$4:$E$2298)*(ISNUMBER(SEARCH($B$3,'Plan Details'!$D$4:$D$2298))),0),MATCH(Calculations!$B$4,'Plan Details'!$F$3:$Q$3,0))),"")</f>
        <v/>
      </c>
      <c r="Y273" s="2" t="str" cm="1">
        <f t="array" ref="Y273">IFERROR($M273*IF($E273="","",INDEX('Plan Details'!$F$4:$Q$2298,MATCH(1,(Calculations!Y$9='Plan Details'!$B$4:$B$2298)*($G273='Plan Details'!$E$4:$E$2298)*(ISNUMBER(SEARCH($B$3,'Plan Details'!$D$4:$D$2298))),0),MATCH(Calculations!$B$4,'Plan Details'!$F$3:$Q$3,0))),"")</f>
        <v/>
      </c>
      <c r="Z273" s="2" t="str" cm="1">
        <f t="array" ref="Z273">IFERROR($M273*IF($E273="","",INDEX('Plan Details'!$F$4:$Q$2298,MATCH(1,(Calculations!Z$9='Plan Details'!$B$4:$B$2298)*($G273='Plan Details'!$E$4:$E$2298)*(ISNUMBER(SEARCH($B$3,'Plan Details'!$D$4:$D$2298))),0),MATCH(Calculations!$B$4,'Plan Details'!$F$3:$Q$3,0))),"")</f>
        <v/>
      </c>
      <c r="AA273" s="2" t="str" cm="1">
        <f t="array" ref="AA273">IFERROR($M273*IF($E273="","",INDEX('Plan Details'!$F$4:$Q$2298,MATCH(1,(Calculations!AA$9='Plan Details'!$B$4:$B$2298)*($G273='Plan Details'!$E$4:$E$2298)*(ISNUMBER(SEARCH($B$3,'Plan Details'!$D$4:$D$2298))),0),MATCH(Calculations!$B$4,'Plan Details'!$F$3:$Q$3,0))),"")</f>
        <v/>
      </c>
      <c r="AB273" s="2" t="str" cm="1">
        <f t="array" ref="AB273">IFERROR($M273*IF($E273="","",INDEX('Plan Details'!$F$4:$Q$2298,MATCH(1,(Calculations!AB$9='Plan Details'!$B$4:$B$2298)*($G273='Plan Details'!$E$4:$E$2298)*(ISNUMBER(SEARCH($B$3,'Plan Details'!$D$4:$D$2298))),0),MATCH(Calculations!$B$4,'Plan Details'!$F$3:$Q$3,0))),"")</f>
        <v/>
      </c>
      <c r="AD273" s="2" t="str">
        <f t="shared" si="86"/>
        <v/>
      </c>
      <c r="AE273" s="2" t="str">
        <f t="shared" si="87"/>
        <v/>
      </c>
      <c r="AF273" s="2" t="str">
        <f t="shared" si="88"/>
        <v/>
      </c>
      <c r="AG273" s="2" t="str">
        <f t="shared" si="89"/>
        <v/>
      </c>
      <c r="AH273" s="2" t="str">
        <f t="shared" si="90"/>
        <v/>
      </c>
      <c r="AI273" s="2" t="str">
        <f t="shared" si="91"/>
        <v/>
      </c>
      <c r="AJ273" s="2" t="str">
        <f t="shared" si="92"/>
        <v/>
      </c>
      <c r="AK273" s="2" t="str">
        <f t="shared" si="93"/>
        <v/>
      </c>
      <c r="AL273" s="2" t="str">
        <f t="shared" si="94"/>
        <v/>
      </c>
      <c r="AM273" s="2" t="str">
        <f t="shared" si="95"/>
        <v/>
      </c>
      <c r="AN273" s="2" t="str">
        <f t="shared" si="96"/>
        <v/>
      </c>
      <c r="AO273" s="2" t="str">
        <f t="shared" si="97"/>
        <v/>
      </c>
      <c r="AP273" s="2" t="str">
        <f t="shared" si="98"/>
        <v/>
      </c>
      <c r="AQ273" s="2" t="str">
        <f t="shared" si="99"/>
        <v/>
      </c>
    </row>
    <row r="274" spans="1:43" x14ac:dyDescent="0.2">
      <c r="A274" s="2" t="str">
        <f>IF('3 - SHOP Premium Calculator'!F290="","",'3 - SHOP Premium Calculator'!F290)</f>
        <v/>
      </c>
      <c r="B274" s="2" t="str">
        <f>IF(A274="","",A274&amp;COUNTIFS($D$10:D274,"Employee"))</f>
        <v/>
      </c>
      <c r="C274" s="2" t="str">
        <f>IF(A274="","",'3 - SHOP Premium Calculator'!F290&amp;" - "&amp;'3 - SHOP Premium Calculator'!H290)</f>
        <v/>
      </c>
      <c r="D274" s="2" t="str">
        <f>IF('3 - SHOP Premium Calculator'!H290="","",'3 - SHOP Premium Calculator'!H290)</f>
        <v/>
      </c>
      <c r="E274" s="37" t="str">
        <f>IF('3 - SHOP Premium Calculator'!I290="","",'3 - SHOP Premium Calculator'!I290)</f>
        <v/>
      </c>
      <c r="F274" s="2" t="str">
        <f t="shared" si="80"/>
        <v/>
      </c>
      <c r="G274" s="2" t="str">
        <f t="shared" si="81"/>
        <v/>
      </c>
      <c r="H274" s="2" t="str">
        <f t="shared" si="82"/>
        <v/>
      </c>
      <c r="I274" s="2" t="str">
        <f t="shared" si="83"/>
        <v/>
      </c>
      <c r="J274" s="2" t="str">
        <f t="shared" si="84"/>
        <v/>
      </c>
      <c r="K274" s="2" t="str">
        <f>IF(A274="","",IF(AND(D274="Dependent",F274&lt;25),F274+(COUNTIFS($A$10:A274,A274)/500),0))</f>
        <v/>
      </c>
      <c r="L274" s="2" t="str" cm="1">
        <f t="array" ref="L274">IFERROR(IF(A274="","",IF(AND(D274="Dependent",OR(IFERROR(K274=LARGE(IF($B$10:$B$309=B274,$K$10:$K$309),1),FALSE),IFERROR(K274=LARGE(IF($B$10:$B$309=B274,$K$10:$K$309),2),FALSE),IFERROR(K274=LARGE(IF($B$10:$B$309=B274,$K$10:$K$309),3),FALSE)),F274&lt;26),1,0)),0)</f>
        <v/>
      </c>
      <c r="M274" s="2" t="str">
        <f t="shared" si="85"/>
        <v/>
      </c>
      <c r="O274" s="2" t="str" cm="1">
        <f t="array" ref="O274">IFERROR($M274*IF($E274="","",INDEX('Plan Details'!$F$4:$Q$2298,MATCH(1,(Calculations!O$9='Plan Details'!$B$4:$B$2298)*($G274='Plan Details'!$E$4:$E$2298)*(ISNUMBER(SEARCH($B$3,'Plan Details'!$D$4:$D$2298))),0),MATCH(Calculations!$B$4,'Plan Details'!$F$3:$Q$3,0))),"")</f>
        <v/>
      </c>
      <c r="P274" s="2" t="str" cm="1">
        <f t="array" ref="P274">IFERROR($M274*IF($E274="","",INDEX('Plan Details'!$F$4:$Q$2298,MATCH(1,(Calculations!P$9='Plan Details'!$B$4:$B$2298)*($G274='Plan Details'!$E$4:$E$2298)*(ISNUMBER(SEARCH($B$3,'Plan Details'!$D$4:$D$2298))),0),MATCH(Calculations!$B$4,'Plan Details'!$F$3:$Q$3,0))),"")</f>
        <v/>
      </c>
      <c r="Q274" s="2" t="str" cm="1">
        <f t="array" ref="Q274">IFERROR($M274*IF($E274="","",INDEX('Plan Details'!$F$4:$Q$2298,MATCH(1,(Calculations!Q$9='Plan Details'!$B$4:$B$2298)*($G274='Plan Details'!$E$4:$E$2298)*(ISNUMBER(SEARCH($B$3,'Plan Details'!$D$4:$D$2298))),0),MATCH(Calculations!$B$4,'Plan Details'!$F$3:$Q$3,0))),"")</f>
        <v/>
      </c>
      <c r="R274" s="2" t="str" cm="1">
        <f t="array" ref="R274">IFERROR($M274*IF($E274="","",INDEX('Plan Details'!$F$4:$Q$2298,MATCH(1,(Calculations!R$9='Plan Details'!$B$4:$B$2298)*($G274='Plan Details'!$E$4:$E$2298)*(ISNUMBER(SEARCH($B$3,'Plan Details'!$D$4:$D$2298))),0),MATCH(Calculations!$B$4,'Plan Details'!$F$3:$Q$3,0))),"")</f>
        <v/>
      </c>
      <c r="S274" s="2" t="str" cm="1">
        <f t="array" ref="S274">IFERROR($M274*IF($E274="","",INDEX('Plan Details'!$F$4:$Q$2298,MATCH(1,(Calculations!S$9='Plan Details'!$B$4:$B$2298)*($G274='Plan Details'!$E$4:$E$2298)*(ISNUMBER(SEARCH($B$3,'Plan Details'!$D$4:$D$2298))),0),MATCH(Calculations!$B$4,'Plan Details'!$F$3:$Q$3,0))),"")</f>
        <v/>
      </c>
      <c r="T274" s="2" t="str" cm="1">
        <f t="array" ref="T274">IFERROR($M274*IF($E274="","",INDEX('Plan Details'!$F$4:$Q$2298,MATCH(1,(Calculations!T$9='Plan Details'!$B$4:$B$2298)*($G274='Plan Details'!$E$4:$E$2298)*(ISNUMBER(SEARCH($B$3,'Plan Details'!$D$4:$D$2298))),0),MATCH(Calculations!$B$4,'Plan Details'!$F$3:$Q$3,0))),"")</f>
        <v/>
      </c>
      <c r="U274" s="2" t="str" cm="1">
        <f t="array" ref="U274">IFERROR($M274*IF($E274="","",INDEX('Plan Details'!$F$4:$Q$2298,MATCH(1,(Calculations!U$9='Plan Details'!$B$4:$B$2298)*($G274='Plan Details'!$E$4:$E$2298)*(ISNUMBER(SEARCH($B$3,'Plan Details'!$D$4:$D$2298))),0),MATCH(Calculations!$B$4,'Plan Details'!$F$3:$Q$3,0))),"")</f>
        <v/>
      </c>
      <c r="V274" s="2" t="str" cm="1">
        <f t="array" ref="V274">IFERROR($M274*IF($E274="","",INDEX('Plan Details'!$F$4:$Q$2298,MATCH(1,(Calculations!V$9='Plan Details'!$B$4:$B$2298)*($G274='Plan Details'!$E$4:$E$2298)*(ISNUMBER(SEARCH($B$3,'Plan Details'!$D$4:$D$2298))),0),MATCH(Calculations!$B$4,'Plan Details'!$F$3:$Q$3,0))),"")</f>
        <v/>
      </c>
      <c r="W274" s="2" t="str" cm="1">
        <f t="array" ref="W274">IFERROR($M274*IF($E274="","",INDEX('Plan Details'!$F$4:$Q$2298,MATCH(1,(Calculations!W$9='Plan Details'!$B$4:$B$2298)*($G274='Plan Details'!$E$4:$E$2298)*(ISNUMBER(SEARCH($B$3,'Plan Details'!$D$4:$D$2298))),0),MATCH(Calculations!$B$4,'Plan Details'!$F$3:$Q$3,0))),"")</f>
        <v/>
      </c>
      <c r="X274" s="2" t="str" cm="1">
        <f t="array" ref="X274">IFERROR($M274*IF($E274="","",INDEX('Plan Details'!$F$4:$Q$2298,MATCH(1,(Calculations!X$9='Plan Details'!$B$4:$B$2298)*($G274='Plan Details'!$E$4:$E$2298)*(ISNUMBER(SEARCH($B$3,'Plan Details'!$D$4:$D$2298))),0),MATCH(Calculations!$B$4,'Plan Details'!$F$3:$Q$3,0))),"")</f>
        <v/>
      </c>
      <c r="Y274" s="2" t="str" cm="1">
        <f t="array" ref="Y274">IFERROR($M274*IF($E274="","",INDEX('Plan Details'!$F$4:$Q$2298,MATCH(1,(Calculations!Y$9='Plan Details'!$B$4:$B$2298)*($G274='Plan Details'!$E$4:$E$2298)*(ISNUMBER(SEARCH($B$3,'Plan Details'!$D$4:$D$2298))),0),MATCH(Calculations!$B$4,'Plan Details'!$F$3:$Q$3,0))),"")</f>
        <v/>
      </c>
      <c r="Z274" s="2" t="str" cm="1">
        <f t="array" ref="Z274">IFERROR($M274*IF($E274="","",INDEX('Plan Details'!$F$4:$Q$2298,MATCH(1,(Calculations!Z$9='Plan Details'!$B$4:$B$2298)*($G274='Plan Details'!$E$4:$E$2298)*(ISNUMBER(SEARCH($B$3,'Plan Details'!$D$4:$D$2298))),0),MATCH(Calculations!$B$4,'Plan Details'!$F$3:$Q$3,0))),"")</f>
        <v/>
      </c>
      <c r="AA274" s="2" t="str" cm="1">
        <f t="array" ref="AA274">IFERROR($M274*IF($E274="","",INDEX('Plan Details'!$F$4:$Q$2298,MATCH(1,(Calculations!AA$9='Plan Details'!$B$4:$B$2298)*($G274='Plan Details'!$E$4:$E$2298)*(ISNUMBER(SEARCH($B$3,'Plan Details'!$D$4:$D$2298))),0),MATCH(Calculations!$B$4,'Plan Details'!$F$3:$Q$3,0))),"")</f>
        <v/>
      </c>
      <c r="AB274" s="2" t="str" cm="1">
        <f t="array" ref="AB274">IFERROR($M274*IF($E274="","",INDEX('Plan Details'!$F$4:$Q$2298,MATCH(1,(Calculations!AB$9='Plan Details'!$B$4:$B$2298)*($G274='Plan Details'!$E$4:$E$2298)*(ISNUMBER(SEARCH($B$3,'Plan Details'!$D$4:$D$2298))),0),MATCH(Calculations!$B$4,'Plan Details'!$F$3:$Q$3,0))),"")</f>
        <v/>
      </c>
      <c r="AD274" s="2" t="str">
        <f t="shared" si="86"/>
        <v/>
      </c>
      <c r="AE274" s="2" t="str">
        <f t="shared" si="87"/>
        <v/>
      </c>
      <c r="AF274" s="2" t="str">
        <f t="shared" si="88"/>
        <v/>
      </c>
      <c r="AG274" s="2" t="str">
        <f t="shared" si="89"/>
        <v/>
      </c>
      <c r="AH274" s="2" t="str">
        <f t="shared" si="90"/>
        <v/>
      </c>
      <c r="AI274" s="2" t="str">
        <f t="shared" si="91"/>
        <v/>
      </c>
      <c r="AJ274" s="2" t="str">
        <f t="shared" si="92"/>
        <v/>
      </c>
      <c r="AK274" s="2" t="str">
        <f t="shared" si="93"/>
        <v/>
      </c>
      <c r="AL274" s="2" t="str">
        <f t="shared" si="94"/>
        <v/>
      </c>
      <c r="AM274" s="2" t="str">
        <f t="shared" si="95"/>
        <v/>
      </c>
      <c r="AN274" s="2" t="str">
        <f t="shared" si="96"/>
        <v/>
      </c>
      <c r="AO274" s="2" t="str">
        <f t="shared" si="97"/>
        <v/>
      </c>
      <c r="AP274" s="2" t="str">
        <f t="shared" si="98"/>
        <v/>
      </c>
      <c r="AQ274" s="2" t="str">
        <f t="shared" si="99"/>
        <v/>
      </c>
    </row>
    <row r="275" spans="1:43" x14ac:dyDescent="0.2">
      <c r="A275" s="2" t="str">
        <f>IF('3 - SHOP Premium Calculator'!F291="","",'3 - SHOP Premium Calculator'!F291)</f>
        <v/>
      </c>
      <c r="B275" s="2" t="str">
        <f>IF(A275="","",A275&amp;COUNTIFS($D$10:D275,"Employee"))</f>
        <v/>
      </c>
      <c r="C275" s="2" t="str">
        <f>IF(A275="","",'3 - SHOP Premium Calculator'!F291&amp;" - "&amp;'3 - SHOP Premium Calculator'!H291)</f>
        <v/>
      </c>
      <c r="D275" s="2" t="str">
        <f>IF('3 - SHOP Premium Calculator'!H291="","",'3 - SHOP Premium Calculator'!H291)</f>
        <v/>
      </c>
      <c r="E275" s="37" t="str">
        <f>IF('3 - SHOP Premium Calculator'!I291="","",'3 - SHOP Premium Calculator'!I291)</f>
        <v/>
      </c>
      <c r="F275" s="2" t="str">
        <f t="shared" si="80"/>
        <v/>
      </c>
      <c r="G275" s="2" t="str">
        <f t="shared" si="81"/>
        <v/>
      </c>
      <c r="H275" s="2" t="str">
        <f t="shared" si="82"/>
        <v/>
      </c>
      <c r="I275" s="2" t="str">
        <f t="shared" si="83"/>
        <v/>
      </c>
      <c r="J275" s="2" t="str">
        <f t="shared" si="84"/>
        <v/>
      </c>
      <c r="K275" s="2" t="str">
        <f>IF(A275="","",IF(AND(D275="Dependent",F275&lt;25),F275+(COUNTIFS($A$10:A275,A275)/500),0))</f>
        <v/>
      </c>
      <c r="L275" s="2" t="str" cm="1">
        <f t="array" ref="L275">IFERROR(IF(A275="","",IF(AND(D275="Dependent",OR(IFERROR(K275=LARGE(IF($B$10:$B$309=B275,$K$10:$K$309),1),FALSE),IFERROR(K275=LARGE(IF($B$10:$B$309=B275,$K$10:$K$309),2),FALSE),IFERROR(K275=LARGE(IF($B$10:$B$309=B275,$K$10:$K$309),3),FALSE)),F275&lt;26),1,0)),0)</f>
        <v/>
      </c>
      <c r="M275" s="2" t="str">
        <f t="shared" si="85"/>
        <v/>
      </c>
      <c r="O275" s="2" t="str" cm="1">
        <f t="array" ref="O275">IFERROR($M275*IF($E275="","",INDEX('Plan Details'!$F$4:$Q$2298,MATCH(1,(Calculations!O$9='Plan Details'!$B$4:$B$2298)*($G275='Plan Details'!$E$4:$E$2298)*(ISNUMBER(SEARCH($B$3,'Plan Details'!$D$4:$D$2298))),0),MATCH(Calculations!$B$4,'Plan Details'!$F$3:$Q$3,0))),"")</f>
        <v/>
      </c>
      <c r="P275" s="2" t="str" cm="1">
        <f t="array" ref="P275">IFERROR($M275*IF($E275="","",INDEX('Plan Details'!$F$4:$Q$2298,MATCH(1,(Calculations!P$9='Plan Details'!$B$4:$B$2298)*($G275='Plan Details'!$E$4:$E$2298)*(ISNUMBER(SEARCH($B$3,'Plan Details'!$D$4:$D$2298))),0),MATCH(Calculations!$B$4,'Plan Details'!$F$3:$Q$3,0))),"")</f>
        <v/>
      </c>
      <c r="Q275" s="2" t="str" cm="1">
        <f t="array" ref="Q275">IFERROR($M275*IF($E275="","",INDEX('Plan Details'!$F$4:$Q$2298,MATCH(1,(Calculations!Q$9='Plan Details'!$B$4:$B$2298)*($G275='Plan Details'!$E$4:$E$2298)*(ISNUMBER(SEARCH($B$3,'Plan Details'!$D$4:$D$2298))),0),MATCH(Calculations!$B$4,'Plan Details'!$F$3:$Q$3,0))),"")</f>
        <v/>
      </c>
      <c r="R275" s="2" t="str" cm="1">
        <f t="array" ref="R275">IFERROR($M275*IF($E275="","",INDEX('Plan Details'!$F$4:$Q$2298,MATCH(1,(Calculations!R$9='Plan Details'!$B$4:$B$2298)*($G275='Plan Details'!$E$4:$E$2298)*(ISNUMBER(SEARCH($B$3,'Plan Details'!$D$4:$D$2298))),0),MATCH(Calculations!$B$4,'Plan Details'!$F$3:$Q$3,0))),"")</f>
        <v/>
      </c>
      <c r="S275" s="2" t="str" cm="1">
        <f t="array" ref="S275">IFERROR($M275*IF($E275="","",INDEX('Plan Details'!$F$4:$Q$2298,MATCH(1,(Calculations!S$9='Plan Details'!$B$4:$B$2298)*($G275='Plan Details'!$E$4:$E$2298)*(ISNUMBER(SEARCH($B$3,'Plan Details'!$D$4:$D$2298))),0),MATCH(Calculations!$B$4,'Plan Details'!$F$3:$Q$3,0))),"")</f>
        <v/>
      </c>
      <c r="T275" s="2" t="str" cm="1">
        <f t="array" ref="T275">IFERROR($M275*IF($E275="","",INDEX('Plan Details'!$F$4:$Q$2298,MATCH(1,(Calculations!T$9='Plan Details'!$B$4:$B$2298)*($G275='Plan Details'!$E$4:$E$2298)*(ISNUMBER(SEARCH($B$3,'Plan Details'!$D$4:$D$2298))),0),MATCH(Calculations!$B$4,'Plan Details'!$F$3:$Q$3,0))),"")</f>
        <v/>
      </c>
      <c r="U275" s="2" t="str" cm="1">
        <f t="array" ref="U275">IFERROR($M275*IF($E275="","",INDEX('Plan Details'!$F$4:$Q$2298,MATCH(1,(Calculations!U$9='Plan Details'!$B$4:$B$2298)*($G275='Plan Details'!$E$4:$E$2298)*(ISNUMBER(SEARCH($B$3,'Plan Details'!$D$4:$D$2298))),0),MATCH(Calculations!$B$4,'Plan Details'!$F$3:$Q$3,0))),"")</f>
        <v/>
      </c>
      <c r="V275" s="2" t="str" cm="1">
        <f t="array" ref="V275">IFERROR($M275*IF($E275="","",INDEX('Plan Details'!$F$4:$Q$2298,MATCH(1,(Calculations!V$9='Plan Details'!$B$4:$B$2298)*($G275='Plan Details'!$E$4:$E$2298)*(ISNUMBER(SEARCH($B$3,'Plan Details'!$D$4:$D$2298))),0),MATCH(Calculations!$B$4,'Plan Details'!$F$3:$Q$3,0))),"")</f>
        <v/>
      </c>
      <c r="W275" s="2" t="str" cm="1">
        <f t="array" ref="W275">IFERROR($M275*IF($E275="","",INDEX('Plan Details'!$F$4:$Q$2298,MATCH(1,(Calculations!W$9='Plan Details'!$B$4:$B$2298)*($G275='Plan Details'!$E$4:$E$2298)*(ISNUMBER(SEARCH($B$3,'Plan Details'!$D$4:$D$2298))),0),MATCH(Calculations!$B$4,'Plan Details'!$F$3:$Q$3,0))),"")</f>
        <v/>
      </c>
      <c r="X275" s="2" t="str" cm="1">
        <f t="array" ref="X275">IFERROR($M275*IF($E275="","",INDEX('Plan Details'!$F$4:$Q$2298,MATCH(1,(Calculations!X$9='Plan Details'!$B$4:$B$2298)*($G275='Plan Details'!$E$4:$E$2298)*(ISNUMBER(SEARCH($B$3,'Plan Details'!$D$4:$D$2298))),0),MATCH(Calculations!$B$4,'Plan Details'!$F$3:$Q$3,0))),"")</f>
        <v/>
      </c>
      <c r="Y275" s="2" t="str" cm="1">
        <f t="array" ref="Y275">IFERROR($M275*IF($E275="","",INDEX('Plan Details'!$F$4:$Q$2298,MATCH(1,(Calculations!Y$9='Plan Details'!$B$4:$B$2298)*($G275='Plan Details'!$E$4:$E$2298)*(ISNUMBER(SEARCH($B$3,'Plan Details'!$D$4:$D$2298))),0),MATCH(Calculations!$B$4,'Plan Details'!$F$3:$Q$3,0))),"")</f>
        <v/>
      </c>
      <c r="Z275" s="2" t="str" cm="1">
        <f t="array" ref="Z275">IFERROR($M275*IF($E275="","",INDEX('Plan Details'!$F$4:$Q$2298,MATCH(1,(Calculations!Z$9='Plan Details'!$B$4:$B$2298)*($G275='Plan Details'!$E$4:$E$2298)*(ISNUMBER(SEARCH($B$3,'Plan Details'!$D$4:$D$2298))),0),MATCH(Calculations!$B$4,'Plan Details'!$F$3:$Q$3,0))),"")</f>
        <v/>
      </c>
      <c r="AA275" s="2" t="str" cm="1">
        <f t="array" ref="AA275">IFERROR($M275*IF($E275="","",INDEX('Plan Details'!$F$4:$Q$2298,MATCH(1,(Calculations!AA$9='Plan Details'!$B$4:$B$2298)*($G275='Plan Details'!$E$4:$E$2298)*(ISNUMBER(SEARCH($B$3,'Plan Details'!$D$4:$D$2298))),0),MATCH(Calculations!$B$4,'Plan Details'!$F$3:$Q$3,0))),"")</f>
        <v/>
      </c>
      <c r="AB275" s="2" t="str" cm="1">
        <f t="array" ref="AB275">IFERROR($M275*IF($E275="","",INDEX('Plan Details'!$F$4:$Q$2298,MATCH(1,(Calculations!AB$9='Plan Details'!$B$4:$B$2298)*($G275='Plan Details'!$E$4:$E$2298)*(ISNUMBER(SEARCH($B$3,'Plan Details'!$D$4:$D$2298))),0),MATCH(Calculations!$B$4,'Plan Details'!$F$3:$Q$3,0))),"")</f>
        <v/>
      </c>
      <c r="AD275" s="2" t="str">
        <f t="shared" si="86"/>
        <v/>
      </c>
      <c r="AE275" s="2" t="str">
        <f t="shared" si="87"/>
        <v/>
      </c>
      <c r="AF275" s="2" t="str">
        <f t="shared" si="88"/>
        <v/>
      </c>
      <c r="AG275" s="2" t="str">
        <f t="shared" si="89"/>
        <v/>
      </c>
      <c r="AH275" s="2" t="str">
        <f t="shared" si="90"/>
        <v/>
      </c>
      <c r="AI275" s="2" t="str">
        <f t="shared" si="91"/>
        <v/>
      </c>
      <c r="AJ275" s="2" t="str">
        <f t="shared" si="92"/>
        <v/>
      </c>
      <c r="AK275" s="2" t="str">
        <f t="shared" si="93"/>
        <v/>
      </c>
      <c r="AL275" s="2" t="str">
        <f t="shared" si="94"/>
        <v/>
      </c>
      <c r="AM275" s="2" t="str">
        <f t="shared" si="95"/>
        <v/>
      </c>
      <c r="AN275" s="2" t="str">
        <f t="shared" si="96"/>
        <v/>
      </c>
      <c r="AO275" s="2" t="str">
        <f t="shared" si="97"/>
        <v/>
      </c>
      <c r="AP275" s="2" t="str">
        <f t="shared" si="98"/>
        <v/>
      </c>
      <c r="AQ275" s="2" t="str">
        <f t="shared" si="99"/>
        <v/>
      </c>
    </row>
    <row r="276" spans="1:43" x14ac:dyDescent="0.2">
      <c r="A276" s="2" t="str">
        <f>IF('3 - SHOP Premium Calculator'!F292="","",'3 - SHOP Premium Calculator'!F292)</f>
        <v/>
      </c>
      <c r="B276" s="2" t="str">
        <f>IF(A276="","",A276&amp;COUNTIFS($D$10:D276,"Employee"))</f>
        <v/>
      </c>
      <c r="C276" s="2" t="str">
        <f>IF(A276="","",'3 - SHOP Premium Calculator'!F292&amp;" - "&amp;'3 - SHOP Premium Calculator'!H292)</f>
        <v/>
      </c>
      <c r="D276" s="2" t="str">
        <f>IF('3 - SHOP Premium Calculator'!H292="","",'3 - SHOP Premium Calculator'!H292)</f>
        <v/>
      </c>
      <c r="E276" s="37" t="str">
        <f>IF('3 - SHOP Premium Calculator'!I292="","",'3 - SHOP Premium Calculator'!I292)</f>
        <v/>
      </c>
      <c r="F276" s="2" t="str">
        <f t="shared" si="80"/>
        <v/>
      </c>
      <c r="G276" s="2" t="str">
        <f t="shared" si="81"/>
        <v/>
      </c>
      <c r="H276" s="2" t="str">
        <f t="shared" si="82"/>
        <v/>
      </c>
      <c r="I276" s="2" t="str">
        <f t="shared" si="83"/>
        <v/>
      </c>
      <c r="J276" s="2" t="str">
        <f t="shared" si="84"/>
        <v/>
      </c>
      <c r="K276" s="2" t="str">
        <f>IF(A276="","",IF(AND(D276="Dependent",F276&lt;25),F276+(COUNTIFS($A$10:A276,A276)/500),0))</f>
        <v/>
      </c>
      <c r="L276" s="2" t="str" cm="1">
        <f t="array" ref="L276">IFERROR(IF(A276="","",IF(AND(D276="Dependent",OR(IFERROR(K276=LARGE(IF($B$10:$B$309=B276,$K$10:$K$309),1),FALSE),IFERROR(K276=LARGE(IF($B$10:$B$309=B276,$K$10:$K$309),2),FALSE),IFERROR(K276=LARGE(IF($B$10:$B$309=B276,$K$10:$K$309),3),FALSE)),F276&lt;26),1,0)),0)</f>
        <v/>
      </c>
      <c r="M276" s="2" t="str">
        <f t="shared" si="85"/>
        <v/>
      </c>
      <c r="O276" s="2" t="str" cm="1">
        <f t="array" ref="O276">IFERROR($M276*IF($E276="","",INDEX('Plan Details'!$F$4:$Q$2298,MATCH(1,(Calculations!O$9='Plan Details'!$B$4:$B$2298)*($G276='Plan Details'!$E$4:$E$2298)*(ISNUMBER(SEARCH($B$3,'Plan Details'!$D$4:$D$2298))),0),MATCH(Calculations!$B$4,'Plan Details'!$F$3:$Q$3,0))),"")</f>
        <v/>
      </c>
      <c r="P276" s="2" t="str" cm="1">
        <f t="array" ref="P276">IFERROR($M276*IF($E276="","",INDEX('Plan Details'!$F$4:$Q$2298,MATCH(1,(Calculations!P$9='Plan Details'!$B$4:$B$2298)*($G276='Plan Details'!$E$4:$E$2298)*(ISNUMBER(SEARCH($B$3,'Plan Details'!$D$4:$D$2298))),0),MATCH(Calculations!$B$4,'Plan Details'!$F$3:$Q$3,0))),"")</f>
        <v/>
      </c>
      <c r="Q276" s="2" t="str" cm="1">
        <f t="array" ref="Q276">IFERROR($M276*IF($E276="","",INDEX('Plan Details'!$F$4:$Q$2298,MATCH(1,(Calculations!Q$9='Plan Details'!$B$4:$B$2298)*($G276='Plan Details'!$E$4:$E$2298)*(ISNUMBER(SEARCH($B$3,'Plan Details'!$D$4:$D$2298))),0),MATCH(Calculations!$B$4,'Plan Details'!$F$3:$Q$3,0))),"")</f>
        <v/>
      </c>
      <c r="R276" s="2" t="str" cm="1">
        <f t="array" ref="R276">IFERROR($M276*IF($E276="","",INDEX('Plan Details'!$F$4:$Q$2298,MATCH(1,(Calculations!R$9='Plan Details'!$B$4:$B$2298)*($G276='Plan Details'!$E$4:$E$2298)*(ISNUMBER(SEARCH($B$3,'Plan Details'!$D$4:$D$2298))),0),MATCH(Calculations!$B$4,'Plan Details'!$F$3:$Q$3,0))),"")</f>
        <v/>
      </c>
      <c r="S276" s="2" t="str" cm="1">
        <f t="array" ref="S276">IFERROR($M276*IF($E276="","",INDEX('Plan Details'!$F$4:$Q$2298,MATCH(1,(Calculations!S$9='Plan Details'!$B$4:$B$2298)*($G276='Plan Details'!$E$4:$E$2298)*(ISNUMBER(SEARCH($B$3,'Plan Details'!$D$4:$D$2298))),0),MATCH(Calculations!$B$4,'Plan Details'!$F$3:$Q$3,0))),"")</f>
        <v/>
      </c>
      <c r="T276" s="2" t="str" cm="1">
        <f t="array" ref="T276">IFERROR($M276*IF($E276="","",INDEX('Plan Details'!$F$4:$Q$2298,MATCH(1,(Calculations!T$9='Plan Details'!$B$4:$B$2298)*($G276='Plan Details'!$E$4:$E$2298)*(ISNUMBER(SEARCH($B$3,'Plan Details'!$D$4:$D$2298))),0),MATCH(Calculations!$B$4,'Plan Details'!$F$3:$Q$3,0))),"")</f>
        <v/>
      </c>
      <c r="U276" s="2" t="str" cm="1">
        <f t="array" ref="U276">IFERROR($M276*IF($E276="","",INDEX('Plan Details'!$F$4:$Q$2298,MATCH(1,(Calculations!U$9='Plan Details'!$B$4:$B$2298)*($G276='Plan Details'!$E$4:$E$2298)*(ISNUMBER(SEARCH($B$3,'Plan Details'!$D$4:$D$2298))),0),MATCH(Calculations!$B$4,'Plan Details'!$F$3:$Q$3,0))),"")</f>
        <v/>
      </c>
      <c r="V276" s="2" t="str" cm="1">
        <f t="array" ref="V276">IFERROR($M276*IF($E276="","",INDEX('Plan Details'!$F$4:$Q$2298,MATCH(1,(Calculations!V$9='Plan Details'!$B$4:$B$2298)*($G276='Plan Details'!$E$4:$E$2298)*(ISNUMBER(SEARCH($B$3,'Plan Details'!$D$4:$D$2298))),0),MATCH(Calculations!$B$4,'Plan Details'!$F$3:$Q$3,0))),"")</f>
        <v/>
      </c>
      <c r="W276" s="2" t="str" cm="1">
        <f t="array" ref="W276">IFERROR($M276*IF($E276="","",INDEX('Plan Details'!$F$4:$Q$2298,MATCH(1,(Calculations!W$9='Plan Details'!$B$4:$B$2298)*($G276='Plan Details'!$E$4:$E$2298)*(ISNUMBER(SEARCH($B$3,'Plan Details'!$D$4:$D$2298))),0),MATCH(Calculations!$B$4,'Plan Details'!$F$3:$Q$3,0))),"")</f>
        <v/>
      </c>
      <c r="X276" s="2" t="str" cm="1">
        <f t="array" ref="X276">IFERROR($M276*IF($E276="","",INDEX('Plan Details'!$F$4:$Q$2298,MATCH(1,(Calculations!X$9='Plan Details'!$B$4:$B$2298)*($G276='Plan Details'!$E$4:$E$2298)*(ISNUMBER(SEARCH($B$3,'Plan Details'!$D$4:$D$2298))),0),MATCH(Calculations!$B$4,'Plan Details'!$F$3:$Q$3,0))),"")</f>
        <v/>
      </c>
      <c r="Y276" s="2" t="str" cm="1">
        <f t="array" ref="Y276">IFERROR($M276*IF($E276="","",INDEX('Plan Details'!$F$4:$Q$2298,MATCH(1,(Calculations!Y$9='Plan Details'!$B$4:$B$2298)*($G276='Plan Details'!$E$4:$E$2298)*(ISNUMBER(SEARCH($B$3,'Plan Details'!$D$4:$D$2298))),0),MATCH(Calculations!$B$4,'Plan Details'!$F$3:$Q$3,0))),"")</f>
        <v/>
      </c>
      <c r="Z276" s="2" t="str" cm="1">
        <f t="array" ref="Z276">IFERROR($M276*IF($E276="","",INDEX('Plan Details'!$F$4:$Q$2298,MATCH(1,(Calculations!Z$9='Plan Details'!$B$4:$B$2298)*($G276='Plan Details'!$E$4:$E$2298)*(ISNUMBER(SEARCH($B$3,'Plan Details'!$D$4:$D$2298))),0),MATCH(Calculations!$B$4,'Plan Details'!$F$3:$Q$3,0))),"")</f>
        <v/>
      </c>
      <c r="AA276" s="2" t="str" cm="1">
        <f t="array" ref="AA276">IFERROR($M276*IF($E276="","",INDEX('Plan Details'!$F$4:$Q$2298,MATCH(1,(Calculations!AA$9='Plan Details'!$B$4:$B$2298)*($G276='Plan Details'!$E$4:$E$2298)*(ISNUMBER(SEARCH($B$3,'Plan Details'!$D$4:$D$2298))),0),MATCH(Calculations!$B$4,'Plan Details'!$F$3:$Q$3,0))),"")</f>
        <v/>
      </c>
      <c r="AB276" s="2" t="str" cm="1">
        <f t="array" ref="AB276">IFERROR($M276*IF($E276="","",INDEX('Plan Details'!$F$4:$Q$2298,MATCH(1,(Calculations!AB$9='Plan Details'!$B$4:$B$2298)*($G276='Plan Details'!$E$4:$E$2298)*(ISNUMBER(SEARCH($B$3,'Plan Details'!$D$4:$D$2298))),0),MATCH(Calculations!$B$4,'Plan Details'!$F$3:$Q$3,0))),"")</f>
        <v/>
      </c>
      <c r="AD276" s="2" t="str">
        <f t="shared" si="86"/>
        <v/>
      </c>
      <c r="AE276" s="2" t="str">
        <f t="shared" si="87"/>
        <v/>
      </c>
      <c r="AF276" s="2" t="str">
        <f t="shared" si="88"/>
        <v/>
      </c>
      <c r="AG276" s="2" t="str">
        <f t="shared" si="89"/>
        <v/>
      </c>
      <c r="AH276" s="2" t="str">
        <f t="shared" si="90"/>
        <v/>
      </c>
      <c r="AI276" s="2" t="str">
        <f t="shared" si="91"/>
        <v/>
      </c>
      <c r="AJ276" s="2" t="str">
        <f t="shared" si="92"/>
        <v/>
      </c>
      <c r="AK276" s="2" t="str">
        <f t="shared" si="93"/>
        <v/>
      </c>
      <c r="AL276" s="2" t="str">
        <f t="shared" si="94"/>
        <v/>
      </c>
      <c r="AM276" s="2" t="str">
        <f t="shared" si="95"/>
        <v/>
      </c>
      <c r="AN276" s="2" t="str">
        <f t="shared" si="96"/>
        <v/>
      </c>
      <c r="AO276" s="2" t="str">
        <f t="shared" si="97"/>
        <v/>
      </c>
      <c r="AP276" s="2" t="str">
        <f t="shared" si="98"/>
        <v/>
      </c>
      <c r="AQ276" s="2" t="str">
        <f t="shared" si="99"/>
        <v/>
      </c>
    </row>
    <row r="277" spans="1:43" x14ac:dyDescent="0.2">
      <c r="A277" s="2" t="str">
        <f>IF('3 - SHOP Premium Calculator'!F293="","",'3 - SHOP Premium Calculator'!F293)</f>
        <v/>
      </c>
      <c r="B277" s="2" t="str">
        <f>IF(A277="","",A277&amp;COUNTIFS($D$10:D277,"Employee"))</f>
        <v/>
      </c>
      <c r="C277" s="2" t="str">
        <f>IF(A277="","",'3 - SHOP Premium Calculator'!F293&amp;" - "&amp;'3 - SHOP Premium Calculator'!H293)</f>
        <v/>
      </c>
      <c r="D277" s="2" t="str">
        <f>IF('3 - SHOP Premium Calculator'!H293="","",'3 - SHOP Premium Calculator'!H293)</f>
        <v/>
      </c>
      <c r="E277" s="37" t="str">
        <f>IF('3 - SHOP Premium Calculator'!I293="","",'3 - SHOP Premium Calculator'!I293)</f>
        <v/>
      </c>
      <c r="F277" s="2" t="str">
        <f t="shared" si="80"/>
        <v/>
      </c>
      <c r="G277" s="2" t="str">
        <f t="shared" si="81"/>
        <v/>
      </c>
      <c r="H277" s="2" t="str">
        <f t="shared" si="82"/>
        <v/>
      </c>
      <c r="I277" s="2" t="str">
        <f t="shared" si="83"/>
        <v/>
      </c>
      <c r="J277" s="2" t="str">
        <f t="shared" si="84"/>
        <v/>
      </c>
      <c r="K277" s="2" t="str">
        <f>IF(A277="","",IF(AND(D277="Dependent",F277&lt;25),F277+(COUNTIFS($A$10:A277,A277)/500),0))</f>
        <v/>
      </c>
      <c r="L277" s="2" t="str" cm="1">
        <f t="array" ref="L277">IFERROR(IF(A277="","",IF(AND(D277="Dependent",OR(IFERROR(K277=LARGE(IF($B$10:$B$309=B277,$K$10:$K$309),1),FALSE),IFERROR(K277=LARGE(IF($B$10:$B$309=B277,$K$10:$K$309),2),FALSE),IFERROR(K277=LARGE(IF($B$10:$B$309=B277,$K$10:$K$309),3),FALSE)),F277&lt;26),1,0)),0)</f>
        <v/>
      </c>
      <c r="M277" s="2" t="str">
        <f t="shared" si="85"/>
        <v/>
      </c>
      <c r="O277" s="2" t="str" cm="1">
        <f t="array" ref="O277">IFERROR($M277*IF($E277="","",INDEX('Plan Details'!$F$4:$Q$2298,MATCH(1,(Calculations!O$9='Plan Details'!$B$4:$B$2298)*($G277='Plan Details'!$E$4:$E$2298)*(ISNUMBER(SEARCH($B$3,'Plan Details'!$D$4:$D$2298))),0),MATCH(Calculations!$B$4,'Plan Details'!$F$3:$Q$3,0))),"")</f>
        <v/>
      </c>
      <c r="P277" s="2" t="str" cm="1">
        <f t="array" ref="P277">IFERROR($M277*IF($E277="","",INDEX('Plan Details'!$F$4:$Q$2298,MATCH(1,(Calculations!P$9='Plan Details'!$B$4:$B$2298)*($G277='Plan Details'!$E$4:$E$2298)*(ISNUMBER(SEARCH($B$3,'Plan Details'!$D$4:$D$2298))),0),MATCH(Calculations!$B$4,'Plan Details'!$F$3:$Q$3,0))),"")</f>
        <v/>
      </c>
      <c r="Q277" s="2" t="str" cm="1">
        <f t="array" ref="Q277">IFERROR($M277*IF($E277="","",INDEX('Plan Details'!$F$4:$Q$2298,MATCH(1,(Calculations!Q$9='Plan Details'!$B$4:$B$2298)*($G277='Plan Details'!$E$4:$E$2298)*(ISNUMBER(SEARCH($B$3,'Plan Details'!$D$4:$D$2298))),0),MATCH(Calculations!$B$4,'Plan Details'!$F$3:$Q$3,0))),"")</f>
        <v/>
      </c>
      <c r="R277" s="2" t="str" cm="1">
        <f t="array" ref="R277">IFERROR($M277*IF($E277="","",INDEX('Plan Details'!$F$4:$Q$2298,MATCH(1,(Calculations!R$9='Plan Details'!$B$4:$B$2298)*($G277='Plan Details'!$E$4:$E$2298)*(ISNUMBER(SEARCH($B$3,'Plan Details'!$D$4:$D$2298))),0),MATCH(Calculations!$B$4,'Plan Details'!$F$3:$Q$3,0))),"")</f>
        <v/>
      </c>
      <c r="S277" s="2" t="str" cm="1">
        <f t="array" ref="S277">IFERROR($M277*IF($E277="","",INDEX('Plan Details'!$F$4:$Q$2298,MATCH(1,(Calculations!S$9='Plan Details'!$B$4:$B$2298)*($G277='Plan Details'!$E$4:$E$2298)*(ISNUMBER(SEARCH($B$3,'Plan Details'!$D$4:$D$2298))),0),MATCH(Calculations!$B$4,'Plan Details'!$F$3:$Q$3,0))),"")</f>
        <v/>
      </c>
      <c r="T277" s="2" t="str" cm="1">
        <f t="array" ref="T277">IFERROR($M277*IF($E277="","",INDEX('Plan Details'!$F$4:$Q$2298,MATCH(1,(Calculations!T$9='Plan Details'!$B$4:$B$2298)*($G277='Plan Details'!$E$4:$E$2298)*(ISNUMBER(SEARCH($B$3,'Plan Details'!$D$4:$D$2298))),0),MATCH(Calculations!$B$4,'Plan Details'!$F$3:$Q$3,0))),"")</f>
        <v/>
      </c>
      <c r="U277" s="2" t="str" cm="1">
        <f t="array" ref="U277">IFERROR($M277*IF($E277="","",INDEX('Plan Details'!$F$4:$Q$2298,MATCH(1,(Calculations!U$9='Plan Details'!$B$4:$B$2298)*($G277='Plan Details'!$E$4:$E$2298)*(ISNUMBER(SEARCH($B$3,'Plan Details'!$D$4:$D$2298))),0),MATCH(Calculations!$B$4,'Plan Details'!$F$3:$Q$3,0))),"")</f>
        <v/>
      </c>
      <c r="V277" s="2" t="str" cm="1">
        <f t="array" ref="V277">IFERROR($M277*IF($E277="","",INDEX('Plan Details'!$F$4:$Q$2298,MATCH(1,(Calculations!V$9='Plan Details'!$B$4:$B$2298)*($G277='Plan Details'!$E$4:$E$2298)*(ISNUMBER(SEARCH($B$3,'Plan Details'!$D$4:$D$2298))),0),MATCH(Calculations!$B$4,'Plan Details'!$F$3:$Q$3,0))),"")</f>
        <v/>
      </c>
      <c r="W277" s="2" t="str" cm="1">
        <f t="array" ref="W277">IFERROR($M277*IF($E277="","",INDEX('Plan Details'!$F$4:$Q$2298,MATCH(1,(Calculations!W$9='Plan Details'!$B$4:$B$2298)*($G277='Plan Details'!$E$4:$E$2298)*(ISNUMBER(SEARCH($B$3,'Plan Details'!$D$4:$D$2298))),0),MATCH(Calculations!$B$4,'Plan Details'!$F$3:$Q$3,0))),"")</f>
        <v/>
      </c>
      <c r="X277" s="2" t="str" cm="1">
        <f t="array" ref="X277">IFERROR($M277*IF($E277="","",INDEX('Plan Details'!$F$4:$Q$2298,MATCH(1,(Calculations!X$9='Plan Details'!$B$4:$B$2298)*($G277='Plan Details'!$E$4:$E$2298)*(ISNUMBER(SEARCH($B$3,'Plan Details'!$D$4:$D$2298))),0),MATCH(Calculations!$B$4,'Plan Details'!$F$3:$Q$3,0))),"")</f>
        <v/>
      </c>
      <c r="Y277" s="2" t="str" cm="1">
        <f t="array" ref="Y277">IFERROR($M277*IF($E277="","",INDEX('Plan Details'!$F$4:$Q$2298,MATCH(1,(Calculations!Y$9='Plan Details'!$B$4:$B$2298)*($G277='Plan Details'!$E$4:$E$2298)*(ISNUMBER(SEARCH($B$3,'Plan Details'!$D$4:$D$2298))),0),MATCH(Calculations!$B$4,'Plan Details'!$F$3:$Q$3,0))),"")</f>
        <v/>
      </c>
      <c r="Z277" s="2" t="str" cm="1">
        <f t="array" ref="Z277">IFERROR($M277*IF($E277="","",INDEX('Plan Details'!$F$4:$Q$2298,MATCH(1,(Calculations!Z$9='Plan Details'!$B$4:$B$2298)*($G277='Plan Details'!$E$4:$E$2298)*(ISNUMBER(SEARCH($B$3,'Plan Details'!$D$4:$D$2298))),0),MATCH(Calculations!$B$4,'Plan Details'!$F$3:$Q$3,0))),"")</f>
        <v/>
      </c>
      <c r="AA277" s="2" t="str" cm="1">
        <f t="array" ref="AA277">IFERROR($M277*IF($E277="","",INDEX('Plan Details'!$F$4:$Q$2298,MATCH(1,(Calculations!AA$9='Plan Details'!$B$4:$B$2298)*($G277='Plan Details'!$E$4:$E$2298)*(ISNUMBER(SEARCH($B$3,'Plan Details'!$D$4:$D$2298))),0),MATCH(Calculations!$B$4,'Plan Details'!$F$3:$Q$3,0))),"")</f>
        <v/>
      </c>
      <c r="AB277" s="2" t="str" cm="1">
        <f t="array" ref="AB277">IFERROR($M277*IF($E277="","",INDEX('Plan Details'!$F$4:$Q$2298,MATCH(1,(Calculations!AB$9='Plan Details'!$B$4:$B$2298)*($G277='Plan Details'!$E$4:$E$2298)*(ISNUMBER(SEARCH($B$3,'Plan Details'!$D$4:$D$2298))),0),MATCH(Calculations!$B$4,'Plan Details'!$F$3:$Q$3,0))),"")</f>
        <v/>
      </c>
      <c r="AD277" s="2" t="str">
        <f t="shared" si="86"/>
        <v/>
      </c>
      <c r="AE277" s="2" t="str">
        <f t="shared" si="87"/>
        <v/>
      </c>
      <c r="AF277" s="2" t="str">
        <f t="shared" si="88"/>
        <v/>
      </c>
      <c r="AG277" s="2" t="str">
        <f t="shared" si="89"/>
        <v/>
      </c>
      <c r="AH277" s="2" t="str">
        <f t="shared" si="90"/>
        <v/>
      </c>
      <c r="AI277" s="2" t="str">
        <f t="shared" si="91"/>
        <v/>
      </c>
      <c r="AJ277" s="2" t="str">
        <f t="shared" si="92"/>
        <v/>
      </c>
      <c r="AK277" s="2" t="str">
        <f t="shared" si="93"/>
        <v/>
      </c>
      <c r="AL277" s="2" t="str">
        <f t="shared" si="94"/>
        <v/>
      </c>
      <c r="AM277" s="2" t="str">
        <f t="shared" si="95"/>
        <v/>
      </c>
      <c r="AN277" s="2" t="str">
        <f t="shared" si="96"/>
        <v/>
      </c>
      <c r="AO277" s="2" t="str">
        <f t="shared" si="97"/>
        <v/>
      </c>
      <c r="AP277" s="2" t="str">
        <f t="shared" si="98"/>
        <v/>
      </c>
      <c r="AQ277" s="2" t="str">
        <f t="shared" si="99"/>
        <v/>
      </c>
    </row>
    <row r="278" spans="1:43" x14ac:dyDescent="0.2">
      <c r="A278" s="2" t="str">
        <f>IF('3 - SHOP Premium Calculator'!F294="","",'3 - SHOP Premium Calculator'!F294)</f>
        <v/>
      </c>
      <c r="B278" s="2" t="str">
        <f>IF(A278="","",A278&amp;COUNTIFS($D$10:D278,"Employee"))</f>
        <v/>
      </c>
      <c r="C278" s="2" t="str">
        <f>IF(A278="","",'3 - SHOP Premium Calculator'!F294&amp;" - "&amp;'3 - SHOP Premium Calculator'!H294)</f>
        <v/>
      </c>
      <c r="D278" s="2" t="str">
        <f>IF('3 - SHOP Premium Calculator'!H294="","",'3 - SHOP Premium Calculator'!H294)</f>
        <v/>
      </c>
      <c r="E278" s="37" t="str">
        <f>IF('3 - SHOP Premium Calculator'!I294="","",'3 - SHOP Premium Calculator'!I294)</f>
        <v/>
      </c>
      <c r="F278" s="2" t="str">
        <f t="shared" si="80"/>
        <v/>
      </c>
      <c r="G278" s="2" t="str">
        <f t="shared" si="81"/>
        <v/>
      </c>
      <c r="H278" s="2" t="str">
        <f t="shared" si="82"/>
        <v/>
      </c>
      <c r="I278" s="2" t="str">
        <f t="shared" si="83"/>
        <v/>
      </c>
      <c r="J278" s="2" t="str">
        <f t="shared" si="84"/>
        <v/>
      </c>
      <c r="K278" s="2" t="str">
        <f>IF(A278="","",IF(AND(D278="Dependent",F278&lt;25),F278+(COUNTIFS($A$10:A278,A278)/500),0))</f>
        <v/>
      </c>
      <c r="L278" s="2" t="str" cm="1">
        <f t="array" ref="L278">IFERROR(IF(A278="","",IF(AND(D278="Dependent",OR(IFERROR(K278=LARGE(IF($B$10:$B$309=B278,$K$10:$K$309),1),FALSE),IFERROR(K278=LARGE(IF($B$10:$B$309=B278,$K$10:$K$309),2),FALSE),IFERROR(K278=LARGE(IF($B$10:$B$309=B278,$K$10:$K$309),3),FALSE)),F278&lt;26),1,0)),0)</f>
        <v/>
      </c>
      <c r="M278" s="2" t="str">
        <f t="shared" si="85"/>
        <v/>
      </c>
      <c r="O278" s="2" t="str" cm="1">
        <f t="array" ref="O278">IFERROR($M278*IF($E278="","",INDEX('Plan Details'!$F$4:$Q$2298,MATCH(1,(Calculations!O$9='Plan Details'!$B$4:$B$2298)*($G278='Plan Details'!$E$4:$E$2298)*(ISNUMBER(SEARCH($B$3,'Plan Details'!$D$4:$D$2298))),0),MATCH(Calculations!$B$4,'Plan Details'!$F$3:$Q$3,0))),"")</f>
        <v/>
      </c>
      <c r="P278" s="2" t="str" cm="1">
        <f t="array" ref="P278">IFERROR($M278*IF($E278="","",INDEX('Plan Details'!$F$4:$Q$2298,MATCH(1,(Calculations!P$9='Plan Details'!$B$4:$B$2298)*($G278='Plan Details'!$E$4:$E$2298)*(ISNUMBER(SEARCH($B$3,'Plan Details'!$D$4:$D$2298))),0),MATCH(Calculations!$B$4,'Plan Details'!$F$3:$Q$3,0))),"")</f>
        <v/>
      </c>
      <c r="Q278" s="2" t="str" cm="1">
        <f t="array" ref="Q278">IFERROR($M278*IF($E278="","",INDEX('Plan Details'!$F$4:$Q$2298,MATCH(1,(Calculations!Q$9='Plan Details'!$B$4:$B$2298)*($G278='Plan Details'!$E$4:$E$2298)*(ISNUMBER(SEARCH($B$3,'Plan Details'!$D$4:$D$2298))),0),MATCH(Calculations!$B$4,'Plan Details'!$F$3:$Q$3,0))),"")</f>
        <v/>
      </c>
      <c r="R278" s="2" t="str" cm="1">
        <f t="array" ref="R278">IFERROR($M278*IF($E278="","",INDEX('Plan Details'!$F$4:$Q$2298,MATCH(1,(Calculations!R$9='Plan Details'!$B$4:$B$2298)*($G278='Plan Details'!$E$4:$E$2298)*(ISNUMBER(SEARCH($B$3,'Plan Details'!$D$4:$D$2298))),0),MATCH(Calculations!$B$4,'Plan Details'!$F$3:$Q$3,0))),"")</f>
        <v/>
      </c>
      <c r="S278" s="2" t="str" cm="1">
        <f t="array" ref="S278">IFERROR($M278*IF($E278="","",INDEX('Plan Details'!$F$4:$Q$2298,MATCH(1,(Calculations!S$9='Plan Details'!$B$4:$B$2298)*($G278='Plan Details'!$E$4:$E$2298)*(ISNUMBER(SEARCH($B$3,'Plan Details'!$D$4:$D$2298))),0),MATCH(Calculations!$B$4,'Plan Details'!$F$3:$Q$3,0))),"")</f>
        <v/>
      </c>
      <c r="T278" s="2" t="str" cm="1">
        <f t="array" ref="T278">IFERROR($M278*IF($E278="","",INDEX('Plan Details'!$F$4:$Q$2298,MATCH(1,(Calculations!T$9='Plan Details'!$B$4:$B$2298)*($G278='Plan Details'!$E$4:$E$2298)*(ISNUMBER(SEARCH($B$3,'Plan Details'!$D$4:$D$2298))),0),MATCH(Calculations!$B$4,'Plan Details'!$F$3:$Q$3,0))),"")</f>
        <v/>
      </c>
      <c r="U278" s="2" t="str" cm="1">
        <f t="array" ref="U278">IFERROR($M278*IF($E278="","",INDEX('Plan Details'!$F$4:$Q$2298,MATCH(1,(Calculations!U$9='Plan Details'!$B$4:$B$2298)*($G278='Plan Details'!$E$4:$E$2298)*(ISNUMBER(SEARCH($B$3,'Plan Details'!$D$4:$D$2298))),0),MATCH(Calculations!$B$4,'Plan Details'!$F$3:$Q$3,0))),"")</f>
        <v/>
      </c>
      <c r="V278" s="2" t="str" cm="1">
        <f t="array" ref="V278">IFERROR($M278*IF($E278="","",INDEX('Plan Details'!$F$4:$Q$2298,MATCH(1,(Calculations!V$9='Plan Details'!$B$4:$B$2298)*($G278='Plan Details'!$E$4:$E$2298)*(ISNUMBER(SEARCH($B$3,'Plan Details'!$D$4:$D$2298))),0),MATCH(Calculations!$B$4,'Plan Details'!$F$3:$Q$3,0))),"")</f>
        <v/>
      </c>
      <c r="W278" s="2" t="str" cm="1">
        <f t="array" ref="W278">IFERROR($M278*IF($E278="","",INDEX('Plan Details'!$F$4:$Q$2298,MATCH(1,(Calculations!W$9='Plan Details'!$B$4:$B$2298)*($G278='Plan Details'!$E$4:$E$2298)*(ISNUMBER(SEARCH($B$3,'Plan Details'!$D$4:$D$2298))),0),MATCH(Calculations!$B$4,'Plan Details'!$F$3:$Q$3,0))),"")</f>
        <v/>
      </c>
      <c r="X278" s="2" t="str" cm="1">
        <f t="array" ref="X278">IFERROR($M278*IF($E278="","",INDEX('Plan Details'!$F$4:$Q$2298,MATCH(1,(Calculations!X$9='Plan Details'!$B$4:$B$2298)*($G278='Plan Details'!$E$4:$E$2298)*(ISNUMBER(SEARCH($B$3,'Plan Details'!$D$4:$D$2298))),0),MATCH(Calculations!$B$4,'Plan Details'!$F$3:$Q$3,0))),"")</f>
        <v/>
      </c>
      <c r="Y278" s="2" t="str" cm="1">
        <f t="array" ref="Y278">IFERROR($M278*IF($E278="","",INDEX('Plan Details'!$F$4:$Q$2298,MATCH(1,(Calculations!Y$9='Plan Details'!$B$4:$B$2298)*($G278='Plan Details'!$E$4:$E$2298)*(ISNUMBER(SEARCH($B$3,'Plan Details'!$D$4:$D$2298))),0),MATCH(Calculations!$B$4,'Plan Details'!$F$3:$Q$3,0))),"")</f>
        <v/>
      </c>
      <c r="Z278" s="2" t="str" cm="1">
        <f t="array" ref="Z278">IFERROR($M278*IF($E278="","",INDEX('Plan Details'!$F$4:$Q$2298,MATCH(1,(Calculations!Z$9='Plan Details'!$B$4:$B$2298)*($G278='Plan Details'!$E$4:$E$2298)*(ISNUMBER(SEARCH($B$3,'Plan Details'!$D$4:$D$2298))),0),MATCH(Calculations!$B$4,'Plan Details'!$F$3:$Q$3,0))),"")</f>
        <v/>
      </c>
      <c r="AA278" s="2" t="str" cm="1">
        <f t="array" ref="AA278">IFERROR($M278*IF($E278="","",INDEX('Plan Details'!$F$4:$Q$2298,MATCH(1,(Calculations!AA$9='Plan Details'!$B$4:$B$2298)*($G278='Plan Details'!$E$4:$E$2298)*(ISNUMBER(SEARCH($B$3,'Plan Details'!$D$4:$D$2298))),0),MATCH(Calculations!$B$4,'Plan Details'!$F$3:$Q$3,0))),"")</f>
        <v/>
      </c>
      <c r="AB278" s="2" t="str" cm="1">
        <f t="array" ref="AB278">IFERROR($M278*IF($E278="","",INDEX('Plan Details'!$F$4:$Q$2298,MATCH(1,(Calculations!AB$9='Plan Details'!$B$4:$B$2298)*($G278='Plan Details'!$E$4:$E$2298)*(ISNUMBER(SEARCH($B$3,'Plan Details'!$D$4:$D$2298))),0),MATCH(Calculations!$B$4,'Plan Details'!$F$3:$Q$3,0))),"")</f>
        <v/>
      </c>
      <c r="AD278" s="2" t="str">
        <f t="shared" si="86"/>
        <v/>
      </c>
      <c r="AE278" s="2" t="str">
        <f t="shared" si="87"/>
        <v/>
      </c>
      <c r="AF278" s="2" t="str">
        <f t="shared" si="88"/>
        <v/>
      </c>
      <c r="AG278" s="2" t="str">
        <f t="shared" si="89"/>
        <v/>
      </c>
      <c r="AH278" s="2" t="str">
        <f t="shared" si="90"/>
        <v/>
      </c>
      <c r="AI278" s="2" t="str">
        <f t="shared" si="91"/>
        <v/>
      </c>
      <c r="AJ278" s="2" t="str">
        <f t="shared" si="92"/>
        <v/>
      </c>
      <c r="AK278" s="2" t="str">
        <f t="shared" si="93"/>
        <v/>
      </c>
      <c r="AL278" s="2" t="str">
        <f t="shared" si="94"/>
        <v/>
      </c>
      <c r="AM278" s="2" t="str">
        <f t="shared" si="95"/>
        <v/>
      </c>
      <c r="AN278" s="2" t="str">
        <f t="shared" si="96"/>
        <v/>
      </c>
      <c r="AO278" s="2" t="str">
        <f t="shared" si="97"/>
        <v/>
      </c>
      <c r="AP278" s="2" t="str">
        <f t="shared" si="98"/>
        <v/>
      </c>
      <c r="AQ278" s="2" t="str">
        <f t="shared" si="99"/>
        <v/>
      </c>
    </row>
    <row r="279" spans="1:43" x14ac:dyDescent="0.2">
      <c r="A279" s="2" t="str">
        <f>IF('3 - SHOP Premium Calculator'!F295="","",'3 - SHOP Premium Calculator'!F295)</f>
        <v/>
      </c>
      <c r="B279" s="2" t="str">
        <f>IF(A279="","",A279&amp;COUNTIFS($D$10:D279,"Employee"))</f>
        <v/>
      </c>
      <c r="C279" s="2" t="str">
        <f>IF(A279="","",'3 - SHOP Premium Calculator'!F295&amp;" - "&amp;'3 - SHOP Premium Calculator'!H295)</f>
        <v/>
      </c>
      <c r="D279" s="2" t="str">
        <f>IF('3 - SHOP Premium Calculator'!H295="","",'3 - SHOP Premium Calculator'!H295)</f>
        <v/>
      </c>
      <c r="E279" s="37" t="str">
        <f>IF('3 - SHOP Premium Calculator'!I295="","",'3 - SHOP Premium Calculator'!I295)</f>
        <v/>
      </c>
      <c r="F279" s="2" t="str">
        <f t="shared" si="80"/>
        <v/>
      </c>
      <c r="G279" s="2" t="str">
        <f t="shared" si="81"/>
        <v/>
      </c>
      <c r="H279" s="2" t="str">
        <f t="shared" si="82"/>
        <v/>
      </c>
      <c r="I279" s="2" t="str">
        <f t="shared" si="83"/>
        <v/>
      </c>
      <c r="J279" s="2" t="str">
        <f t="shared" si="84"/>
        <v/>
      </c>
      <c r="K279" s="2" t="str">
        <f>IF(A279="","",IF(AND(D279="Dependent",F279&lt;25),F279+(COUNTIFS($A$10:A279,A279)/500),0))</f>
        <v/>
      </c>
      <c r="L279" s="2" t="str" cm="1">
        <f t="array" ref="L279">IFERROR(IF(A279="","",IF(AND(D279="Dependent",OR(IFERROR(K279=LARGE(IF($B$10:$B$309=B279,$K$10:$K$309),1),FALSE),IFERROR(K279=LARGE(IF($B$10:$B$309=B279,$K$10:$K$309),2),FALSE),IFERROR(K279=LARGE(IF($B$10:$B$309=B279,$K$10:$K$309),3),FALSE)),F279&lt;26),1,0)),0)</f>
        <v/>
      </c>
      <c r="M279" s="2" t="str">
        <f t="shared" si="85"/>
        <v/>
      </c>
      <c r="O279" s="2" t="str" cm="1">
        <f t="array" ref="O279">IFERROR($M279*IF($E279="","",INDEX('Plan Details'!$F$4:$Q$2298,MATCH(1,(Calculations!O$9='Plan Details'!$B$4:$B$2298)*($G279='Plan Details'!$E$4:$E$2298)*(ISNUMBER(SEARCH($B$3,'Plan Details'!$D$4:$D$2298))),0),MATCH(Calculations!$B$4,'Plan Details'!$F$3:$Q$3,0))),"")</f>
        <v/>
      </c>
      <c r="P279" s="2" t="str" cm="1">
        <f t="array" ref="P279">IFERROR($M279*IF($E279="","",INDEX('Plan Details'!$F$4:$Q$2298,MATCH(1,(Calculations!P$9='Plan Details'!$B$4:$B$2298)*($G279='Plan Details'!$E$4:$E$2298)*(ISNUMBER(SEARCH($B$3,'Plan Details'!$D$4:$D$2298))),0),MATCH(Calculations!$B$4,'Plan Details'!$F$3:$Q$3,0))),"")</f>
        <v/>
      </c>
      <c r="Q279" s="2" t="str" cm="1">
        <f t="array" ref="Q279">IFERROR($M279*IF($E279="","",INDEX('Plan Details'!$F$4:$Q$2298,MATCH(1,(Calculations!Q$9='Plan Details'!$B$4:$B$2298)*($G279='Plan Details'!$E$4:$E$2298)*(ISNUMBER(SEARCH($B$3,'Plan Details'!$D$4:$D$2298))),0),MATCH(Calculations!$B$4,'Plan Details'!$F$3:$Q$3,0))),"")</f>
        <v/>
      </c>
      <c r="R279" s="2" t="str" cm="1">
        <f t="array" ref="R279">IFERROR($M279*IF($E279="","",INDEX('Plan Details'!$F$4:$Q$2298,MATCH(1,(Calculations!R$9='Plan Details'!$B$4:$B$2298)*($G279='Plan Details'!$E$4:$E$2298)*(ISNUMBER(SEARCH($B$3,'Plan Details'!$D$4:$D$2298))),0),MATCH(Calculations!$B$4,'Plan Details'!$F$3:$Q$3,0))),"")</f>
        <v/>
      </c>
      <c r="S279" s="2" t="str" cm="1">
        <f t="array" ref="S279">IFERROR($M279*IF($E279="","",INDEX('Plan Details'!$F$4:$Q$2298,MATCH(1,(Calculations!S$9='Plan Details'!$B$4:$B$2298)*($G279='Plan Details'!$E$4:$E$2298)*(ISNUMBER(SEARCH($B$3,'Plan Details'!$D$4:$D$2298))),0),MATCH(Calculations!$B$4,'Plan Details'!$F$3:$Q$3,0))),"")</f>
        <v/>
      </c>
      <c r="T279" s="2" t="str" cm="1">
        <f t="array" ref="T279">IFERROR($M279*IF($E279="","",INDEX('Plan Details'!$F$4:$Q$2298,MATCH(1,(Calculations!T$9='Plan Details'!$B$4:$B$2298)*($G279='Plan Details'!$E$4:$E$2298)*(ISNUMBER(SEARCH($B$3,'Plan Details'!$D$4:$D$2298))),0),MATCH(Calculations!$B$4,'Plan Details'!$F$3:$Q$3,0))),"")</f>
        <v/>
      </c>
      <c r="U279" s="2" t="str" cm="1">
        <f t="array" ref="U279">IFERROR($M279*IF($E279="","",INDEX('Plan Details'!$F$4:$Q$2298,MATCH(1,(Calculations!U$9='Plan Details'!$B$4:$B$2298)*($G279='Plan Details'!$E$4:$E$2298)*(ISNUMBER(SEARCH($B$3,'Plan Details'!$D$4:$D$2298))),0),MATCH(Calculations!$B$4,'Plan Details'!$F$3:$Q$3,0))),"")</f>
        <v/>
      </c>
      <c r="V279" s="2" t="str" cm="1">
        <f t="array" ref="V279">IFERROR($M279*IF($E279="","",INDEX('Plan Details'!$F$4:$Q$2298,MATCH(1,(Calculations!V$9='Plan Details'!$B$4:$B$2298)*($G279='Plan Details'!$E$4:$E$2298)*(ISNUMBER(SEARCH($B$3,'Plan Details'!$D$4:$D$2298))),0),MATCH(Calculations!$B$4,'Plan Details'!$F$3:$Q$3,0))),"")</f>
        <v/>
      </c>
      <c r="W279" s="2" t="str" cm="1">
        <f t="array" ref="W279">IFERROR($M279*IF($E279="","",INDEX('Plan Details'!$F$4:$Q$2298,MATCH(1,(Calculations!W$9='Plan Details'!$B$4:$B$2298)*($G279='Plan Details'!$E$4:$E$2298)*(ISNUMBER(SEARCH($B$3,'Plan Details'!$D$4:$D$2298))),0),MATCH(Calculations!$B$4,'Plan Details'!$F$3:$Q$3,0))),"")</f>
        <v/>
      </c>
      <c r="X279" s="2" t="str" cm="1">
        <f t="array" ref="X279">IFERROR($M279*IF($E279="","",INDEX('Plan Details'!$F$4:$Q$2298,MATCH(1,(Calculations!X$9='Plan Details'!$B$4:$B$2298)*($G279='Plan Details'!$E$4:$E$2298)*(ISNUMBER(SEARCH($B$3,'Plan Details'!$D$4:$D$2298))),0),MATCH(Calculations!$B$4,'Plan Details'!$F$3:$Q$3,0))),"")</f>
        <v/>
      </c>
      <c r="Y279" s="2" t="str" cm="1">
        <f t="array" ref="Y279">IFERROR($M279*IF($E279="","",INDEX('Plan Details'!$F$4:$Q$2298,MATCH(1,(Calculations!Y$9='Plan Details'!$B$4:$B$2298)*($G279='Plan Details'!$E$4:$E$2298)*(ISNUMBER(SEARCH($B$3,'Plan Details'!$D$4:$D$2298))),0),MATCH(Calculations!$B$4,'Plan Details'!$F$3:$Q$3,0))),"")</f>
        <v/>
      </c>
      <c r="Z279" s="2" t="str" cm="1">
        <f t="array" ref="Z279">IFERROR($M279*IF($E279="","",INDEX('Plan Details'!$F$4:$Q$2298,MATCH(1,(Calculations!Z$9='Plan Details'!$B$4:$B$2298)*($G279='Plan Details'!$E$4:$E$2298)*(ISNUMBER(SEARCH($B$3,'Plan Details'!$D$4:$D$2298))),0),MATCH(Calculations!$B$4,'Plan Details'!$F$3:$Q$3,0))),"")</f>
        <v/>
      </c>
      <c r="AA279" s="2" t="str" cm="1">
        <f t="array" ref="AA279">IFERROR($M279*IF($E279="","",INDEX('Plan Details'!$F$4:$Q$2298,MATCH(1,(Calculations!AA$9='Plan Details'!$B$4:$B$2298)*($G279='Plan Details'!$E$4:$E$2298)*(ISNUMBER(SEARCH($B$3,'Plan Details'!$D$4:$D$2298))),0),MATCH(Calculations!$B$4,'Plan Details'!$F$3:$Q$3,0))),"")</f>
        <v/>
      </c>
      <c r="AB279" s="2" t="str" cm="1">
        <f t="array" ref="AB279">IFERROR($M279*IF($E279="","",INDEX('Plan Details'!$F$4:$Q$2298,MATCH(1,(Calculations!AB$9='Plan Details'!$B$4:$B$2298)*($G279='Plan Details'!$E$4:$E$2298)*(ISNUMBER(SEARCH($B$3,'Plan Details'!$D$4:$D$2298))),0),MATCH(Calculations!$B$4,'Plan Details'!$F$3:$Q$3,0))),"")</f>
        <v/>
      </c>
      <c r="AD279" s="2" t="str">
        <f t="shared" si="86"/>
        <v/>
      </c>
      <c r="AE279" s="2" t="str">
        <f t="shared" si="87"/>
        <v/>
      </c>
      <c r="AF279" s="2" t="str">
        <f t="shared" si="88"/>
        <v/>
      </c>
      <c r="AG279" s="2" t="str">
        <f t="shared" si="89"/>
        <v/>
      </c>
      <c r="AH279" s="2" t="str">
        <f t="shared" si="90"/>
        <v/>
      </c>
      <c r="AI279" s="2" t="str">
        <f t="shared" si="91"/>
        <v/>
      </c>
      <c r="AJ279" s="2" t="str">
        <f t="shared" si="92"/>
        <v/>
      </c>
      <c r="AK279" s="2" t="str">
        <f t="shared" si="93"/>
        <v/>
      </c>
      <c r="AL279" s="2" t="str">
        <f t="shared" si="94"/>
        <v/>
      </c>
      <c r="AM279" s="2" t="str">
        <f t="shared" si="95"/>
        <v/>
      </c>
      <c r="AN279" s="2" t="str">
        <f t="shared" si="96"/>
        <v/>
      </c>
      <c r="AO279" s="2" t="str">
        <f t="shared" si="97"/>
        <v/>
      </c>
      <c r="AP279" s="2" t="str">
        <f t="shared" si="98"/>
        <v/>
      </c>
      <c r="AQ279" s="2" t="str">
        <f t="shared" si="99"/>
        <v/>
      </c>
    </row>
    <row r="280" spans="1:43" x14ac:dyDescent="0.2">
      <c r="A280" s="2" t="str">
        <f>IF('3 - SHOP Premium Calculator'!F296="","",'3 - SHOP Premium Calculator'!F296)</f>
        <v/>
      </c>
      <c r="B280" s="2" t="str">
        <f>IF(A280="","",A280&amp;COUNTIFS($D$10:D280,"Employee"))</f>
        <v/>
      </c>
      <c r="C280" s="2" t="str">
        <f>IF(A280="","",'3 - SHOP Premium Calculator'!F296&amp;" - "&amp;'3 - SHOP Premium Calculator'!H296)</f>
        <v/>
      </c>
      <c r="D280" s="2" t="str">
        <f>IF('3 - SHOP Premium Calculator'!H296="","",'3 - SHOP Premium Calculator'!H296)</f>
        <v/>
      </c>
      <c r="E280" s="37" t="str">
        <f>IF('3 - SHOP Premium Calculator'!I296="","",'3 - SHOP Premium Calculator'!I296)</f>
        <v/>
      </c>
      <c r="F280" s="2" t="str">
        <f t="shared" si="80"/>
        <v/>
      </c>
      <c r="G280" s="2" t="str">
        <f t="shared" si="81"/>
        <v/>
      </c>
      <c r="H280" s="2" t="str">
        <f t="shared" si="82"/>
        <v/>
      </c>
      <c r="I280" s="2" t="str">
        <f t="shared" si="83"/>
        <v/>
      </c>
      <c r="J280" s="2" t="str">
        <f t="shared" si="84"/>
        <v/>
      </c>
      <c r="K280" s="2" t="str">
        <f>IF(A280="","",IF(AND(D280="Dependent",F280&lt;25),F280+(COUNTIFS($A$10:A280,A280)/500),0))</f>
        <v/>
      </c>
      <c r="L280" s="2" t="str" cm="1">
        <f t="array" ref="L280">IFERROR(IF(A280="","",IF(AND(D280="Dependent",OR(IFERROR(K280=LARGE(IF($B$10:$B$309=B280,$K$10:$K$309),1),FALSE),IFERROR(K280=LARGE(IF($B$10:$B$309=B280,$K$10:$K$309),2),FALSE),IFERROR(K280=LARGE(IF($B$10:$B$309=B280,$K$10:$K$309),3),FALSE)),F280&lt;26),1,0)),0)</f>
        <v/>
      </c>
      <c r="M280" s="2" t="str">
        <f t="shared" si="85"/>
        <v/>
      </c>
      <c r="O280" s="2" t="str" cm="1">
        <f t="array" ref="O280">IFERROR($M280*IF($E280="","",INDEX('Plan Details'!$F$4:$Q$2298,MATCH(1,(Calculations!O$9='Plan Details'!$B$4:$B$2298)*($G280='Plan Details'!$E$4:$E$2298)*(ISNUMBER(SEARCH($B$3,'Plan Details'!$D$4:$D$2298))),0),MATCH(Calculations!$B$4,'Plan Details'!$F$3:$Q$3,0))),"")</f>
        <v/>
      </c>
      <c r="P280" s="2" t="str" cm="1">
        <f t="array" ref="P280">IFERROR($M280*IF($E280="","",INDEX('Plan Details'!$F$4:$Q$2298,MATCH(1,(Calculations!P$9='Plan Details'!$B$4:$B$2298)*($G280='Plan Details'!$E$4:$E$2298)*(ISNUMBER(SEARCH($B$3,'Plan Details'!$D$4:$D$2298))),0),MATCH(Calculations!$B$4,'Plan Details'!$F$3:$Q$3,0))),"")</f>
        <v/>
      </c>
      <c r="Q280" s="2" t="str" cm="1">
        <f t="array" ref="Q280">IFERROR($M280*IF($E280="","",INDEX('Plan Details'!$F$4:$Q$2298,MATCH(1,(Calculations!Q$9='Plan Details'!$B$4:$B$2298)*($G280='Plan Details'!$E$4:$E$2298)*(ISNUMBER(SEARCH($B$3,'Plan Details'!$D$4:$D$2298))),0),MATCH(Calculations!$B$4,'Plan Details'!$F$3:$Q$3,0))),"")</f>
        <v/>
      </c>
      <c r="R280" s="2" t="str" cm="1">
        <f t="array" ref="R280">IFERROR($M280*IF($E280="","",INDEX('Plan Details'!$F$4:$Q$2298,MATCH(1,(Calculations!R$9='Plan Details'!$B$4:$B$2298)*($G280='Plan Details'!$E$4:$E$2298)*(ISNUMBER(SEARCH($B$3,'Plan Details'!$D$4:$D$2298))),0),MATCH(Calculations!$B$4,'Plan Details'!$F$3:$Q$3,0))),"")</f>
        <v/>
      </c>
      <c r="S280" s="2" t="str" cm="1">
        <f t="array" ref="S280">IFERROR($M280*IF($E280="","",INDEX('Plan Details'!$F$4:$Q$2298,MATCH(1,(Calculations!S$9='Plan Details'!$B$4:$B$2298)*($G280='Plan Details'!$E$4:$E$2298)*(ISNUMBER(SEARCH($B$3,'Plan Details'!$D$4:$D$2298))),0),MATCH(Calculations!$B$4,'Plan Details'!$F$3:$Q$3,0))),"")</f>
        <v/>
      </c>
      <c r="T280" s="2" t="str" cm="1">
        <f t="array" ref="T280">IFERROR($M280*IF($E280="","",INDEX('Plan Details'!$F$4:$Q$2298,MATCH(1,(Calculations!T$9='Plan Details'!$B$4:$B$2298)*($G280='Plan Details'!$E$4:$E$2298)*(ISNUMBER(SEARCH($B$3,'Plan Details'!$D$4:$D$2298))),0),MATCH(Calculations!$B$4,'Plan Details'!$F$3:$Q$3,0))),"")</f>
        <v/>
      </c>
      <c r="U280" s="2" t="str" cm="1">
        <f t="array" ref="U280">IFERROR($M280*IF($E280="","",INDEX('Plan Details'!$F$4:$Q$2298,MATCH(1,(Calculations!U$9='Plan Details'!$B$4:$B$2298)*($G280='Plan Details'!$E$4:$E$2298)*(ISNUMBER(SEARCH($B$3,'Plan Details'!$D$4:$D$2298))),0),MATCH(Calculations!$B$4,'Plan Details'!$F$3:$Q$3,0))),"")</f>
        <v/>
      </c>
      <c r="V280" s="2" t="str" cm="1">
        <f t="array" ref="V280">IFERROR($M280*IF($E280="","",INDEX('Plan Details'!$F$4:$Q$2298,MATCH(1,(Calculations!V$9='Plan Details'!$B$4:$B$2298)*($G280='Plan Details'!$E$4:$E$2298)*(ISNUMBER(SEARCH($B$3,'Plan Details'!$D$4:$D$2298))),0),MATCH(Calculations!$B$4,'Plan Details'!$F$3:$Q$3,0))),"")</f>
        <v/>
      </c>
      <c r="W280" s="2" t="str" cm="1">
        <f t="array" ref="W280">IFERROR($M280*IF($E280="","",INDEX('Plan Details'!$F$4:$Q$2298,MATCH(1,(Calculations!W$9='Plan Details'!$B$4:$B$2298)*($G280='Plan Details'!$E$4:$E$2298)*(ISNUMBER(SEARCH($B$3,'Plan Details'!$D$4:$D$2298))),0),MATCH(Calculations!$B$4,'Plan Details'!$F$3:$Q$3,0))),"")</f>
        <v/>
      </c>
      <c r="X280" s="2" t="str" cm="1">
        <f t="array" ref="X280">IFERROR($M280*IF($E280="","",INDEX('Plan Details'!$F$4:$Q$2298,MATCH(1,(Calculations!X$9='Plan Details'!$B$4:$B$2298)*($G280='Plan Details'!$E$4:$E$2298)*(ISNUMBER(SEARCH($B$3,'Plan Details'!$D$4:$D$2298))),0),MATCH(Calculations!$B$4,'Plan Details'!$F$3:$Q$3,0))),"")</f>
        <v/>
      </c>
      <c r="Y280" s="2" t="str" cm="1">
        <f t="array" ref="Y280">IFERROR($M280*IF($E280="","",INDEX('Plan Details'!$F$4:$Q$2298,MATCH(1,(Calculations!Y$9='Plan Details'!$B$4:$B$2298)*($G280='Plan Details'!$E$4:$E$2298)*(ISNUMBER(SEARCH($B$3,'Plan Details'!$D$4:$D$2298))),0),MATCH(Calculations!$B$4,'Plan Details'!$F$3:$Q$3,0))),"")</f>
        <v/>
      </c>
      <c r="Z280" s="2" t="str" cm="1">
        <f t="array" ref="Z280">IFERROR($M280*IF($E280="","",INDEX('Plan Details'!$F$4:$Q$2298,MATCH(1,(Calculations!Z$9='Plan Details'!$B$4:$B$2298)*($G280='Plan Details'!$E$4:$E$2298)*(ISNUMBER(SEARCH($B$3,'Plan Details'!$D$4:$D$2298))),0),MATCH(Calculations!$B$4,'Plan Details'!$F$3:$Q$3,0))),"")</f>
        <v/>
      </c>
      <c r="AA280" s="2" t="str" cm="1">
        <f t="array" ref="AA280">IFERROR($M280*IF($E280="","",INDEX('Plan Details'!$F$4:$Q$2298,MATCH(1,(Calculations!AA$9='Plan Details'!$B$4:$B$2298)*($G280='Plan Details'!$E$4:$E$2298)*(ISNUMBER(SEARCH($B$3,'Plan Details'!$D$4:$D$2298))),0),MATCH(Calculations!$B$4,'Plan Details'!$F$3:$Q$3,0))),"")</f>
        <v/>
      </c>
      <c r="AB280" s="2" t="str" cm="1">
        <f t="array" ref="AB280">IFERROR($M280*IF($E280="","",INDEX('Plan Details'!$F$4:$Q$2298,MATCH(1,(Calculations!AB$9='Plan Details'!$B$4:$B$2298)*($G280='Plan Details'!$E$4:$E$2298)*(ISNUMBER(SEARCH($B$3,'Plan Details'!$D$4:$D$2298))),0),MATCH(Calculations!$B$4,'Plan Details'!$F$3:$Q$3,0))),"")</f>
        <v/>
      </c>
      <c r="AD280" s="2" t="str">
        <f t="shared" si="86"/>
        <v/>
      </c>
      <c r="AE280" s="2" t="str">
        <f t="shared" si="87"/>
        <v/>
      </c>
      <c r="AF280" s="2" t="str">
        <f t="shared" si="88"/>
        <v/>
      </c>
      <c r="AG280" s="2" t="str">
        <f t="shared" si="89"/>
        <v/>
      </c>
      <c r="AH280" s="2" t="str">
        <f t="shared" si="90"/>
        <v/>
      </c>
      <c r="AI280" s="2" t="str">
        <f t="shared" si="91"/>
        <v/>
      </c>
      <c r="AJ280" s="2" t="str">
        <f t="shared" si="92"/>
        <v/>
      </c>
      <c r="AK280" s="2" t="str">
        <f t="shared" si="93"/>
        <v/>
      </c>
      <c r="AL280" s="2" t="str">
        <f t="shared" si="94"/>
        <v/>
      </c>
      <c r="AM280" s="2" t="str">
        <f t="shared" si="95"/>
        <v/>
      </c>
      <c r="AN280" s="2" t="str">
        <f t="shared" si="96"/>
        <v/>
      </c>
      <c r="AO280" s="2" t="str">
        <f t="shared" si="97"/>
        <v/>
      </c>
      <c r="AP280" s="2" t="str">
        <f t="shared" si="98"/>
        <v/>
      </c>
      <c r="AQ280" s="2" t="str">
        <f t="shared" si="99"/>
        <v/>
      </c>
    </row>
    <row r="281" spans="1:43" x14ac:dyDescent="0.2">
      <c r="A281" s="2" t="str">
        <f>IF('3 - SHOP Premium Calculator'!F297="","",'3 - SHOP Premium Calculator'!F297)</f>
        <v/>
      </c>
      <c r="B281" s="2" t="str">
        <f>IF(A281="","",A281&amp;COUNTIFS($D$10:D281,"Employee"))</f>
        <v/>
      </c>
      <c r="C281" s="2" t="str">
        <f>IF(A281="","",'3 - SHOP Premium Calculator'!F297&amp;" - "&amp;'3 - SHOP Premium Calculator'!H297)</f>
        <v/>
      </c>
      <c r="D281" s="2" t="str">
        <f>IF('3 - SHOP Premium Calculator'!H297="","",'3 - SHOP Premium Calculator'!H297)</f>
        <v/>
      </c>
      <c r="E281" s="37" t="str">
        <f>IF('3 - SHOP Premium Calculator'!I297="","",'3 - SHOP Premium Calculator'!I297)</f>
        <v/>
      </c>
      <c r="F281" s="2" t="str">
        <f t="shared" si="80"/>
        <v/>
      </c>
      <c r="G281" s="2" t="str">
        <f t="shared" si="81"/>
        <v/>
      </c>
      <c r="H281" s="2" t="str">
        <f t="shared" si="82"/>
        <v/>
      </c>
      <c r="I281" s="2" t="str">
        <f t="shared" si="83"/>
        <v/>
      </c>
      <c r="J281" s="2" t="str">
        <f t="shared" si="84"/>
        <v/>
      </c>
      <c r="K281" s="2" t="str">
        <f>IF(A281="","",IF(AND(D281="Dependent",F281&lt;25),F281+(COUNTIFS($A$10:A281,A281)/500),0))</f>
        <v/>
      </c>
      <c r="L281" s="2" t="str" cm="1">
        <f t="array" ref="L281">IFERROR(IF(A281="","",IF(AND(D281="Dependent",OR(IFERROR(K281=LARGE(IF($B$10:$B$309=B281,$K$10:$K$309),1),FALSE),IFERROR(K281=LARGE(IF($B$10:$B$309=B281,$K$10:$K$309),2),FALSE),IFERROR(K281=LARGE(IF($B$10:$B$309=B281,$K$10:$K$309),3),FALSE)),F281&lt;26),1,0)),0)</f>
        <v/>
      </c>
      <c r="M281" s="2" t="str">
        <f t="shared" si="85"/>
        <v/>
      </c>
      <c r="O281" s="2" t="str" cm="1">
        <f t="array" ref="O281">IFERROR($M281*IF($E281="","",INDEX('Plan Details'!$F$4:$Q$2298,MATCH(1,(Calculations!O$9='Plan Details'!$B$4:$B$2298)*($G281='Plan Details'!$E$4:$E$2298)*(ISNUMBER(SEARCH($B$3,'Plan Details'!$D$4:$D$2298))),0),MATCH(Calculations!$B$4,'Plan Details'!$F$3:$Q$3,0))),"")</f>
        <v/>
      </c>
      <c r="P281" s="2" t="str" cm="1">
        <f t="array" ref="P281">IFERROR($M281*IF($E281="","",INDEX('Plan Details'!$F$4:$Q$2298,MATCH(1,(Calculations!P$9='Plan Details'!$B$4:$B$2298)*($G281='Plan Details'!$E$4:$E$2298)*(ISNUMBER(SEARCH($B$3,'Plan Details'!$D$4:$D$2298))),0),MATCH(Calculations!$B$4,'Plan Details'!$F$3:$Q$3,0))),"")</f>
        <v/>
      </c>
      <c r="Q281" s="2" t="str" cm="1">
        <f t="array" ref="Q281">IFERROR($M281*IF($E281="","",INDEX('Plan Details'!$F$4:$Q$2298,MATCH(1,(Calculations!Q$9='Plan Details'!$B$4:$B$2298)*($G281='Plan Details'!$E$4:$E$2298)*(ISNUMBER(SEARCH($B$3,'Plan Details'!$D$4:$D$2298))),0),MATCH(Calculations!$B$4,'Plan Details'!$F$3:$Q$3,0))),"")</f>
        <v/>
      </c>
      <c r="R281" s="2" t="str" cm="1">
        <f t="array" ref="R281">IFERROR($M281*IF($E281="","",INDEX('Plan Details'!$F$4:$Q$2298,MATCH(1,(Calculations!R$9='Plan Details'!$B$4:$B$2298)*($G281='Plan Details'!$E$4:$E$2298)*(ISNUMBER(SEARCH($B$3,'Plan Details'!$D$4:$D$2298))),0),MATCH(Calculations!$B$4,'Plan Details'!$F$3:$Q$3,0))),"")</f>
        <v/>
      </c>
      <c r="S281" s="2" t="str" cm="1">
        <f t="array" ref="S281">IFERROR($M281*IF($E281="","",INDEX('Plan Details'!$F$4:$Q$2298,MATCH(1,(Calculations!S$9='Plan Details'!$B$4:$B$2298)*($G281='Plan Details'!$E$4:$E$2298)*(ISNUMBER(SEARCH($B$3,'Plan Details'!$D$4:$D$2298))),0),MATCH(Calculations!$B$4,'Plan Details'!$F$3:$Q$3,0))),"")</f>
        <v/>
      </c>
      <c r="T281" s="2" t="str" cm="1">
        <f t="array" ref="T281">IFERROR($M281*IF($E281="","",INDEX('Plan Details'!$F$4:$Q$2298,MATCH(1,(Calculations!T$9='Plan Details'!$B$4:$B$2298)*($G281='Plan Details'!$E$4:$E$2298)*(ISNUMBER(SEARCH($B$3,'Plan Details'!$D$4:$D$2298))),0),MATCH(Calculations!$B$4,'Plan Details'!$F$3:$Q$3,0))),"")</f>
        <v/>
      </c>
      <c r="U281" s="2" t="str" cm="1">
        <f t="array" ref="U281">IFERROR($M281*IF($E281="","",INDEX('Plan Details'!$F$4:$Q$2298,MATCH(1,(Calculations!U$9='Plan Details'!$B$4:$B$2298)*($G281='Plan Details'!$E$4:$E$2298)*(ISNUMBER(SEARCH($B$3,'Plan Details'!$D$4:$D$2298))),0),MATCH(Calculations!$B$4,'Plan Details'!$F$3:$Q$3,0))),"")</f>
        <v/>
      </c>
      <c r="V281" s="2" t="str" cm="1">
        <f t="array" ref="V281">IFERROR($M281*IF($E281="","",INDEX('Plan Details'!$F$4:$Q$2298,MATCH(1,(Calculations!V$9='Plan Details'!$B$4:$B$2298)*($G281='Plan Details'!$E$4:$E$2298)*(ISNUMBER(SEARCH($B$3,'Plan Details'!$D$4:$D$2298))),0),MATCH(Calculations!$B$4,'Plan Details'!$F$3:$Q$3,0))),"")</f>
        <v/>
      </c>
      <c r="W281" s="2" t="str" cm="1">
        <f t="array" ref="W281">IFERROR($M281*IF($E281="","",INDEX('Plan Details'!$F$4:$Q$2298,MATCH(1,(Calculations!W$9='Plan Details'!$B$4:$B$2298)*($G281='Plan Details'!$E$4:$E$2298)*(ISNUMBER(SEARCH($B$3,'Plan Details'!$D$4:$D$2298))),0),MATCH(Calculations!$B$4,'Plan Details'!$F$3:$Q$3,0))),"")</f>
        <v/>
      </c>
      <c r="X281" s="2" t="str" cm="1">
        <f t="array" ref="X281">IFERROR($M281*IF($E281="","",INDEX('Plan Details'!$F$4:$Q$2298,MATCH(1,(Calculations!X$9='Plan Details'!$B$4:$B$2298)*($G281='Plan Details'!$E$4:$E$2298)*(ISNUMBER(SEARCH($B$3,'Plan Details'!$D$4:$D$2298))),0),MATCH(Calculations!$B$4,'Plan Details'!$F$3:$Q$3,0))),"")</f>
        <v/>
      </c>
      <c r="Y281" s="2" t="str" cm="1">
        <f t="array" ref="Y281">IFERROR($M281*IF($E281="","",INDEX('Plan Details'!$F$4:$Q$2298,MATCH(1,(Calculations!Y$9='Plan Details'!$B$4:$B$2298)*($G281='Plan Details'!$E$4:$E$2298)*(ISNUMBER(SEARCH($B$3,'Plan Details'!$D$4:$D$2298))),0),MATCH(Calculations!$B$4,'Plan Details'!$F$3:$Q$3,0))),"")</f>
        <v/>
      </c>
      <c r="Z281" s="2" t="str" cm="1">
        <f t="array" ref="Z281">IFERROR($M281*IF($E281="","",INDEX('Plan Details'!$F$4:$Q$2298,MATCH(1,(Calculations!Z$9='Plan Details'!$B$4:$B$2298)*($G281='Plan Details'!$E$4:$E$2298)*(ISNUMBER(SEARCH($B$3,'Plan Details'!$D$4:$D$2298))),0),MATCH(Calculations!$B$4,'Plan Details'!$F$3:$Q$3,0))),"")</f>
        <v/>
      </c>
      <c r="AA281" s="2" t="str" cm="1">
        <f t="array" ref="AA281">IFERROR($M281*IF($E281="","",INDEX('Plan Details'!$F$4:$Q$2298,MATCH(1,(Calculations!AA$9='Plan Details'!$B$4:$B$2298)*($G281='Plan Details'!$E$4:$E$2298)*(ISNUMBER(SEARCH($B$3,'Plan Details'!$D$4:$D$2298))),0),MATCH(Calculations!$B$4,'Plan Details'!$F$3:$Q$3,0))),"")</f>
        <v/>
      </c>
      <c r="AB281" s="2" t="str" cm="1">
        <f t="array" ref="AB281">IFERROR($M281*IF($E281="","",INDEX('Plan Details'!$F$4:$Q$2298,MATCH(1,(Calculations!AB$9='Plan Details'!$B$4:$B$2298)*($G281='Plan Details'!$E$4:$E$2298)*(ISNUMBER(SEARCH($B$3,'Plan Details'!$D$4:$D$2298))),0),MATCH(Calculations!$B$4,'Plan Details'!$F$3:$Q$3,0))),"")</f>
        <v/>
      </c>
      <c r="AD281" s="2" t="str">
        <f t="shared" si="86"/>
        <v/>
      </c>
      <c r="AE281" s="2" t="str">
        <f t="shared" si="87"/>
        <v/>
      </c>
      <c r="AF281" s="2" t="str">
        <f t="shared" si="88"/>
        <v/>
      </c>
      <c r="AG281" s="2" t="str">
        <f t="shared" si="89"/>
        <v/>
      </c>
      <c r="AH281" s="2" t="str">
        <f t="shared" si="90"/>
        <v/>
      </c>
      <c r="AI281" s="2" t="str">
        <f t="shared" si="91"/>
        <v/>
      </c>
      <c r="AJ281" s="2" t="str">
        <f t="shared" si="92"/>
        <v/>
      </c>
      <c r="AK281" s="2" t="str">
        <f t="shared" si="93"/>
        <v/>
      </c>
      <c r="AL281" s="2" t="str">
        <f t="shared" si="94"/>
        <v/>
      </c>
      <c r="AM281" s="2" t="str">
        <f t="shared" si="95"/>
        <v/>
      </c>
      <c r="AN281" s="2" t="str">
        <f t="shared" si="96"/>
        <v/>
      </c>
      <c r="AO281" s="2" t="str">
        <f t="shared" si="97"/>
        <v/>
      </c>
      <c r="AP281" s="2" t="str">
        <f t="shared" si="98"/>
        <v/>
      </c>
      <c r="AQ281" s="2" t="str">
        <f t="shared" si="99"/>
        <v/>
      </c>
    </row>
    <row r="282" spans="1:43" x14ac:dyDescent="0.2">
      <c r="A282" s="2" t="str">
        <f>IF('3 - SHOP Premium Calculator'!F298="","",'3 - SHOP Premium Calculator'!F298)</f>
        <v/>
      </c>
      <c r="B282" s="2" t="str">
        <f>IF(A282="","",A282&amp;COUNTIFS($D$10:D282,"Employee"))</f>
        <v/>
      </c>
      <c r="C282" s="2" t="str">
        <f>IF(A282="","",'3 - SHOP Premium Calculator'!F298&amp;" - "&amp;'3 - SHOP Premium Calculator'!H298)</f>
        <v/>
      </c>
      <c r="D282" s="2" t="str">
        <f>IF('3 - SHOP Premium Calculator'!H298="","",'3 - SHOP Premium Calculator'!H298)</f>
        <v/>
      </c>
      <c r="E282" s="37" t="str">
        <f>IF('3 - SHOP Premium Calculator'!I298="","",'3 - SHOP Premium Calculator'!I298)</f>
        <v/>
      </c>
      <c r="F282" s="2" t="str">
        <f t="shared" si="80"/>
        <v/>
      </c>
      <c r="G282" s="2" t="str">
        <f t="shared" si="81"/>
        <v/>
      </c>
      <c r="H282" s="2" t="str">
        <f t="shared" si="82"/>
        <v/>
      </c>
      <c r="I282" s="2" t="str">
        <f t="shared" si="83"/>
        <v/>
      </c>
      <c r="J282" s="2" t="str">
        <f t="shared" si="84"/>
        <v/>
      </c>
      <c r="K282" s="2" t="str">
        <f>IF(A282="","",IF(AND(D282="Dependent",F282&lt;25),F282+(COUNTIFS($A$10:A282,A282)/500),0))</f>
        <v/>
      </c>
      <c r="L282" s="2" t="str" cm="1">
        <f t="array" ref="L282">IFERROR(IF(A282="","",IF(AND(D282="Dependent",OR(IFERROR(K282=LARGE(IF($B$10:$B$309=B282,$K$10:$K$309),1),FALSE),IFERROR(K282=LARGE(IF($B$10:$B$309=B282,$K$10:$K$309),2),FALSE),IFERROR(K282=LARGE(IF($B$10:$B$309=B282,$K$10:$K$309),3),FALSE)),F282&lt;26),1,0)),0)</f>
        <v/>
      </c>
      <c r="M282" s="2" t="str">
        <f t="shared" si="85"/>
        <v/>
      </c>
      <c r="O282" s="2" t="str" cm="1">
        <f t="array" ref="O282">IFERROR($M282*IF($E282="","",INDEX('Plan Details'!$F$4:$Q$2298,MATCH(1,(Calculations!O$9='Plan Details'!$B$4:$B$2298)*($G282='Plan Details'!$E$4:$E$2298)*(ISNUMBER(SEARCH($B$3,'Plan Details'!$D$4:$D$2298))),0),MATCH(Calculations!$B$4,'Plan Details'!$F$3:$Q$3,0))),"")</f>
        <v/>
      </c>
      <c r="P282" s="2" t="str" cm="1">
        <f t="array" ref="P282">IFERROR($M282*IF($E282="","",INDEX('Plan Details'!$F$4:$Q$2298,MATCH(1,(Calculations!P$9='Plan Details'!$B$4:$B$2298)*($G282='Plan Details'!$E$4:$E$2298)*(ISNUMBER(SEARCH($B$3,'Plan Details'!$D$4:$D$2298))),0),MATCH(Calculations!$B$4,'Plan Details'!$F$3:$Q$3,0))),"")</f>
        <v/>
      </c>
      <c r="Q282" s="2" t="str" cm="1">
        <f t="array" ref="Q282">IFERROR($M282*IF($E282="","",INDEX('Plan Details'!$F$4:$Q$2298,MATCH(1,(Calculations!Q$9='Plan Details'!$B$4:$B$2298)*($G282='Plan Details'!$E$4:$E$2298)*(ISNUMBER(SEARCH($B$3,'Plan Details'!$D$4:$D$2298))),0),MATCH(Calculations!$B$4,'Plan Details'!$F$3:$Q$3,0))),"")</f>
        <v/>
      </c>
      <c r="R282" s="2" t="str" cm="1">
        <f t="array" ref="R282">IFERROR($M282*IF($E282="","",INDEX('Plan Details'!$F$4:$Q$2298,MATCH(1,(Calculations!R$9='Plan Details'!$B$4:$B$2298)*($G282='Plan Details'!$E$4:$E$2298)*(ISNUMBER(SEARCH($B$3,'Plan Details'!$D$4:$D$2298))),0),MATCH(Calculations!$B$4,'Plan Details'!$F$3:$Q$3,0))),"")</f>
        <v/>
      </c>
      <c r="S282" s="2" t="str" cm="1">
        <f t="array" ref="S282">IFERROR($M282*IF($E282="","",INDEX('Plan Details'!$F$4:$Q$2298,MATCH(1,(Calculations!S$9='Plan Details'!$B$4:$B$2298)*($G282='Plan Details'!$E$4:$E$2298)*(ISNUMBER(SEARCH($B$3,'Plan Details'!$D$4:$D$2298))),0),MATCH(Calculations!$B$4,'Plan Details'!$F$3:$Q$3,0))),"")</f>
        <v/>
      </c>
      <c r="T282" s="2" t="str" cm="1">
        <f t="array" ref="T282">IFERROR($M282*IF($E282="","",INDEX('Plan Details'!$F$4:$Q$2298,MATCH(1,(Calculations!T$9='Plan Details'!$B$4:$B$2298)*($G282='Plan Details'!$E$4:$E$2298)*(ISNUMBER(SEARCH($B$3,'Plan Details'!$D$4:$D$2298))),0),MATCH(Calculations!$B$4,'Plan Details'!$F$3:$Q$3,0))),"")</f>
        <v/>
      </c>
      <c r="U282" s="2" t="str" cm="1">
        <f t="array" ref="U282">IFERROR($M282*IF($E282="","",INDEX('Plan Details'!$F$4:$Q$2298,MATCH(1,(Calculations!U$9='Plan Details'!$B$4:$B$2298)*($G282='Plan Details'!$E$4:$E$2298)*(ISNUMBER(SEARCH($B$3,'Plan Details'!$D$4:$D$2298))),0),MATCH(Calculations!$B$4,'Plan Details'!$F$3:$Q$3,0))),"")</f>
        <v/>
      </c>
      <c r="V282" s="2" t="str" cm="1">
        <f t="array" ref="V282">IFERROR($M282*IF($E282="","",INDEX('Plan Details'!$F$4:$Q$2298,MATCH(1,(Calculations!V$9='Plan Details'!$B$4:$B$2298)*($G282='Plan Details'!$E$4:$E$2298)*(ISNUMBER(SEARCH($B$3,'Plan Details'!$D$4:$D$2298))),0),MATCH(Calculations!$B$4,'Plan Details'!$F$3:$Q$3,0))),"")</f>
        <v/>
      </c>
      <c r="W282" s="2" t="str" cm="1">
        <f t="array" ref="W282">IFERROR($M282*IF($E282="","",INDEX('Plan Details'!$F$4:$Q$2298,MATCH(1,(Calculations!W$9='Plan Details'!$B$4:$B$2298)*($G282='Plan Details'!$E$4:$E$2298)*(ISNUMBER(SEARCH($B$3,'Plan Details'!$D$4:$D$2298))),0),MATCH(Calculations!$B$4,'Plan Details'!$F$3:$Q$3,0))),"")</f>
        <v/>
      </c>
      <c r="X282" s="2" t="str" cm="1">
        <f t="array" ref="X282">IFERROR($M282*IF($E282="","",INDEX('Plan Details'!$F$4:$Q$2298,MATCH(1,(Calculations!X$9='Plan Details'!$B$4:$B$2298)*($G282='Plan Details'!$E$4:$E$2298)*(ISNUMBER(SEARCH($B$3,'Plan Details'!$D$4:$D$2298))),0),MATCH(Calculations!$B$4,'Plan Details'!$F$3:$Q$3,0))),"")</f>
        <v/>
      </c>
      <c r="Y282" s="2" t="str" cm="1">
        <f t="array" ref="Y282">IFERROR($M282*IF($E282="","",INDEX('Plan Details'!$F$4:$Q$2298,MATCH(1,(Calculations!Y$9='Plan Details'!$B$4:$B$2298)*($G282='Plan Details'!$E$4:$E$2298)*(ISNUMBER(SEARCH($B$3,'Plan Details'!$D$4:$D$2298))),0),MATCH(Calculations!$B$4,'Plan Details'!$F$3:$Q$3,0))),"")</f>
        <v/>
      </c>
      <c r="Z282" s="2" t="str" cm="1">
        <f t="array" ref="Z282">IFERROR($M282*IF($E282="","",INDEX('Plan Details'!$F$4:$Q$2298,MATCH(1,(Calculations!Z$9='Plan Details'!$B$4:$B$2298)*($G282='Plan Details'!$E$4:$E$2298)*(ISNUMBER(SEARCH($B$3,'Plan Details'!$D$4:$D$2298))),0),MATCH(Calculations!$B$4,'Plan Details'!$F$3:$Q$3,0))),"")</f>
        <v/>
      </c>
      <c r="AA282" s="2" t="str" cm="1">
        <f t="array" ref="AA282">IFERROR($M282*IF($E282="","",INDEX('Plan Details'!$F$4:$Q$2298,MATCH(1,(Calculations!AA$9='Plan Details'!$B$4:$B$2298)*($G282='Plan Details'!$E$4:$E$2298)*(ISNUMBER(SEARCH($B$3,'Plan Details'!$D$4:$D$2298))),0),MATCH(Calculations!$B$4,'Plan Details'!$F$3:$Q$3,0))),"")</f>
        <v/>
      </c>
      <c r="AB282" s="2" t="str" cm="1">
        <f t="array" ref="AB282">IFERROR($M282*IF($E282="","",INDEX('Plan Details'!$F$4:$Q$2298,MATCH(1,(Calculations!AB$9='Plan Details'!$B$4:$B$2298)*($G282='Plan Details'!$E$4:$E$2298)*(ISNUMBER(SEARCH($B$3,'Plan Details'!$D$4:$D$2298))),0),MATCH(Calculations!$B$4,'Plan Details'!$F$3:$Q$3,0))),"")</f>
        <v/>
      </c>
      <c r="AD282" s="2" t="str">
        <f t="shared" si="86"/>
        <v/>
      </c>
      <c r="AE282" s="2" t="str">
        <f t="shared" si="87"/>
        <v/>
      </c>
      <c r="AF282" s="2" t="str">
        <f t="shared" si="88"/>
        <v/>
      </c>
      <c r="AG282" s="2" t="str">
        <f t="shared" si="89"/>
        <v/>
      </c>
      <c r="AH282" s="2" t="str">
        <f t="shared" si="90"/>
        <v/>
      </c>
      <c r="AI282" s="2" t="str">
        <f t="shared" si="91"/>
        <v/>
      </c>
      <c r="AJ282" s="2" t="str">
        <f t="shared" si="92"/>
        <v/>
      </c>
      <c r="AK282" s="2" t="str">
        <f t="shared" si="93"/>
        <v/>
      </c>
      <c r="AL282" s="2" t="str">
        <f t="shared" si="94"/>
        <v/>
      </c>
      <c r="AM282" s="2" t="str">
        <f t="shared" si="95"/>
        <v/>
      </c>
      <c r="AN282" s="2" t="str">
        <f t="shared" si="96"/>
        <v/>
      </c>
      <c r="AO282" s="2" t="str">
        <f t="shared" si="97"/>
        <v/>
      </c>
      <c r="AP282" s="2" t="str">
        <f t="shared" si="98"/>
        <v/>
      </c>
      <c r="AQ282" s="2" t="str">
        <f t="shared" si="99"/>
        <v/>
      </c>
    </row>
    <row r="283" spans="1:43" x14ac:dyDescent="0.2">
      <c r="A283" s="2" t="str">
        <f>IF('3 - SHOP Premium Calculator'!F299="","",'3 - SHOP Premium Calculator'!F299)</f>
        <v/>
      </c>
      <c r="B283" s="2" t="str">
        <f>IF(A283="","",A283&amp;COUNTIFS($D$10:D283,"Employee"))</f>
        <v/>
      </c>
      <c r="C283" s="2" t="str">
        <f>IF(A283="","",'3 - SHOP Premium Calculator'!F299&amp;" - "&amp;'3 - SHOP Premium Calculator'!H299)</f>
        <v/>
      </c>
      <c r="D283" s="2" t="str">
        <f>IF('3 - SHOP Premium Calculator'!H299="","",'3 - SHOP Premium Calculator'!H299)</f>
        <v/>
      </c>
      <c r="E283" s="37" t="str">
        <f>IF('3 - SHOP Premium Calculator'!I299="","",'3 - SHOP Premium Calculator'!I299)</f>
        <v/>
      </c>
      <c r="F283" s="2" t="str">
        <f t="shared" si="80"/>
        <v/>
      </c>
      <c r="G283" s="2" t="str">
        <f t="shared" si="81"/>
        <v/>
      </c>
      <c r="H283" s="2" t="str">
        <f t="shared" si="82"/>
        <v/>
      </c>
      <c r="I283" s="2" t="str">
        <f t="shared" si="83"/>
        <v/>
      </c>
      <c r="J283" s="2" t="str">
        <f t="shared" si="84"/>
        <v/>
      </c>
      <c r="K283" s="2" t="str">
        <f>IF(A283="","",IF(AND(D283="Dependent",F283&lt;25),F283+(COUNTIFS($A$10:A283,A283)/500),0))</f>
        <v/>
      </c>
      <c r="L283" s="2" t="str" cm="1">
        <f t="array" ref="L283">IFERROR(IF(A283="","",IF(AND(D283="Dependent",OR(IFERROR(K283=LARGE(IF($B$10:$B$309=B283,$K$10:$K$309),1),FALSE),IFERROR(K283=LARGE(IF($B$10:$B$309=B283,$K$10:$K$309),2),FALSE),IFERROR(K283=LARGE(IF($B$10:$B$309=B283,$K$10:$K$309),3),FALSE)),F283&lt;26),1,0)),0)</f>
        <v/>
      </c>
      <c r="M283" s="2" t="str">
        <f t="shared" si="85"/>
        <v/>
      </c>
      <c r="O283" s="2" t="str" cm="1">
        <f t="array" ref="O283">IFERROR($M283*IF($E283="","",INDEX('Plan Details'!$F$4:$Q$2298,MATCH(1,(Calculations!O$9='Plan Details'!$B$4:$B$2298)*($G283='Plan Details'!$E$4:$E$2298)*(ISNUMBER(SEARCH($B$3,'Plan Details'!$D$4:$D$2298))),0),MATCH(Calculations!$B$4,'Plan Details'!$F$3:$Q$3,0))),"")</f>
        <v/>
      </c>
      <c r="P283" s="2" t="str" cm="1">
        <f t="array" ref="P283">IFERROR($M283*IF($E283="","",INDEX('Plan Details'!$F$4:$Q$2298,MATCH(1,(Calculations!P$9='Plan Details'!$B$4:$B$2298)*($G283='Plan Details'!$E$4:$E$2298)*(ISNUMBER(SEARCH($B$3,'Plan Details'!$D$4:$D$2298))),0),MATCH(Calculations!$B$4,'Plan Details'!$F$3:$Q$3,0))),"")</f>
        <v/>
      </c>
      <c r="Q283" s="2" t="str" cm="1">
        <f t="array" ref="Q283">IFERROR($M283*IF($E283="","",INDEX('Plan Details'!$F$4:$Q$2298,MATCH(1,(Calculations!Q$9='Plan Details'!$B$4:$B$2298)*($G283='Plan Details'!$E$4:$E$2298)*(ISNUMBER(SEARCH($B$3,'Plan Details'!$D$4:$D$2298))),0),MATCH(Calculations!$B$4,'Plan Details'!$F$3:$Q$3,0))),"")</f>
        <v/>
      </c>
      <c r="R283" s="2" t="str" cm="1">
        <f t="array" ref="R283">IFERROR($M283*IF($E283="","",INDEX('Plan Details'!$F$4:$Q$2298,MATCH(1,(Calculations!R$9='Plan Details'!$B$4:$B$2298)*($G283='Plan Details'!$E$4:$E$2298)*(ISNUMBER(SEARCH($B$3,'Plan Details'!$D$4:$D$2298))),0),MATCH(Calculations!$B$4,'Plan Details'!$F$3:$Q$3,0))),"")</f>
        <v/>
      </c>
      <c r="S283" s="2" t="str" cm="1">
        <f t="array" ref="S283">IFERROR($M283*IF($E283="","",INDEX('Plan Details'!$F$4:$Q$2298,MATCH(1,(Calculations!S$9='Plan Details'!$B$4:$B$2298)*($G283='Plan Details'!$E$4:$E$2298)*(ISNUMBER(SEARCH($B$3,'Plan Details'!$D$4:$D$2298))),0),MATCH(Calculations!$B$4,'Plan Details'!$F$3:$Q$3,0))),"")</f>
        <v/>
      </c>
      <c r="T283" s="2" t="str" cm="1">
        <f t="array" ref="T283">IFERROR($M283*IF($E283="","",INDEX('Plan Details'!$F$4:$Q$2298,MATCH(1,(Calculations!T$9='Plan Details'!$B$4:$B$2298)*($G283='Plan Details'!$E$4:$E$2298)*(ISNUMBER(SEARCH($B$3,'Plan Details'!$D$4:$D$2298))),0),MATCH(Calculations!$B$4,'Plan Details'!$F$3:$Q$3,0))),"")</f>
        <v/>
      </c>
      <c r="U283" s="2" t="str" cm="1">
        <f t="array" ref="U283">IFERROR($M283*IF($E283="","",INDEX('Plan Details'!$F$4:$Q$2298,MATCH(1,(Calculations!U$9='Plan Details'!$B$4:$B$2298)*($G283='Plan Details'!$E$4:$E$2298)*(ISNUMBER(SEARCH($B$3,'Plan Details'!$D$4:$D$2298))),0),MATCH(Calculations!$B$4,'Plan Details'!$F$3:$Q$3,0))),"")</f>
        <v/>
      </c>
      <c r="V283" s="2" t="str" cm="1">
        <f t="array" ref="V283">IFERROR($M283*IF($E283="","",INDEX('Plan Details'!$F$4:$Q$2298,MATCH(1,(Calculations!V$9='Plan Details'!$B$4:$B$2298)*($G283='Plan Details'!$E$4:$E$2298)*(ISNUMBER(SEARCH($B$3,'Plan Details'!$D$4:$D$2298))),0),MATCH(Calculations!$B$4,'Plan Details'!$F$3:$Q$3,0))),"")</f>
        <v/>
      </c>
      <c r="W283" s="2" t="str" cm="1">
        <f t="array" ref="W283">IFERROR($M283*IF($E283="","",INDEX('Plan Details'!$F$4:$Q$2298,MATCH(1,(Calculations!W$9='Plan Details'!$B$4:$B$2298)*($G283='Plan Details'!$E$4:$E$2298)*(ISNUMBER(SEARCH($B$3,'Plan Details'!$D$4:$D$2298))),0),MATCH(Calculations!$B$4,'Plan Details'!$F$3:$Q$3,0))),"")</f>
        <v/>
      </c>
      <c r="X283" s="2" t="str" cm="1">
        <f t="array" ref="X283">IFERROR($M283*IF($E283="","",INDEX('Plan Details'!$F$4:$Q$2298,MATCH(1,(Calculations!X$9='Plan Details'!$B$4:$B$2298)*($G283='Plan Details'!$E$4:$E$2298)*(ISNUMBER(SEARCH($B$3,'Plan Details'!$D$4:$D$2298))),0),MATCH(Calculations!$B$4,'Plan Details'!$F$3:$Q$3,0))),"")</f>
        <v/>
      </c>
      <c r="Y283" s="2" t="str" cm="1">
        <f t="array" ref="Y283">IFERROR($M283*IF($E283="","",INDEX('Plan Details'!$F$4:$Q$2298,MATCH(1,(Calculations!Y$9='Plan Details'!$B$4:$B$2298)*($G283='Plan Details'!$E$4:$E$2298)*(ISNUMBER(SEARCH($B$3,'Plan Details'!$D$4:$D$2298))),0),MATCH(Calculations!$B$4,'Plan Details'!$F$3:$Q$3,0))),"")</f>
        <v/>
      </c>
      <c r="Z283" s="2" t="str" cm="1">
        <f t="array" ref="Z283">IFERROR($M283*IF($E283="","",INDEX('Plan Details'!$F$4:$Q$2298,MATCH(1,(Calculations!Z$9='Plan Details'!$B$4:$B$2298)*($G283='Plan Details'!$E$4:$E$2298)*(ISNUMBER(SEARCH($B$3,'Plan Details'!$D$4:$D$2298))),0),MATCH(Calculations!$B$4,'Plan Details'!$F$3:$Q$3,0))),"")</f>
        <v/>
      </c>
      <c r="AA283" s="2" t="str" cm="1">
        <f t="array" ref="AA283">IFERROR($M283*IF($E283="","",INDEX('Plan Details'!$F$4:$Q$2298,MATCH(1,(Calculations!AA$9='Plan Details'!$B$4:$B$2298)*($G283='Plan Details'!$E$4:$E$2298)*(ISNUMBER(SEARCH($B$3,'Plan Details'!$D$4:$D$2298))),0),MATCH(Calculations!$B$4,'Plan Details'!$F$3:$Q$3,0))),"")</f>
        <v/>
      </c>
      <c r="AB283" s="2" t="str" cm="1">
        <f t="array" ref="AB283">IFERROR($M283*IF($E283="","",INDEX('Plan Details'!$F$4:$Q$2298,MATCH(1,(Calculations!AB$9='Plan Details'!$B$4:$B$2298)*($G283='Plan Details'!$E$4:$E$2298)*(ISNUMBER(SEARCH($B$3,'Plan Details'!$D$4:$D$2298))),0),MATCH(Calculations!$B$4,'Plan Details'!$F$3:$Q$3,0))),"")</f>
        <v/>
      </c>
      <c r="AD283" s="2" t="str">
        <f t="shared" si="86"/>
        <v/>
      </c>
      <c r="AE283" s="2" t="str">
        <f t="shared" si="87"/>
        <v/>
      </c>
      <c r="AF283" s="2" t="str">
        <f t="shared" si="88"/>
        <v/>
      </c>
      <c r="AG283" s="2" t="str">
        <f t="shared" si="89"/>
        <v/>
      </c>
      <c r="AH283" s="2" t="str">
        <f t="shared" si="90"/>
        <v/>
      </c>
      <c r="AI283" s="2" t="str">
        <f t="shared" si="91"/>
        <v/>
      </c>
      <c r="AJ283" s="2" t="str">
        <f t="shared" si="92"/>
        <v/>
      </c>
      <c r="AK283" s="2" t="str">
        <f t="shared" si="93"/>
        <v/>
      </c>
      <c r="AL283" s="2" t="str">
        <f t="shared" si="94"/>
        <v/>
      </c>
      <c r="AM283" s="2" t="str">
        <f t="shared" si="95"/>
        <v/>
      </c>
      <c r="AN283" s="2" t="str">
        <f t="shared" si="96"/>
        <v/>
      </c>
      <c r="AO283" s="2" t="str">
        <f t="shared" si="97"/>
        <v/>
      </c>
      <c r="AP283" s="2" t="str">
        <f t="shared" si="98"/>
        <v/>
      </c>
      <c r="AQ283" s="2" t="str">
        <f t="shared" si="99"/>
        <v/>
      </c>
    </row>
    <row r="284" spans="1:43" x14ac:dyDescent="0.2">
      <c r="A284" s="2" t="str">
        <f>IF('3 - SHOP Premium Calculator'!F300="","",'3 - SHOP Premium Calculator'!F300)</f>
        <v/>
      </c>
      <c r="B284" s="2" t="str">
        <f>IF(A284="","",A284&amp;COUNTIFS($D$10:D284,"Employee"))</f>
        <v/>
      </c>
      <c r="C284" s="2" t="str">
        <f>IF(A284="","",'3 - SHOP Premium Calculator'!F300&amp;" - "&amp;'3 - SHOP Premium Calculator'!H300)</f>
        <v/>
      </c>
      <c r="D284" s="2" t="str">
        <f>IF('3 - SHOP Premium Calculator'!H300="","",'3 - SHOP Premium Calculator'!H300)</f>
        <v/>
      </c>
      <c r="E284" s="37" t="str">
        <f>IF('3 - SHOP Premium Calculator'!I300="","",'3 - SHOP Premium Calculator'!I300)</f>
        <v/>
      </c>
      <c r="F284" s="2" t="str">
        <f t="shared" si="80"/>
        <v/>
      </c>
      <c r="G284" s="2" t="str">
        <f t="shared" si="81"/>
        <v/>
      </c>
      <c r="H284" s="2" t="str">
        <f t="shared" si="82"/>
        <v/>
      </c>
      <c r="I284" s="2" t="str">
        <f t="shared" si="83"/>
        <v/>
      </c>
      <c r="J284" s="2" t="str">
        <f t="shared" si="84"/>
        <v/>
      </c>
      <c r="K284" s="2" t="str">
        <f>IF(A284="","",IF(AND(D284="Dependent",F284&lt;25),F284+(COUNTIFS($A$10:A284,A284)/500),0))</f>
        <v/>
      </c>
      <c r="L284" s="2" t="str" cm="1">
        <f t="array" ref="L284">IFERROR(IF(A284="","",IF(AND(D284="Dependent",OR(IFERROR(K284=LARGE(IF($B$10:$B$309=B284,$K$10:$K$309),1),FALSE),IFERROR(K284=LARGE(IF($B$10:$B$309=B284,$K$10:$K$309),2),FALSE),IFERROR(K284=LARGE(IF($B$10:$B$309=B284,$K$10:$K$309),3),FALSE)),F284&lt;26),1,0)),0)</f>
        <v/>
      </c>
      <c r="M284" s="2" t="str">
        <f t="shared" si="85"/>
        <v/>
      </c>
      <c r="O284" s="2" t="str" cm="1">
        <f t="array" ref="O284">IFERROR($M284*IF($E284="","",INDEX('Plan Details'!$F$4:$Q$2298,MATCH(1,(Calculations!O$9='Plan Details'!$B$4:$B$2298)*($G284='Plan Details'!$E$4:$E$2298)*(ISNUMBER(SEARCH($B$3,'Plan Details'!$D$4:$D$2298))),0),MATCH(Calculations!$B$4,'Plan Details'!$F$3:$Q$3,0))),"")</f>
        <v/>
      </c>
      <c r="P284" s="2" t="str" cm="1">
        <f t="array" ref="P284">IFERROR($M284*IF($E284="","",INDEX('Plan Details'!$F$4:$Q$2298,MATCH(1,(Calculations!P$9='Plan Details'!$B$4:$B$2298)*($G284='Plan Details'!$E$4:$E$2298)*(ISNUMBER(SEARCH($B$3,'Plan Details'!$D$4:$D$2298))),0),MATCH(Calculations!$B$4,'Plan Details'!$F$3:$Q$3,0))),"")</f>
        <v/>
      </c>
      <c r="Q284" s="2" t="str" cm="1">
        <f t="array" ref="Q284">IFERROR($M284*IF($E284="","",INDEX('Plan Details'!$F$4:$Q$2298,MATCH(1,(Calculations!Q$9='Plan Details'!$B$4:$B$2298)*($G284='Plan Details'!$E$4:$E$2298)*(ISNUMBER(SEARCH($B$3,'Plan Details'!$D$4:$D$2298))),0),MATCH(Calculations!$B$4,'Plan Details'!$F$3:$Q$3,0))),"")</f>
        <v/>
      </c>
      <c r="R284" s="2" t="str" cm="1">
        <f t="array" ref="R284">IFERROR($M284*IF($E284="","",INDEX('Plan Details'!$F$4:$Q$2298,MATCH(1,(Calculations!R$9='Plan Details'!$B$4:$B$2298)*($G284='Plan Details'!$E$4:$E$2298)*(ISNUMBER(SEARCH($B$3,'Plan Details'!$D$4:$D$2298))),0),MATCH(Calculations!$B$4,'Plan Details'!$F$3:$Q$3,0))),"")</f>
        <v/>
      </c>
      <c r="S284" s="2" t="str" cm="1">
        <f t="array" ref="S284">IFERROR($M284*IF($E284="","",INDEX('Plan Details'!$F$4:$Q$2298,MATCH(1,(Calculations!S$9='Plan Details'!$B$4:$B$2298)*($G284='Plan Details'!$E$4:$E$2298)*(ISNUMBER(SEARCH($B$3,'Plan Details'!$D$4:$D$2298))),0),MATCH(Calculations!$B$4,'Plan Details'!$F$3:$Q$3,0))),"")</f>
        <v/>
      </c>
      <c r="T284" s="2" t="str" cm="1">
        <f t="array" ref="T284">IFERROR($M284*IF($E284="","",INDEX('Plan Details'!$F$4:$Q$2298,MATCH(1,(Calculations!T$9='Plan Details'!$B$4:$B$2298)*($G284='Plan Details'!$E$4:$E$2298)*(ISNUMBER(SEARCH($B$3,'Plan Details'!$D$4:$D$2298))),0),MATCH(Calculations!$B$4,'Plan Details'!$F$3:$Q$3,0))),"")</f>
        <v/>
      </c>
      <c r="U284" s="2" t="str" cm="1">
        <f t="array" ref="U284">IFERROR($M284*IF($E284="","",INDEX('Plan Details'!$F$4:$Q$2298,MATCH(1,(Calculations!U$9='Plan Details'!$B$4:$B$2298)*($G284='Plan Details'!$E$4:$E$2298)*(ISNUMBER(SEARCH($B$3,'Plan Details'!$D$4:$D$2298))),0),MATCH(Calculations!$B$4,'Plan Details'!$F$3:$Q$3,0))),"")</f>
        <v/>
      </c>
      <c r="V284" s="2" t="str" cm="1">
        <f t="array" ref="V284">IFERROR($M284*IF($E284="","",INDEX('Plan Details'!$F$4:$Q$2298,MATCH(1,(Calculations!V$9='Plan Details'!$B$4:$B$2298)*($G284='Plan Details'!$E$4:$E$2298)*(ISNUMBER(SEARCH($B$3,'Plan Details'!$D$4:$D$2298))),0),MATCH(Calculations!$B$4,'Plan Details'!$F$3:$Q$3,0))),"")</f>
        <v/>
      </c>
      <c r="W284" s="2" t="str" cm="1">
        <f t="array" ref="W284">IFERROR($M284*IF($E284="","",INDEX('Plan Details'!$F$4:$Q$2298,MATCH(1,(Calculations!W$9='Plan Details'!$B$4:$B$2298)*($G284='Plan Details'!$E$4:$E$2298)*(ISNUMBER(SEARCH($B$3,'Plan Details'!$D$4:$D$2298))),0),MATCH(Calculations!$B$4,'Plan Details'!$F$3:$Q$3,0))),"")</f>
        <v/>
      </c>
      <c r="X284" s="2" t="str" cm="1">
        <f t="array" ref="X284">IFERROR($M284*IF($E284="","",INDEX('Plan Details'!$F$4:$Q$2298,MATCH(1,(Calculations!X$9='Plan Details'!$B$4:$B$2298)*($G284='Plan Details'!$E$4:$E$2298)*(ISNUMBER(SEARCH($B$3,'Plan Details'!$D$4:$D$2298))),0),MATCH(Calculations!$B$4,'Plan Details'!$F$3:$Q$3,0))),"")</f>
        <v/>
      </c>
      <c r="Y284" s="2" t="str" cm="1">
        <f t="array" ref="Y284">IFERROR($M284*IF($E284="","",INDEX('Plan Details'!$F$4:$Q$2298,MATCH(1,(Calculations!Y$9='Plan Details'!$B$4:$B$2298)*($G284='Plan Details'!$E$4:$E$2298)*(ISNUMBER(SEARCH($B$3,'Plan Details'!$D$4:$D$2298))),0),MATCH(Calculations!$B$4,'Plan Details'!$F$3:$Q$3,0))),"")</f>
        <v/>
      </c>
      <c r="Z284" s="2" t="str" cm="1">
        <f t="array" ref="Z284">IFERROR($M284*IF($E284="","",INDEX('Plan Details'!$F$4:$Q$2298,MATCH(1,(Calculations!Z$9='Plan Details'!$B$4:$B$2298)*($G284='Plan Details'!$E$4:$E$2298)*(ISNUMBER(SEARCH($B$3,'Plan Details'!$D$4:$D$2298))),0),MATCH(Calculations!$B$4,'Plan Details'!$F$3:$Q$3,0))),"")</f>
        <v/>
      </c>
      <c r="AA284" s="2" t="str" cm="1">
        <f t="array" ref="AA284">IFERROR($M284*IF($E284="","",INDEX('Plan Details'!$F$4:$Q$2298,MATCH(1,(Calculations!AA$9='Plan Details'!$B$4:$B$2298)*($G284='Plan Details'!$E$4:$E$2298)*(ISNUMBER(SEARCH($B$3,'Plan Details'!$D$4:$D$2298))),0),MATCH(Calculations!$B$4,'Plan Details'!$F$3:$Q$3,0))),"")</f>
        <v/>
      </c>
      <c r="AB284" s="2" t="str" cm="1">
        <f t="array" ref="AB284">IFERROR($M284*IF($E284="","",INDEX('Plan Details'!$F$4:$Q$2298,MATCH(1,(Calculations!AB$9='Plan Details'!$B$4:$B$2298)*($G284='Plan Details'!$E$4:$E$2298)*(ISNUMBER(SEARCH($B$3,'Plan Details'!$D$4:$D$2298))),0),MATCH(Calculations!$B$4,'Plan Details'!$F$3:$Q$3,0))),"")</f>
        <v/>
      </c>
      <c r="AD284" s="2" t="str">
        <f t="shared" si="86"/>
        <v/>
      </c>
      <c r="AE284" s="2" t="str">
        <f t="shared" si="87"/>
        <v/>
      </c>
      <c r="AF284" s="2" t="str">
        <f t="shared" si="88"/>
        <v/>
      </c>
      <c r="AG284" s="2" t="str">
        <f t="shared" si="89"/>
        <v/>
      </c>
      <c r="AH284" s="2" t="str">
        <f t="shared" si="90"/>
        <v/>
      </c>
      <c r="AI284" s="2" t="str">
        <f t="shared" si="91"/>
        <v/>
      </c>
      <c r="AJ284" s="2" t="str">
        <f t="shared" si="92"/>
        <v/>
      </c>
      <c r="AK284" s="2" t="str">
        <f t="shared" si="93"/>
        <v/>
      </c>
      <c r="AL284" s="2" t="str">
        <f t="shared" si="94"/>
        <v/>
      </c>
      <c r="AM284" s="2" t="str">
        <f t="shared" si="95"/>
        <v/>
      </c>
      <c r="AN284" s="2" t="str">
        <f t="shared" si="96"/>
        <v/>
      </c>
      <c r="AO284" s="2" t="str">
        <f t="shared" si="97"/>
        <v/>
      </c>
      <c r="AP284" s="2" t="str">
        <f t="shared" si="98"/>
        <v/>
      </c>
      <c r="AQ284" s="2" t="str">
        <f t="shared" si="99"/>
        <v/>
      </c>
    </row>
    <row r="285" spans="1:43" x14ac:dyDescent="0.2">
      <c r="A285" s="2" t="str">
        <f>IF('3 - SHOP Premium Calculator'!F301="","",'3 - SHOP Premium Calculator'!F301)</f>
        <v/>
      </c>
      <c r="B285" s="2" t="str">
        <f>IF(A285="","",A285&amp;COUNTIFS($D$10:D285,"Employee"))</f>
        <v/>
      </c>
      <c r="C285" s="2" t="str">
        <f>IF(A285="","",'3 - SHOP Premium Calculator'!F301&amp;" - "&amp;'3 - SHOP Premium Calculator'!H301)</f>
        <v/>
      </c>
      <c r="D285" s="2" t="str">
        <f>IF('3 - SHOP Premium Calculator'!H301="","",'3 - SHOP Premium Calculator'!H301)</f>
        <v/>
      </c>
      <c r="E285" s="37" t="str">
        <f>IF('3 - SHOP Premium Calculator'!I301="","",'3 - SHOP Premium Calculator'!I301)</f>
        <v/>
      </c>
      <c r="F285" s="2" t="str">
        <f t="shared" si="80"/>
        <v/>
      </c>
      <c r="G285" s="2" t="str">
        <f t="shared" si="81"/>
        <v/>
      </c>
      <c r="H285" s="2" t="str">
        <f t="shared" si="82"/>
        <v/>
      </c>
      <c r="I285" s="2" t="str">
        <f t="shared" si="83"/>
        <v/>
      </c>
      <c r="J285" s="2" t="str">
        <f t="shared" si="84"/>
        <v/>
      </c>
      <c r="K285" s="2" t="str">
        <f>IF(A285="","",IF(AND(D285="Dependent",F285&lt;25),F285+(COUNTIFS($A$10:A285,A285)/500),0))</f>
        <v/>
      </c>
      <c r="L285" s="2" t="str" cm="1">
        <f t="array" ref="L285">IFERROR(IF(A285="","",IF(AND(D285="Dependent",OR(IFERROR(K285=LARGE(IF($B$10:$B$309=B285,$K$10:$K$309),1),FALSE),IFERROR(K285=LARGE(IF($B$10:$B$309=B285,$K$10:$K$309),2),FALSE),IFERROR(K285=LARGE(IF($B$10:$B$309=B285,$K$10:$K$309),3),FALSE)),F285&lt;26),1,0)),0)</f>
        <v/>
      </c>
      <c r="M285" s="2" t="str">
        <f t="shared" si="85"/>
        <v/>
      </c>
      <c r="O285" s="2" t="str" cm="1">
        <f t="array" ref="O285">IFERROR($M285*IF($E285="","",INDEX('Plan Details'!$F$4:$Q$2298,MATCH(1,(Calculations!O$9='Plan Details'!$B$4:$B$2298)*($G285='Plan Details'!$E$4:$E$2298)*(ISNUMBER(SEARCH($B$3,'Plan Details'!$D$4:$D$2298))),0),MATCH(Calculations!$B$4,'Plan Details'!$F$3:$Q$3,0))),"")</f>
        <v/>
      </c>
      <c r="P285" s="2" t="str" cm="1">
        <f t="array" ref="P285">IFERROR($M285*IF($E285="","",INDEX('Plan Details'!$F$4:$Q$2298,MATCH(1,(Calculations!P$9='Plan Details'!$B$4:$B$2298)*($G285='Plan Details'!$E$4:$E$2298)*(ISNUMBER(SEARCH($B$3,'Plan Details'!$D$4:$D$2298))),0),MATCH(Calculations!$B$4,'Plan Details'!$F$3:$Q$3,0))),"")</f>
        <v/>
      </c>
      <c r="Q285" s="2" t="str" cm="1">
        <f t="array" ref="Q285">IFERROR($M285*IF($E285="","",INDEX('Plan Details'!$F$4:$Q$2298,MATCH(1,(Calculations!Q$9='Plan Details'!$B$4:$B$2298)*($G285='Plan Details'!$E$4:$E$2298)*(ISNUMBER(SEARCH($B$3,'Plan Details'!$D$4:$D$2298))),0),MATCH(Calculations!$B$4,'Plan Details'!$F$3:$Q$3,0))),"")</f>
        <v/>
      </c>
      <c r="R285" s="2" t="str" cm="1">
        <f t="array" ref="R285">IFERROR($M285*IF($E285="","",INDEX('Plan Details'!$F$4:$Q$2298,MATCH(1,(Calculations!R$9='Plan Details'!$B$4:$B$2298)*($G285='Plan Details'!$E$4:$E$2298)*(ISNUMBER(SEARCH($B$3,'Plan Details'!$D$4:$D$2298))),0),MATCH(Calculations!$B$4,'Plan Details'!$F$3:$Q$3,0))),"")</f>
        <v/>
      </c>
      <c r="S285" s="2" t="str" cm="1">
        <f t="array" ref="S285">IFERROR($M285*IF($E285="","",INDEX('Plan Details'!$F$4:$Q$2298,MATCH(1,(Calculations!S$9='Plan Details'!$B$4:$B$2298)*($G285='Plan Details'!$E$4:$E$2298)*(ISNUMBER(SEARCH($B$3,'Plan Details'!$D$4:$D$2298))),0),MATCH(Calculations!$B$4,'Plan Details'!$F$3:$Q$3,0))),"")</f>
        <v/>
      </c>
      <c r="T285" s="2" t="str" cm="1">
        <f t="array" ref="T285">IFERROR($M285*IF($E285="","",INDEX('Plan Details'!$F$4:$Q$2298,MATCH(1,(Calculations!T$9='Plan Details'!$B$4:$B$2298)*($G285='Plan Details'!$E$4:$E$2298)*(ISNUMBER(SEARCH($B$3,'Plan Details'!$D$4:$D$2298))),0),MATCH(Calculations!$B$4,'Plan Details'!$F$3:$Q$3,0))),"")</f>
        <v/>
      </c>
      <c r="U285" s="2" t="str" cm="1">
        <f t="array" ref="U285">IFERROR($M285*IF($E285="","",INDEX('Plan Details'!$F$4:$Q$2298,MATCH(1,(Calculations!U$9='Plan Details'!$B$4:$B$2298)*($G285='Plan Details'!$E$4:$E$2298)*(ISNUMBER(SEARCH($B$3,'Plan Details'!$D$4:$D$2298))),0),MATCH(Calculations!$B$4,'Plan Details'!$F$3:$Q$3,0))),"")</f>
        <v/>
      </c>
      <c r="V285" s="2" t="str" cm="1">
        <f t="array" ref="V285">IFERROR($M285*IF($E285="","",INDEX('Plan Details'!$F$4:$Q$2298,MATCH(1,(Calculations!V$9='Plan Details'!$B$4:$B$2298)*($G285='Plan Details'!$E$4:$E$2298)*(ISNUMBER(SEARCH($B$3,'Plan Details'!$D$4:$D$2298))),0),MATCH(Calculations!$B$4,'Plan Details'!$F$3:$Q$3,0))),"")</f>
        <v/>
      </c>
      <c r="W285" s="2" t="str" cm="1">
        <f t="array" ref="W285">IFERROR($M285*IF($E285="","",INDEX('Plan Details'!$F$4:$Q$2298,MATCH(1,(Calculations!W$9='Plan Details'!$B$4:$B$2298)*($G285='Plan Details'!$E$4:$E$2298)*(ISNUMBER(SEARCH($B$3,'Plan Details'!$D$4:$D$2298))),0),MATCH(Calculations!$B$4,'Plan Details'!$F$3:$Q$3,0))),"")</f>
        <v/>
      </c>
      <c r="X285" s="2" t="str" cm="1">
        <f t="array" ref="X285">IFERROR($M285*IF($E285="","",INDEX('Plan Details'!$F$4:$Q$2298,MATCH(1,(Calculations!X$9='Plan Details'!$B$4:$B$2298)*($G285='Plan Details'!$E$4:$E$2298)*(ISNUMBER(SEARCH($B$3,'Plan Details'!$D$4:$D$2298))),0),MATCH(Calculations!$B$4,'Plan Details'!$F$3:$Q$3,0))),"")</f>
        <v/>
      </c>
      <c r="Y285" s="2" t="str" cm="1">
        <f t="array" ref="Y285">IFERROR($M285*IF($E285="","",INDEX('Plan Details'!$F$4:$Q$2298,MATCH(1,(Calculations!Y$9='Plan Details'!$B$4:$B$2298)*($G285='Plan Details'!$E$4:$E$2298)*(ISNUMBER(SEARCH($B$3,'Plan Details'!$D$4:$D$2298))),0),MATCH(Calculations!$B$4,'Plan Details'!$F$3:$Q$3,0))),"")</f>
        <v/>
      </c>
      <c r="Z285" s="2" t="str" cm="1">
        <f t="array" ref="Z285">IFERROR($M285*IF($E285="","",INDEX('Plan Details'!$F$4:$Q$2298,MATCH(1,(Calculations!Z$9='Plan Details'!$B$4:$B$2298)*($G285='Plan Details'!$E$4:$E$2298)*(ISNUMBER(SEARCH($B$3,'Plan Details'!$D$4:$D$2298))),0),MATCH(Calculations!$B$4,'Plan Details'!$F$3:$Q$3,0))),"")</f>
        <v/>
      </c>
      <c r="AA285" s="2" t="str" cm="1">
        <f t="array" ref="AA285">IFERROR($M285*IF($E285="","",INDEX('Plan Details'!$F$4:$Q$2298,MATCH(1,(Calculations!AA$9='Plan Details'!$B$4:$B$2298)*($G285='Plan Details'!$E$4:$E$2298)*(ISNUMBER(SEARCH($B$3,'Plan Details'!$D$4:$D$2298))),0),MATCH(Calculations!$B$4,'Plan Details'!$F$3:$Q$3,0))),"")</f>
        <v/>
      </c>
      <c r="AB285" s="2" t="str" cm="1">
        <f t="array" ref="AB285">IFERROR($M285*IF($E285="","",INDEX('Plan Details'!$F$4:$Q$2298,MATCH(1,(Calculations!AB$9='Plan Details'!$B$4:$B$2298)*($G285='Plan Details'!$E$4:$E$2298)*(ISNUMBER(SEARCH($B$3,'Plan Details'!$D$4:$D$2298))),0),MATCH(Calculations!$B$4,'Plan Details'!$F$3:$Q$3,0))),"")</f>
        <v/>
      </c>
      <c r="AD285" s="2" t="str">
        <f t="shared" si="86"/>
        <v/>
      </c>
      <c r="AE285" s="2" t="str">
        <f t="shared" si="87"/>
        <v/>
      </c>
      <c r="AF285" s="2" t="str">
        <f t="shared" si="88"/>
        <v/>
      </c>
      <c r="AG285" s="2" t="str">
        <f t="shared" si="89"/>
        <v/>
      </c>
      <c r="AH285" s="2" t="str">
        <f t="shared" si="90"/>
        <v/>
      </c>
      <c r="AI285" s="2" t="str">
        <f t="shared" si="91"/>
        <v/>
      </c>
      <c r="AJ285" s="2" t="str">
        <f t="shared" si="92"/>
        <v/>
      </c>
      <c r="AK285" s="2" t="str">
        <f t="shared" si="93"/>
        <v/>
      </c>
      <c r="AL285" s="2" t="str">
        <f t="shared" si="94"/>
        <v/>
      </c>
      <c r="AM285" s="2" t="str">
        <f t="shared" si="95"/>
        <v/>
      </c>
      <c r="AN285" s="2" t="str">
        <f t="shared" si="96"/>
        <v/>
      </c>
      <c r="AO285" s="2" t="str">
        <f t="shared" si="97"/>
        <v/>
      </c>
      <c r="AP285" s="2" t="str">
        <f t="shared" si="98"/>
        <v/>
      </c>
      <c r="AQ285" s="2" t="str">
        <f t="shared" si="99"/>
        <v/>
      </c>
    </row>
    <row r="286" spans="1:43" x14ac:dyDescent="0.2">
      <c r="A286" s="2" t="str">
        <f>IF('3 - SHOP Premium Calculator'!F302="","",'3 - SHOP Premium Calculator'!F302)</f>
        <v/>
      </c>
      <c r="B286" s="2" t="str">
        <f>IF(A286="","",A286&amp;COUNTIFS($D$10:D286,"Employee"))</f>
        <v/>
      </c>
      <c r="C286" s="2" t="str">
        <f>IF(A286="","",'3 - SHOP Premium Calculator'!F302&amp;" - "&amp;'3 - SHOP Premium Calculator'!H302)</f>
        <v/>
      </c>
      <c r="D286" s="2" t="str">
        <f>IF('3 - SHOP Premium Calculator'!H302="","",'3 - SHOP Premium Calculator'!H302)</f>
        <v/>
      </c>
      <c r="E286" s="37" t="str">
        <f>IF('3 - SHOP Premium Calculator'!I302="","",'3 - SHOP Premium Calculator'!I302)</f>
        <v/>
      </c>
      <c r="F286" s="2" t="str">
        <f t="shared" si="80"/>
        <v/>
      </c>
      <c r="G286" s="2" t="str">
        <f t="shared" si="81"/>
        <v/>
      </c>
      <c r="H286" s="2" t="str">
        <f t="shared" si="82"/>
        <v/>
      </c>
      <c r="I286" s="2" t="str">
        <f t="shared" si="83"/>
        <v/>
      </c>
      <c r="J286" s="2" t="str">
        <f t="shared" si="84"/>
        <v/>
      </c>
      <c r="K286" s="2" t="str">
        <f>IF(A286="","",IF(AND(D286="Dependent",F286&lt;25),F286+(COUNTIFS($A$10:A286,A286)/500),0))</f>
        <v/>
      </c>
      <c r="L286" s="2" t="str" cm="1">
        <f t="array" ref="L286">IFERROR(IF(A286="","",IF(AND(D286="Dependent",OR(IFERROR(K286=LARGE(IF($B$10:$B$309=B286,$K$10:$K$309),1),FALSE),IFERROR(K286=LARGE(IF($B$10:$B$309=B286,$K$10:$K$309),2),FALSE),IFERROR(K286=LARGE(IF($B$10:$B$309=B286,$K$10:$K$309),3),FALSE)),F286&lt;26),1,0)),0)</f>
        <v/>
      </c>
      <c r="M286" s="2" t="str">
        <f t="shared" si="85"/>
        <v/>
      </c>
      <c r="O286" s="2" t="str" cm="1">
        <f t="array" ref="O286">IFERROR($M286*IF($E286="","",INDEX('Plan Details'!$F$4:$Q$2298,MATCH(1,(Calculations!O$9='Plan Details'!$B$4:$B$2298)*($G286='Plan Details'!$E$4:$E$2298)*(ISNUMBER(SEARCH($B$3,'Plan Details'!$D$4:$D$2298))),0),MATCH(Calculations!$B$4,'Plan Details'!$F$3:$Q$3,0))),"")</f>
        <v/>
      </c>
      <c r="P286" s="2" t="str" cm="1">
        <f t="array" ref="P286">IFERROR($M286*IF($E286="","",INDEX('Plan Details'!$F$4:$Q$2298,MATCH(1,(Calculations!P$9='Plan Details'!$B$4:$B$2298)*($G286='Plan Details'!$E$4:$E$2298)*(ISNUMBER(SEARCH($B$3,'Plan Details'!$D$4:$D$2298))),0),MATCH(Calculations!$B$4,'Plan Details'!$F$3:$Q$3,0))),"")</f>
        <v/>
      </c>
      <c r="Q286" s="2" t="str" cm="1">
        <f t="array" ref="Q286">IFERROR($M286*IF($E286="","",INDEX('Plan Details'!$F$4:$Q$2298,MATCH(1,(Calculations!Q$9='Plan Details'!$B$4:$B$2298)*($G286='Plan Details'!$E$4:$E$2298)*(ISNUMBER(SEARCH($B$3,'Plan Details'!$D$4:$D$2298))),0),MATCH(Calculations!$B$4,'Plan Details'!$F$3:$Q$3,0))),"")</f>
        <v/>
      </c>
      <c r="R286" s="2" t="str" cm="1">
        <f t="array" ref="R286">IFERROR($M286*IF($E286="","",INDEX('Plan Details'!$F$4:$Q$2298,MATCH(1,(Calculations!R$9='Plan Details'!$B$4:$B$2298)*($G286='Plan Details'!$E$4:$E$2298)*(ISNUMBER(SEARCH($B$3,'Plan Details'!$D$4:$D$2298))),0),MATCH(Calculations!$B$4,'Plan Details'!$F$3:$Q$3,0))),"")</f>
        <v/>
      </c>
      <c r="S286" s="2" t="str" cm="1">
        <f t="array" ref="S286">IFERROR($M286*IF($E286="","",INDEX('Plan Details'!$F$4:$Q$2298,MATCH(1,(Calculations!S$9='Plan Details'!$B$4:$B$2298)*($G286='Plan Details'!$E$4:$E$2298)*(ISNUMBER(SEARCH($B$3,'Plan Details'!$D$4:$D$2298))),0),MATCH(Calculations!$B$4,'Plan Details'!$F$3:$Q$3,0))),"")</f>
        <v/>
      </c>
      <c r="T286" s="2" t="str" cm="1">
        <f t="array" ref="T286">IFERROR($M286*IF($E286="","",INDEX('Plan Details'!$F$4:$Q$2298,MATCH(1,(Calculations!T$9='Plan Details'!$B$4:$B$2298)*($G286='Plan Details'!$E$4:$E$2298)*(ISNUMBER(SEARCH($B$3,'Plan Details'!$D$4:$D$2298))),0),MATCH(Calculations!$B$4,'Plan Details'!$F$3:$Q$3,0))),"")</f>
        <v/>
      </c>
      <c r="U286" s="2" t="str" cm="1">
        <f t="array" ref="U286">IFERROR($M286*IF($E286="","",INDEX('Plan Details'!$F$4:$Q$2298,MATCH(1,(Calculations!U$9='Plan Details'!$B$4:$B$2298)*($G286='Plan Details'!$E$4:$E$2298)*(ISNUMBER(SEARCH($B$3,'Plan Details'!$D$4:$D$2298))),0),MATCH(Calculations!$B$4,'Plan Details'!$F$3:$Q$3,0))),"")</f>
        <v/>
      </c>
      <c r="V286" s="2" t="str" cm="1">
        <f t="array" ref="V286">IFERROR($M286*IF($E286="","",INDEX('Plan Details'!$F$4:$Q$2298,MATCH(1,(Calculations!V$9='Plan Details'!$B$4:$B$2298)*($G286='Plan Details'!$E$4:$E$2298)*(ISNUMBER(SEARCH($B$3,'Plan Details'!$D$4:$D$2298))),0),MATCH(Calculations!$B$4,'Plan Details'!$F$3:$Q$3,0))),"")</f>
        <v/>
      </c>
      <c r="W286" s="2" t="str" cm="1">
        <f t="array" ref="W286">IFERROR($M286*IF($E286="","",INDEX('Plan Details'!$F$4:$Q$2298,MATCH(1,(Calculations!W$9='Plan Details'!$B$4:$B$2298)*($G286='Plan Details'!$E$4:$E$2298)*(ISNUMBER(SEARCH($B$3,'Plan Details'!$D$4:$D$2298))),0),MATCH(Calculations!$B$4,'Plan Details'!$F$3:$Q$3,0))),"")</f>
        <v/>
      </c>
      <c r="X286" s="2" t="str" cm="1">
        <f t="array" ref="X286">IFERROR($M286*IF($E286="","",INDEX('Plan Details'!$F$4:$Q$2298,MATCH(1,(Calculations!X$9='Plan Details'!$B$4:$B$2298)*($G286='Plan Details'!$E$4:$E$2298)*(ISNUMBER(SEARCH($B$3,'Plan Details'!$D$4:$D$2298))),0),MATCH(Calculations!$B$4,'Plan Details'!$F$3:$Q$3,0))),"")</f>
        <v/>
      </c>
      <c r="Y286" s="2" t="str" cm="1">
        <f t="array" ref="Y286">IFERROR($M286*IF($E286="","",INDEX('Plan Details'!$F$4:$Q$2298,MATCH(1,(Calculations!Y$9='Plan Details'!$B$4:$B$2298)*($G286='Plan Details'!$E$4:$E$2298)*(ISNUMBER(SEARCH($B$3,'Plan Details'!$D$4:$D$2298))),0),MATCH(Calculations!$B$4,'Plan Details'!$F$3:$Q$3,0))),"")</f>
        <v/>
      </c>
      <c r="Z286" s="2" t="str" cm="1">
        <f t="array" ref="Z286">IFERROR($M286*IF($E286="","",INDEX('Plan Details'!$F$4:$Q$2298,MATCH(1,(Calculations!Z$9='Plan Details'!$B$4:$B$2298)*($G286='Plan Details'!$E$4:$E$2298)*(ISNUMBER(SEARCH($B$3,'Plan Details'!$D$4:$D$2298))),0),MATCH(Calculations!$B$4,'Plan Details'!$F$3:$Q$3,0))),"")</f>
        <v/>
      </c>
      <c r="AA286" s="2" t="str" cm="1">
        <f t="array" ref="AA286">IFERROR($M286*IF($E286="","",INDEX('Plan Details'!$F$4:$Q$2298,MATCH(1,(Calculations!AA$9='Plan Details'!$B$4:$B$2298)*($G286='Plan Details'!$E$4:$E$2298)*(ISNUMBER(SEARCH($B$3,'Plan Details'!$D$4:$D$2298))),0),MATCH(Calculations!$B$4,'Plan Details'!$F$3:$Q$3,0))),"")</f>
        <v/>
      </c>
      <c r="AB286" s="2" t="str" cm="1">
        <f t="array" ref="AB286">IFERROR($M286*IF($E286="","",INDEX('Plan Details'!$F$4:$Q$2298,MATCH(1,(Calculations!AB$9='Plan Details'!$B$4:$B$2298)*($G286='Plan Details'!$E$4:$E$2298)*(ISNUMBER(SEARCH($B$3,'Plan Details'!$D$4:$D$2298))),0),MATCH(Calculations!$B$4,'Plan Details'!$F$3:$Q$3,0))),"")</f>
        <v/>
      </c>
      <c r="AD286" s="2" t="str">
        <f t="shared" si="86"/>
        <v/>
      </c>
      <c r="AE286" s="2" t="str">
        <f t="shared" si="87"/>
        <v/>
      </c>
      <c r="AF286" s="2" t="str">
        <f t="shared" si="88"/>
        <v/>
      </c>
      <c r="AG286" s="2" t="str">
        <f t="shared" si="89"/>
        <v/>
      </c>
      <c r="AH286" s="2" t="str">
        <f t="shared" si="90"/>
        <v/>
      </c>
      <c r="AI286" s="2" t="str">
        <f t="shared" si="91"/>
        <v/>
      </c>
      <c r="AJ286" s="2" t="str">
        <f t="shared" si="92"/>
        <v/>
      </c>
      <c r="AK286" s="2" t="str">
        <f t="shared" si="93"/>
        <v/>
      </c>
      <c r="AL286" s="2" t="str">
        <f t="shared" si="94"/>
        <v/>
      </c>
      <c r="AM286" s="2" t="str">
        <f t="shared" si="95"/>
        <v/>
      </c>
      <c r="AN286" s="2" t="str">
        <f t="shared" si="96"/>
        <v/>
      </c>
      <c r="AO286" s="2" t="str">
        <f t="shared" si="97"/>
        <v/>
      </c>
      <c r="AP286" s="2" t="str">
        <f t="shared" si="98"/>
        <v/>
      </c>
      <c r="AQ286" s="2" t="str">
        <f t="shared" si="99"/>
        <v/>
      </c>
    </row>
    <row r="287" spans="1:43" x14ac:dyDescent="0.2">
      <c r="A287" s="2" t="str">
        <f>IF('3 - SHOP Premium Calculator'!F303="","",'3 - SHOP Premium Calculator'!F303)</f>
        <v/>
      </c>
      <c r="B287" s="2" t="str">
        <f>IF(A287="","",A287&amp;COUNTIFS($D$10:D287,"Employee"))</f>
        <v/>
      </c>
      <c r="C287" s="2" t="str">
        <f>IF(A287="","",'3 - SHOP Premium Calculator'!F303&amp;" - "&amp;'3 - SHOP Premium Calculator'!H303)</f>
        <v/>
      </c>
      <c r="D287" s="2" t="str">
        <f>IF('3 - SHOP Premium Calculator'!H303="","",'3 - SHOP Premium Calculator'!H303)</f>
        <v/>
      </c>
      <c r="E287" s="37" t="str">
        <f>IF('3 - SHOP Premium Calculator'!I303="","",'3 - SHOP Premium Calculator'!I303)</f>
        <v/>
      </c>
      <c r="F287" s="2" t="str">
        <f t="shared" si="80"/>
        <v/>
      </c>
      <c r="G287" s="2" t="str">
        <f t="shared" si="81"/>
        <v/>
      </c>
      <c r="H287" s="2" t="str">
        <f t="shared" si="82"/>
        <v/>
      </c>
      <c r="I287" s="2" t="str">
        <f t="shared" si="83"/>
        <v/>
      </c>
      <c r="J287" s="2" t="str">
        <f t="shared" si="84"/>
        <v/>
      </c>
      <c r="K287" s="2" t="str">
        <f>IF(A287="","",IF(AND(D287="Dependent",F287&lt;25),F287+(COUNTIFS($A$10:A287,A287)/500),0))</f>
        <v/>
      </c>
      <c r="L287" s="2" t="str" cm="1">
        <f t="array" ref="L287">IFERROR(IF(A287="","",IF(AND(D287="Dependent",OR(IFERROR(K287=LARGE(IF($B$10:$B$309=B287,$K$10:$K$309),1),FALSE),IFERROR(K287=LARGE(IF($B$10:$B$309=B287,$K$10:$K$309),2),FALSE),IFERROR(K287=LARGE(IF($B$10:$B$309=B287,$K$10:$K$309),3),FALSE)),F287&lt;26),1,0)),0)</f>
        <v/>
      </c>
      <c r="M287" s="2" t="str">
        <f t="shared" si="85"/>
        <v/>
      </c>
      <c r="O287" s="2" t="str" cm="1">
        <f t="array" ref="O287">IFERROR($M287*IF($E287="","",INDEX('Plan Details'!$F$4:$Q$2298,MATCH(1,(Calculations!O$9='Plan Details'!$B$4:$B$2298)*($G287='Plan Details'!$E$4:$E$2298)*(ISNUMBER(SEARCH($B$3,'Plan Details'!$D$4:$D$2298))),0),MATCH(Calculations!$B$4,'Plan Details'!$F$3:$Q$3,0))),"")</f>
        <v/>
      </c>
      <c r="P287" s="2" t="str" cm="1">
        <f t="array" ref="P287">IFERROR($M287*IF($E287="","",INDEX('Plan Details'!$F$4:$Q$2298,MATCH(1,(Calculations!P$9='Plan Details'!$B$4:$B$2298)*($G287='Plan Details'!$E$4:$E$2298)*(ISNUMBER(SEARCH($B$3,'Plan Details'!$D$4:$D$2298))),0),MATCH(Calculations!$B$4,'Plan Details'!$F$3:$Q$3,0))),"")</f>
        <v/>
      </c>
      <c r="Q287" s="2" t="str" cm="1">
        <f t="array" ref="Q287">IFERROR($M287*IF($E287="","",INDEX('Plan Details'!$F$4:$Q$2298,MATCH(1,(Calculations!Q$9='Plan Details'!$B$4:$B$2298)*($G287='Plan Details'!$E$4:$E$2298)*(ISNUMBER(SEARCH($B$3,'Plan Details'!$D$4:$D$2298))),0),MATCH(Calculations!$B$4,'Plan Details'!$F$3:$Q$3,0))),"")</f>
        <v/>
      </c>
      <c r="R287" s="2" t="str" cm="1">
        <f t="array" ref="R287">IFERROR($M287*IF($E287="","",INDEX('Plan Details'!$F$4:$Q$2298,MATCH(1,(Calculations!R$9='Plan Details'!$B$4:$B$2298)*($G287='Plan Details'!$E$4:$E$2298)*(ISNUMBER(SEARCH($B$3,'Plan Details'!$D$4:$D$2298))),0),MATCH(Calculations!$B$4,'Plan Details'!$F$3:$Q$3,0))),"")</f>
        <v/>
      </c>
      <c r="S287" s="2" t="str" cm="1">
        <f t="array" ref="S287">IFERROR($M287*IF($E287="","",INDEX('Plan Details'!$F$4:$Q$2298,MATCH(1,(Calculations!S$9='Plan Details'!$B$4:$B$2298)*($G287='Plan Details'!$E$4:$E$2298)*(ISNUMBER(SEARCH($B$3,'Plan Details'!$D$4:$D$2298))),0),MATCH(Calculations!$B$4,'Plan Details'!$F$3:$Q$3,0))),"")</f>
        <v/>
      </c>
      <c r="T287" s="2" t="str" cm="1">
        <f t="array" ref="T287">IFERROR($M287*IF($E287="","",INDEX('Plan Details'!$F$4:$Q$2298,MATCH(1,(Calculations!T$9='Plan Details'!$B$4:$B$2298)*($G287='Plan Details'!$E$4:$E$2298)*(ISNUMBER(SEARCH($B$3,'Plan Details'!$D$4:$D$2298))),0),MATCH(Calculations!$B$4,'Plan Details'!$F$3:$Q$3,0))),"")</f>
        <v/>
      </c>
      <c r="U287" s="2" t="str" cm="1">
        <f t="array" ref="U287">IFERROR($M287*IF($E287="","",INDEX('Plan Details'!$F$4:$Q$2298,MATCH(1,(Calculations!U$9='Plan Details'!$B$4:$B$2298)*($G287='Plan Details'!$E$4:$E$2298)*(ISNUMBER(SEARCH($B$3,'Plan Details'!$D$4:$D$2298))),0),MATCH(Calculations!$B$4,'Plan Details'!$F$3:$Q$3,0))),"")</f>
        <v/>
      </c>
      <c r="V287" s="2" t="str" cm="1">
        <f t="array" ref="V287">IFERROR($M287*IF($E287="","",INDEX('Plan Details'!$F$4:$Q$2298,MATCH(1,(Calculations!V$9='Plan Details'!$B$4:$B$2298)*($G287='Plan Details'!$E$4:$E$2298)*(ISNUMBER(SEARCH($B$3,'Plan Details'!$D$4:$D$2298))),0),MATCH(Calculations!$B$4,'Plan Details'!$F$3:$Q$3,0))),"")</f>
        <v/>
      </c>
      <c r="W287" s="2" t="str" cm="1">
        <f t="array" ref="W287">IFERROR($M287*IF($E287="","",INDEX('Plan Details'!$F$4:$Q$2298,MATCH(1,(Calculations!W$9='Plan Details'!$B$4:$B$2298)*($G287='Plan Details'!$E$4:$E$2298)*(ISNUMBER(SEARCH($B$3,'Plan Details'!$D$4:$D$2298))),0),MATCH(Calculations!$B$4,'Plan Details'!$F$3:$Q$3,0))),"")</f>
        <v/>
      </c>
      <c r="X287" s="2" t="str" cm="1">
        <f t="array" ref="X287">IFERROR($M287*IF($E287="","",INDEX('Plan Details'!$F$4:$Q$2298,MATCH(1,(Calculations!X$9='Plan Details'!$B$4:$B$2298)*($G287='Plan Details'!$E$4:$E$2298)*(ISNUMBER(SEARCH($B$3,'Plan Details'!$D$4:$D$2298))),0),MATCH(Calculations!$B$4,'Plan Details'!$F$3:$Q$3,0))),"")</f>
        <v/>
      </c>
      <c r="Y287" s="2" t="str" cm="1">
        <f t="array" ref="Y287">IFERROR($M287*IF($E287="","",INDEX('Plan Details'!$F$4:$Q$2298,MATCH(1,(Calculations!Y$9='Plan Details'!$B$4:$B$2298)*($G287='Plan Details'!$E$4:$E$2298)*(ISNUMBER(SEARCH($B$3,'Plan Details'!$D$4:$D$2298))),0),MATCH(Calculations!$B$4,'Plan Details'!$F$3:$Q$3,0))),"")</f>
        <v/>
      </c>
      <c r="Z287" s="2" t="str" cm="1">
        <f t="array" ref="Z287">IFERROR($M287*IF($E287="","",INDEX('Plan Details'!$F$4:$Q$2298,MATCH(1,(Calculations!Z$9='Plan Details'!$B$4:$B$2298)*($G287='Plan Details'!$E$4:$E$2298)*(ISNUMBER(SEARCH($B$3,'Plan Details'!$D$4:$D$2298))),0),MATCH(Calculations!$B$4,'Plan Details'!$F$3:$Q$3,0))),"")</f>
        <v/>
      </c>
      <c r="AA287" s="2" t="str" cm="1">
        <f t="array" ref="AA287">IFERROR($M287*IF($E287="","",INDEX('Plan Details'!$F$4:$Q$2298,MATCH(1,(Calculations!AA$9='Plan Details'!$B$4:$B$2298)*($G287='Plan Details'!$E$4:$E$2298)*(ISNUMBER(SEARCH($B$3,'Plan Details'!$D$4:$D$2298))),0),MATCH(Calculations!$B$4,'Plan Details'!$F$3:$Q$3,0))),"")</f>
        <v/>
      </c>
      <c r="AB287" s="2" t="str" cm="1">
        <f t="array" ref="AB287">IFERROR($M287*IF($E287="","",INDEX('Plan Details'!$F$4:$Q$2298,MATCH(1,(Calculations!AB$9='Plan Details'!$B$4:$B$2298)*($G287='Plan Details'!$E$4:$E$2298)*(ISNUMBER(SEARCH($B$3,'Plan Details'!$D$4:$D$2298))),0),MATCH(Calculations!$B$4,'Plan Details'!$F$3:$Q$3,0))),"")</f>
        <v/>
      </c>
      <c r="AD287" s="2" t="str">
        <f t="shared" si="86"/>
        <v/>
      </c>
      <c r="AE287" s="2" t="str">
        <f t="shared" si="87"/>
        <v/>
      </c>
      <c r="AF287" s="2" t="str">
        <f t="shared" si="88"/>
        <v/>
      </c>
      <c r="AG287" s="2" t="str">
        <f t="shared" si="89"/>
        <v/>
      </c>
      <c r="AH287" s="2" t="str">
        <f t="shared" si="90"/>
        <v/>
      </c>
      <c r="AI287" s="2" t="str">
        <f t="shared" si="91"/>
        <v/>
      </c>
      <c r="AJ287" s="2" t="str">
        <f t="shared" si="92"/>
        <v/>
      </c>
      <c r="AK287" s="2" t="str">
        <f t="shared" si="93"/>
        <v/>
      </c>
      <c r="AL287" s="2" t="str">
        <f t="shared" si="94"/>
        <v/>
      </c>
      <c r="AM287" s="2" t="str">
        <f t="shared" si="95"/>
        <v/>
      </c>
      <c r="AN287" s="2" t="str">
        <f t="shared" si="96"/>
        <v/>
      </c>
      <c r="AO287" s="2" t="str">
        <f t="shared" si="97"/>
        <v/>
      </c>
      <c r="AP287" s="2" t="str">
        <f t="shared" si="98"/>
        <v/>
      </c>
      <c r="AQ287" s="2" t="str">
        <f t="shared" si="99"/>
        <v/>
      </c>
    </row>
    <row r="288" spans="1:43" x14ac:dyDescent="0.2">
      <c r="A288" s="2" t="str">
        <f>IF('3 - SHOP Premium Calculator'!F304="","",'3 - SHOP Premium Calculator'!F304)</f>
        <v/>
      </c>
      <c r="B288" s="2" t="str">
        <f>IF(A288="","",A288&amp;COUNTIFS($D$10:D288,"Employee"))</f>
        <v/>
      </c>
      <c r="C288" s="2" t="str">
        <f>IF(A288="","",'3 - SHOP Premium Calculator'!F304&amp;" - "&amp;'3 - SHOP Premium Calculator'!H304)</f>
        <v/>
      </c>
      <c r="D288" s="2" t="str">
        <f>IF('3 - SHOP Premium Calculator'!H304="","",'3 - SHOP Premium Calculator'!H304)</f>
        <v/>
      </c>
      <c r="E288" s="37" t="str">
        <f>IF('3 - SHOP Premium Calculator'!I304="","",'3 - SHOP Premium Calculator'!I304)</f>
        <v/>
      </c>
      <c r="F288" s="2" t="str">
        <f t="shared" si="80"/>
        <v/>
      </c>
      <c r="G288" s="2" t="str">
        <f t="shared" si="81"/>
        <v/>
      </c>
      <c r="H288" s="2" t="str">
        <f t="shared" si="82"/>
        <v/>
      </c>
      <c r="I288" s="2" t="str">
        <f t="shared" si="83"/>
        <v/>
      </c>
      <c r="J288" s="2" t="str">
        <f t="shared" si="84"/>
        <v/>
      </c>
      <c r="K288" s="2" t="str">
        <f>IF(A288="","",IF(AND(D288="Dependent",F288&lt;25),F288+(COUNTIFS($A$10:A288,A288)/500),0))</f>
        <v/>
      </c>
      <c r="L288" s="2" t="str" cm="1">
        <f t="array" ref="L288">IFERROR(IF(A288="","",IF(AND(D288="Dependent",OR(IFERROR(K288=LARGE(IF($B$10:$B$309=B288,$K$10:$K$309),1),FALSE),IFERROR(K288=LARGE(IF($B$10:$B$309=B288,$K$10:$K$309),2),FALSE),IFERROR(K288=LARGE(IF($B$10:$B$309=B288,$K$10:$K$309),3),FALSE)),F288&lt;26),1,0)),0)</f>
        <v/>
      </c>
      <c r="M288" s="2" t="str">
        <f t="shared" si="85"/>
        <v/>
      </c>
      <c r="O288" s="2" t="str" cm="1">
        <f t="array" ref="O288">IFERROR($M288*IF($E288="","",INDEX('Plan Details'!$F$4:$Q$2298,MATCH(1,(Calculations!O$9='Plan Details'!$B$4:$B$2298)*($G288='Plan Details'!$E$4:$E$2298)*(ISNUMBER(SEARCH($B$3,'Plan Details'!$D$4:$D$2298))),0),MATCH(Calculations!$B$4,'Plan Details'!$F$3:$Q$3,0))),"")</f>
        <v/>
      </c>
      <c r="P288" s="2" t="str" cm="1">
        <f t="array" ref="P288">IFERROR($M288*IF($E288="","",INDEX('Plan Details'!$F$4:$Q$2298,MATCH(1,(Calculations!P$9='Plan Details'!$B$4:$B$2298)*($G288='Plan Details'!$E$4:$E$2298)*(ISNUMBER(SEARCH($B$3,'Plan Details'!$D$4:$D$2298))),0),MATCH(Calculations!$B$4,'Plan Details'!$F$3:$Q$3,0))),"")</f>
        <v/>
      </c>
      <c r="Q288" s="2" t="str" cm="1">
        <f t="array" ref="Q288">IFERROR($M288*IF($E288="","",INDEX('Plan Details'!$F$4:$Q$2298,MATCH(1,(Calculations!Q$9='Plan Details'!$B$4:$B$2298)*($G288='Plan Details'!$E$4:$E$2298)*(ISNUMBER(SEARCH($B$3,'Plan Details'!$D$4:$D$2298))),0),MATCH(Calculations!$B$4,'Plan Details'!$F$3:$Q$3,0))),"")</f>
        <v/>
      </c>
      <c r="R288" s="2" t="str" cm="1">
        <f t="array" ref="R288">IFERROR($M288*IF($E288="","",INDEX('Plan Details'!$F$4:$Q$2298,MATCH(1,(Calculations!R$9='Plan Details'!$B$4:$B$2298)*($G288='Plan Details'!$E$4:$E$2298)*(ISNUMBER(SEARCH($B$3,'Plan Details'!$D$4:$D$2298))),0),MATCH(Calculations!$B$4,'Plan Details'!$F$3:$Q$3,0))),"")</f>
        <v/>
      </c>
      <c r="S288" s="2" t="str" cm="1">
        <f t="array" ref="S288">IFERROR($M288*IF($E288="","",INDEX('Plan Details'!$F$4:$Q$2298,MATCH(1,(Calculations!S$9='Plan Details'!$B$4:$B$2298)*($G288='Plan Details'!$E$4:$E$2298)*(ISNUMBER(SEARCH($B$3,'Plan Details'!$D$4:$D$2298))),0),MATCH(Calculations!$B$4,'Plan Details'!$F$3:$Q$3,0))),"")</f>
        <v/>
      </c>
      <c r="T288" s="2" t="str" cm="1">
        <f t="array" ref="T288">IFERROR($M288*IF($E288="","",INDEX('Plan Details'!$F$4:$Q$2298,MATCH(1,(Calculations!T$9='Plan Details'!$B$4:$B$2298)*($G288='Plan Details'!$E$4:$E$2298)*(ISNUMBER(SEARCH($B$3,'Plan Details'!$D$4:$D$2298))),0),MATCH(Calculations!$B$4,'Plan Details'!$F$3:$Q$3,0))),"")</f>
        <v/>
      </c>
      <c r="U288" s="2" t="str" cm="1">
        <f t="array" ref="U288">IFERROR($M288*IF($E288="","",INDEX('Plan Details'!$F$4:$Q$2298,MATCH(1,(Calculations!U$9='Plan Details'!$B$4:$B$2298)*($G288='Plan Details'!$E$4:$E$2298)*(ISNUMBER(SEARCH($B$3,'Plan Details'!$D$4:$D$2298))),0),MATCH(Calculations!$B$4,'Plan Details'!$F$3:$Q$3,0))),"")</f>
        <v/>
      </c>
      <c r="V288" s="2" t="str" cm="1">
        <f t="array" ref="V288">IFERROR($M288*IF($E288="","",INDEX('Plan Details'!$F$4:$Q$2298,MATCH(1,(Calculations!V$9='Plan Details'!$B$4:$B$2298)*($G288='Plan Details'!$E$4:$E$2298)*(ISNUMBER(SEARCH($B$3,'Plan Details'!$D$4:$D$2298))),0),MATCH(Calculations!$B$4,'Plan Details'!$F$3:$Q$3,0))),"")</f>
        <v/>
      </c>
      <c r="W288" s="2" t="str" cm="1">
        <f t="array" ref="W288">IFERROR($M288*IF($E288="","",INDEX('Plan Details'!$F$4:$Q$2298,MATCH(1,(Calculations!W$9='Plan Details'!$B$4:$B$2298)*($G288='Plan Details'!$E$4:$E$2298)*(ISNUMBER(SEARCH($B$3,'Plan Details'!$D$4:$D$2298))),0),MATCH(Calculations!$B$4,'Plan Details'!$F$3:$Q$3,0))),"")</f>
        <v/>
      </c>
      <c r="X288" s="2" t="str" cm="1">
        <f t="array" ref="X288">IFERROR($M288*IF($E288="","",INDEX('Plan Details'!$F$4:$Q$2298,MATCH(1,(Calculations!X$9='Plan Details'!$B$4:$B$2298)*($G288='Plan Details'!$E$4:$E$2298)*(ISNUMBER(SEARCH($B$3,'Plan Details'!$D$4:$D$2298))),0),MATCH(Calculations!$B$4,'Plan Details'!$F$3:$Q$3,0))),"")</f>
        <v/>
      </c>
      <c r="Y288" s="2" t="str" cm="1">
        <f t="array" ref="Y288">IFERROR($M288*IF($E288="","",INDEX('Plan Details'!$F$4:$Q$2298,MATCH(1,(Calculations!Y$9='Plan Details'!$B$4:$B$2298)*($G288='Plan Details'!$E$4:$E$2298)*(ISNUMBER(SEARCH($B$3,'Plan Details'!$D$4:$D$2298))),0),MATCH(Calculations!$B$4,'Plan Details'!$F$3:$Q$3,0))),"")</f>
        <v/>
      </c>
      <c r="Z288" s="2" t="str" cm="1">
        <f t="array" ref="Z288">IFERROR($M288*IF($E288="","",INDEX('Plan Details'!$F$4:$Q$2298,MATCH(1,(Calculations!Z$9='Plan Details'!$B$4:$B$2298)*($G288='Plan Details'!$E$4:$E$2298)*(ISNUMBER(SEARCH($B$3,'Plan Details'!$D$4:$D$2298))),0),MATCH(Calculations!$B$4,'Plan Details'!$F$3:$Q$3,0))),"")</f>
        <v/>
      </c>
      <c r="AA288" s="2" t="str" cm="1">
        <f t="array" ref="AA288">IFERROR($M288*IF($E288="","",INDEX('Plan Details'!$F$4:$Q$2298,MATCH(1,(Calculations!AA$9='Plan Details'!$B$4:$B$2298)*($G288='Plan Details'!$E$4:$E$2298)*(ISNUMBER(SEARCH($B$3,'Plan Details'!$D$4:$D$2298))),0),MATCH(Calculations!$B$4,'Plan Details'!$F$3:$Q$3,0))),"")</f>
        <v/>
      </c>
      <c r="AB288" s="2" t="str" cm="1">
        <f t="array" ref="AB288">IFERROR($M288*IF($E288="","",INDEX('Plan Details'!$F$4:$Q$2298,MATCH(1,(Calculations!AB$9='Plan Details'!$B$4:$B$2298)*($G288='Plan Details'!$E$4:$E$2298)*(ISNUMBER(SEARCH($B$3,'Plan Details'!$D$4:$D$2298))),0),MATCH(Calculations!$B$4,'Plan Details'!$F$3:$Q$3,0))),"")</f>
        <v/>
      </c>
      <c r="AD288" s="2" t="str">
        <f t="shared" si="86"/>
        <v/>
      </c>
      <c r="AE288" s="2" t="str">
        <f t="shared" si="87"/>
        <v/>
      </c>
      <c r="AF288" s="2" t="str">
        <f t="shared" si="88"/>
        <v/>
      </c>
      <c r="AG288" s="2" t="str">
        <f t="shared" si="89"/>
        <v/>
      </c>
      <c r="AH288" s="2" t="str">
        <f t="shared" si="90"/>
        <v/>
      </c>
      <c r="AI288" s="2" t="str">
        <f t="shared" si="91"/>
        <v/>
      </c>
      <c r="AJ288" s="2" t="str">
        <f t="shared" si="92"/>
        <v/>
      </c>
      <c r="AK288" s="2" t="str">
        <f t="shared" si="93"/>
        <v/>
      </c>
      <c r="AL288" s="2" t="str">
        <f t="shared" si="94"/>
        <v/>
      </c>
      <c r="AM288" s="2" t="str">
        <f t="shared" si="95"/>
        <v/>
      </c>
      <c r="AN288" s="2" t="str">
        <f t="shared" si="96"/>
        <v/>
      </c>
      <c r="AO288" s="2" t="str">
        <f t="shared" si="97"/>
        <v/>
      </c>
      <c r="AP288" s="2" t="str">
        <f t="shared" si="98"/>
        <v/>
      </c>
      <c r="AQ288" s="2" t="str">
        <f t="shared" si="99"/>
        <v/>
      </c>
    </row>
    <row r="289" spans="1:43" x14ac:dyDescent="0.2">
      <c r="A289" s="2" t="str">
        <f>IF('3 - SHOP Premium Calculator'!F305="","",'3 - SHOP Premium Calculator'!F305)</f>
        <v/>
      </c>
      <c r="B289" s="2" t="str">
        <f>IF(A289="","",A289&amp;COUNTIFS($D$10:D289,"Employee"))</f>
        <v/>
      </c>
      <c r="C289" s="2" t="str">
        <f>IF(A289="","",'3 - SHOP Premium Calculator'!F305&amp;" - "&amp;'3 - SHOP Premium Calculator'!H305)</f>
        <v/>
      </c>
      <c r="D289" s="2" t="str">
        <f>IF('3 - SHOP Premium Calculator'!H305="","",'3 - SHOP Premium Calculator'!H305)</f>
        <v/>
      </c>
      <c r="E289" s="37" t="str">
        <f>IF('3 - SHOP Premium Calculator'!I305="","",'3 - SHOP Premium Calculator'!I305)</f>
        <v/>
      </c>
      <c r="F289" s="2" t="str">
        <f t="shared" si="80"/>
        <v/>
      </c>
      <c r="G289" s="2" t="str">
        <f t="shared" si="81"/>
        <v/>
      </c>
      <c r="H289" s="2" t="str">
        <f t="shared" si="82"/>
        <v/>
      </c>
      <c r="I289" s="2" t="str">
        <f t="shared" si="83"/>
        <v/>
      </c>
      <c r="J289" s="2" t="str">
        <f t="shared" si="84"/>
        <v/>
      </c>
      <c r="K289" s="2" t="str">
        <f>IF(A289="","",IF(AND(D289="Dependent",F289&lt;25),F289+(COUNTIFS($A$10:A289,A289)/500),0))</f>
        <v/>
      </c>
      <c r="L289" s="2" t="str" cm="1">
        <f t="array" ref="L289">IFERROR(IF(A289="","",IF(AND(D289="Dependent",OR(IFERROR(K289=LARGE(IF($B$10:$B$309=B289,$K$10:$K$309),1),FALSE),IFERROR(K289=LARGE(IF($B$10:$B$309=B289,$K$10:$K$309),2),FALSE),IFERROR(K289=LARGE(IF($B$10:$B$309=B289,$K$10:$K$309),3),FALSE)),F289&lt;26),1,0)),0)</f>
        <v/>
      </c>
      <c r="M289" s="2" t="str">
        <f t="shared" si="85"/>
        <v/>
      </c>
      <c r="O289" s="2" t="str" cm="1">
        <f t="array" ref="O289">IFERROR($M289*IF($E289="","",INDEX('Plan Details'!$F$4:$Q$2298,MATCH(1,(Calculations!O$9='Plan Details'!$B$4:$B$2298)*($G289='Plan Details'!$E$4:$E$2298)*(ISNUMBER(SEARCH($B$3,'Plan Details'!$D$4:$D$2298))),0),MATCH(Calculations!$B$4,'Plan Details'!$F$3:$Q$3,0))),"")</f>
        <v/>
      </c>
      <c r="P289" s="2" t="str" cm="1">
        <f t="array" ref="P289">IFERROR($M289*IF($E289="","",INDEX('Plan Details'!$F$4:$Q$2298,MATCH(1,(Calculations!P$9='Plan Details'!$B$4:$B$2298)*($G289='Plan Details'!$E$4:$E$2298)*(ISNUMBER(SEARCH($B$3,'Plan Details'!$D$4:$D$2298))),0),MATCH(Calculations!$B$4,'Plan Details'!$F$3:$Q$3,0))),"")</f>
        <v/>
      </c>
      <c r="Q289" s="2" t="str" cm="1">
        <f t="array" ref="Q289">IFERROR($M289*IF($E289="","",INDEX('Plan Details'!$F$4:$Q$2298,MATCH(1,(Calculations!Q$9='Plan Details'!$B$4:$B$2298)*($G289='Plan Details'!$E$4:$E$2298)*(ISNUMBER(SEARCH($B$3,'Plan Details'!$D$4:$D$2298))),0),MATCH(Calculations!$B$4,'Plan Details'!$F$3:$Q$3,0))),"")</f>
        <v/>
      </c>
      <c r="R289" s="2" t="str" cm="1">
        <f t="array" ref="R289">IFERROR($M289*IF($E289="","",INDEX('Plan Details'!$F$4:$Q$2298,MATCH(1,(Calculations!R$9='Plan Details'!$B$4:$B$2298)*($G289='Plan Details'!$E$4:$E$2298)*(ISNUMBER(SEARCH($B$3,'Plan Details'!$D$4:$D$2298))),0),MATCH(Calculations!$B$4,'Plan Details'!$F$3:$Q$3,0))),"")</f>
        <v/>
      </c>
      <c r="S289" s="2" t="str" cm="1">
        <f t="array" ref="S289">IFERROR($M289*IF($E289="","",INDEX('Plan Details'!$F$4:$Q$2298,MATCH(1,(Calculations!S$9='Plan Details'!$B$4:$B$2298)*($G289='Plan Details'!$E$4:$E$2298)*(ISNUMBER(SEARCH($B$3,'Plan Details'!$D$4:$D$2298))),0),MATCH(Calculations!$B$4,'Plan Details'!$F$3:$Q$3,0))),"")</f>
        <v/>
      </c>
      <c r="T289" s="2" t="str" cm="1">
        <f t="array" ref="T289">IFERROR($M289*IF($E289="","",INDEX('Plan Details'!$F$4:$Q$2298,MATCH(1,(Calculations!T$9='Plan Details'!$B$4:$B$2298)*($G289='Plan Details'!$E$4:$E$2298)*(ISNUMBER(SEARCH($B$3,'Plan Details'!$D$4:$D$2298))),0),MATCH(Calculations!$B$4,'Plan Details'!$F$3:$Q$3,0))),"")</f>
        <v/>
      </c>
      <c r="U289" s="2" t="str" cm="1">
        <f t="array" ref="U289">IFERROR($M289*IF($E289="","",INDEX('Plan Details'!$F$4:$Q$2298,MATCH(1,(Calculations!U$9='Plan Details'!$B$4:$B$2298)*($G289='Plan Details'!$E$4:$E$2298)*(ISNUMBER(SEARCH($B$3,'Plan Details'!$D$4:$D$2298))),0),MATCH(Calculations!$B$4,'Plan Details'!$F$3:$Q$3,0))),"")</f>
        <v/>
      </c>
      <c r="V289" s="2" t="str" cm="1">
        <f t="array" ref="V289">IFERROR($M289*IF($E289="","",INDEX('Plan Details'!$F$4:$Q$2298,MATCH(1,(Calculations!V$9='Plan Details'!$B$4:$B$2298)*($G289='Plan Details'!$E$4:$E$2298)*(ISNUMBER(SEARCH($B$3,'Plan Details'!$D$4:$D$2298))),0),MATCH(Calculations!$B$4,'Plan Details'!$F$3:$Q$3,0))),"")</f>
        <v/>
      </c>
      <c r="W289" s="2" t="str" cm="1">
        <f t="array" ref="W289">IFERROR($M289*IF($E289="","",INDEX('Plan Details'!$F$4:$Q$2298,MATCH(1,(Calculations!W$9='Plan Details'!$B$4:$B$2298)*($G289='Plan Details'!$E$4:$E$2298)*(ISNUMBER(SEARCH($B$3,'Plan Details'!$D$4:$D$2298))),0),MATCH(Calculations!$B$4,'Plan Details'!$F$3:$Q$3,0))),"")</f>
        <v/>
      </c>
      <c r="X289" s="2" t="str" cm="1">
        <f t="array" ref="X289">IFERROR($M289*IF($E289="","",INDEX('Plan Details'!$F$4:$Q$2298,MATCH(1,(Calculations!X$9='Plan Details'!$B$4:$B$2298)*($G289='Plan Details'!$E$4:$E$2298)*(ISNUMBER(SEARCH($B$3,'Plan Details'!$D$4:$D$2298))),0),MATCH(Calculations!$B$4,'Plan Details'!$F$3:$Q$3,0))),"")</f>
        <v/>
      </c>
      <c r="Y289" s="2" t="str" cm="1">
        <f t="array" ref="Y289">IFERROR($M289*IF($E289="","",INDEX('Plan Details'!$F$4:$Q$2298,MATCH(1,(Calculations!Y$9='Plan Details'!$B$4:$B$2298)*($G289='Plan Details'!$E$4:$E$2298)*(ISNUMBER(SEARCH($B$3,'Plan Details'!$D$4:$D$2298))),0),MATCH(Calculations!$B$4,'Plan Details'!$F$3:$Q$3,0))),"")</f>
        <v/>
      </c>
      <c r="Z289" s="2" t="str" cm="1">
        <f t="array" ref="Z289">IFERROR($M289*IF($E289="","",INDEX('Plan Details'!$F$4:$Q$2298,MATCH(1,(Calculations!Z$9='Plan Details'!$B$4:$B$2298)*($G289='Plan Details'!$E$4:$E$2298)*(ISNUMBER(SEARCH($B$3,'Plan Details'!$D$4:$D$2298))),0),MATCH(Calculations!$B$4,'Plan Details'!$F$3:$Q$3,0))),"")</f>
        <v/>
      </c>
      <c r="AA289" s="2" t="str" cm="1">
        <f t="array" ref="AA289">IFERROR($M289*IF($E289="","",INDEX('Plan Details'!$F$4:$Q$2298,MATCH(1,(Calculations!AA$9='Plan Details'!$B$4:$B$2298)*($G289='Plan Details'!$E$4:$E$2298)*(ISNUMBER(SEARCH($B$3,'Plan Details'!$D$4:$D$2298))),0),MATCH(Calculations!$B$4,'Plan Details'!$F$3:$Q$3,0))),"")</f>
        <v/>
      </c>
      <c r="AB289" s="2" t="str" cm="1">
        <f t="array" ref="AB289">IFERROR($M289*IF($E289="","",INDEX('Plan Details'!$F$4:$Q$2298,MATCH(1,(Calculations!AB$9='Plan Details'!$B$4:$B$2298)*($G289='Plan Details'!$E$4:$E$2298)*(ISNUMBER(SEARCH($B$3,'Plan Details'!$D$4:$D$2298))),0),MATCH(Calculations!$B$4,'Plan Details'!$F$3:$Q$3,0))),"")</f>
        <v/>
      </c>
      <c r="AD289" s="2" t="str">
        <f t="shared" si="86"/>
        <v/>
      </c>
      <c r="AE289" s="2" t="str">
        <f t="shared" si="87"/>
        <v/>
      </c>
      <c r="AF289" s="2" t="str">
        <f t="shared" si="88"/>
        <v/>
      </c>
      <c r="AG289" s="2" t="str">
        <f t="shared" si="89"/>
        <v/>
      </c>
      <c r="AH289" s="2" t="str">
        <f t="shared" si="90"/>
        <v/>
      </c>
      <c r="AI289" s="2" t="str">
        <f t="shared" si="91"/>
        <v/>
      </c>
      <c r="AJ289" s="2" t="str">
        <f t="shared" si="92"/>
        <v/>
      </c>
      <c r="AK289" s="2" t="str">
        <f t="shared" si="93"/>
        <v/>
      </c>
      <c r="AL289" s="2" t="str">
        <f t="shared" si="94"/>
        <v/>
      </c>
      <c r="AM289" s="2" t="str">
        <f t="shared" si="95"/>
        <v/>
      </c>
      <c r="AN289" s="2" t="str">
        <f t="shared" si="96"/>
        <v/>
      </c>
      <c r="AO289" s="2" t="str">
        <f t="shared" si="97"/>
        <v/>
      </c>
      <c r="AP289" s="2" t="str">
        <f t="shared" si="98"/>
        <v/>
      </c>
      <c r="AQ289" s="2" t="str">
        <f t="shared" si="99"/>
        <v/>
      </c>
    </row>
    <row r="290" spans="1:43" x14ac:dyDescent="0.2">
      <c r="A290" s="2" t="str">
        <f>IF('3 - SHOP Premium Calculator'!F306="","",'3 - SHOP Premium Calculator'!F306)</f>
        <v/>
      </c>
      <c r="B290" s="2" t="str">
        <f>IF(A290="","",A290&amp;COUNTIFS($D$10:D290,"Employee"))</f>
        <v/>
      </c>
      <c r="C290" s="2" t="str">
        <f>IF(A290="","",'3 - SHOP Premium Calculator'!F306&amp;" - "&amp;'3 - SHOP Premium Calculator'!H306)</f>
        <v/>
      </c>
      <c r="D290" s="2" t="str">
        <f>IF('3 - SHOP Premium Calculator'!H306="","",'3 - SHOP Premium Calculator'!H306)</f>
        <v/>
      </c>
      <c r="E290" s="37" t="str">
        <f>IF('3 - SHOP Premium Calculator'!I306="","",'3 - SHOP Premium Calculator'!I306)</f>
        <v/>
      </c>
      <c r="F290" s="2" t="str">
        <f t="shared" si="80"/>
        <v/>
      </c>
      <c r="G290" s="2" t="str">
        <f t="shared" si="81"/>
        <v/>
      </c>
      <c r="H290" s="2" t="str">
        <f t="shared" si="82"/>
        <v/>
      </c>
      <c r="I290" s="2" t="str">
        <f t="shared" si="83"/>
        <v/>
      </c>
      <c r="J290" s="2" t="str">
        <f t="shared" si="84"/>
        <v/>
      </c>
      <c r="K290" s="2" t="str">
        <f>IF(A290="","",IF(AND(D290="Dependent",F290&lt;25),F290+(COUNTIFS($A$10:A290,A290)/500),0))</f>
        <v/>
      </c>
      <c r="L290" s="2" t="str" cm="1">
        <f t="array" ref="L290">IFERROR(IF(A290="","",IF(AND(D290="Dependent",OR(IFERROR(K290=LARGE(IF($B$10:$B$309=B290,$K$10:$K$309),1),FALSE),IFERROR(K290=LARGE(IF($B$10:$B$309=B290,$K$10:$K$309),2),FALSE),IFERROR(K290=LARGE(IF($B$10:$B$309=B290,$K$10:$K$309),3),FALSE)),F290&lt;26),1,0)),0)</f>
        <v/>
      </c>
      <c r="M290" s="2" t="str">
        <f t="shared" si="85"/>
        <v/>
      </c>
      <c r="O290" s="2" t="str" cm="1">
        <f t="array" ref="O290">IFERROR($M290*IF($E290="","",INDEX('Plan Details'!$F$4:$Q$2298,MATCH(1,(Calculations!O$9='Plan Details'!$B$4:$B$2298)*($G290='Plan Details'!$E$4:$E$2298)*(ISNUMBER(SEARCH($B$3,'Plan Details'!$D$4:$D$2298))),0),MATCH(Calculations!$B$4,'Plan Details'!$F$3:$Q$3,0))),"")</f>
        <v/>
      </c>
      <c r="P290" s="2" t="str" cm="1">
        <f t="array" ref="P290">IFERROR($M290*IF($E290="","",INDEX('Plan Details'!$F$4:$Q$2298,MATCH(1,(Calculations!P$9='Plan Details'!$B$4:$B$2298)*($G290='Plan Details'!$E$4:$E$2298)*(ISNUMBER(SEARCH($B$3,'Plan Details'!$D$4:$D$2298))),0),MATCH(Calculations!$B$4,'Plan Details'!$F$3:$Q$3,0))),"")</f>
        <v/>
      </c>
      <c r="Q290" s="2" t="str" cm="1">
        <f t="array" ref="Q290">IFERROR($M290*IF($E290="","",INDEX('Plan Details'!$F$4:$Q$2298,MATCH(1,(Calculations!Q$9='Plan Details'!$B$4:$B$2298)*($G290='Plan Details'!$E$4:$E$2298)*(ISNUMBER(SEARCH($B$3,'Plan Details'!$D$4:$D$2298))),0),MATCH(Calculations!$B$4,'Plan Details'!$F$3:$Q$3,0))),"")</f>
        <v/>
      </c>
      <c r="R290" s="2" t="str" cm="1">
        <f t="array" ref="R290">IFERROR($M290*IF($E290="","",INDEX('Plan Details'!$F$4:$Q$2298,MATCH(1,(Calculations!R$9='Plan Details'!$B$4:$B$2298)*($G290='Plan Details'!$E$4:$E$2298)*(ISNUMBER(SEARCH($B$3,'Plan Details'!$D$4:$D$2298))),0),MATCH(Calculations!$B$4,'Plan Details'!$F$3:$Q$3,0))),"")</f>
        <v/>
      </c>
      <c r="S290" s="2" t="str" cm="1">
        <f t="array" ref="S290">IFERROR($M290*IF($E290="","",INDEX('Plan Details'!$F$4:$Q$2298,MATCH(1,(Calculations!S$9='Plan Details'!$B$4:$B$2298)*($G290='Plan Details'!$E$4:$E$2298)*(ISNUMBER(SEARCH($B$3,'Plan Details'!$D$4:$D$2298))),0),MATCH(Calculations!$B$4,'Plan Details'!$F$3:$Q$3,0))),"")</f>
        <v/>
      </c>
      <c r="T290" s="2" t="str" cm="1">
        <f t="array" ref="T290">IFERROR($M290*IF($E290="","",INDEX('Plan Details'!$F$4:$Q$2298,MATCH(1,(Calculations!T$9='Plan Details'!$B$4:$B$2298)*($G290='Plan Details'!$E$4:$E$2298)*(ISNUMBER(SEARCH($B$3,'Plan Details'!$D$4:$D$2298))),0),MATCH(Calculations!$B$4,'Plan Details'!$F$3:$Q$3,0))),"")</f>
        <v/>
      </c>
      <c r="U290" s="2" t="str" cm="1">
        <f t="array" ref="U290">IFERROR($M290*IF($E290="","",INDEX('Plan Details'!$F$4:$Q$2298,MATCH(1,(Calculations!U$9='Plan Details'!$B$4:$B$2298)*($G290='Plan Details'!$E$4:$E$2298)*(ISNUMBER(SEARCH($B$3,'Plan Details'!$D$4:$D$2298))),0),MATCH(Calculations!$B$4,'Plan Details'!$F$3:$Q$3,0))),"")</f>
        <v/>
      </c>
      <c r="V290" s="2" t="str" cm="1">
        <f t="array" ref="V290">IFERROR($M290*IF($E290="","",INDEX('Plan Details'!$F$4:$Q$2298,MATCH(1,(Calculations!V$9='Plan Details'!$B$4:$B$2298)*($G290='Plan Details'!$E$4:$E$2298)*(ISNUMBER(SEARCH($B$3,'Plan Details'!$D$4:$D$2298))),0),MATCH(Calculations!$B$4,'Plan Details'!$F$3:$Q$3,0))),"")</f>
        <v/>
      </c>
      <c r="W290" s="2" t="str" cm="1">
        <f t="array" ref="W290">IFERROR($M290*IF($E290="","",INDEX('Plan Details'!$F$4:$Q$2298,MATCH(1,(Calculations!W$9='Plan Details'!$B$4:$B$2298)*($G290='Plan Details'!$E$4:$E$2298)*(ISNUMBER(SEARCH($B$3,'Plan Details'!$D$4:$D$2298))),0),MATCH(Calculations!$B$4,'Plan Details'!$F$3:$Q$3,0))),"")</f>
        <v/>
      </c>
      <c r="X290" s="2" t="str" cm="1">
        <f t="array" ref="X290">IFERROR($M290*IF($E290="","",INDEX('Plan Details'!$F$4:$Q$2298,MATCH(1,(Calculations!X$9='Plan Details'!$B$4:$B$2298)*($G290='Plan Details'!$E$4:$E$2298)*(ISNUMBER(SEARCH($B$3,'Plan Details'!$D$4:$D$2298))),0),MATCH(Calculations!$B$4,'Plan Details'!$F$3:$Q$3,0))),"")</f>
        <v/>
      </c>
      <c r="Y290" s="2" t="str" cm="1">
        <f t="array" ref="Y290">IFERROR($M290*IF($E290="","",INDEX('Plan Details'!$F$4:$Q$2298,MATCH(1,(Calculations!Y$9='Plan Details'!$B$4:$B$2298)*($G290='Plan Details'!$E$4:$E$2298)*(ISNUMBER(SEARCH($B$3,'Plan Details'!$D$4:$D$2298))),0),MATCH(Calculations!$B$4,'Plan Details'!$F$3:$Q$3,0))),"")</f>
        <v/>
      </c>
      <c r="Z290" s="2" t="str" cm="1">
        <f t="array" ref="Z290">IFERROR($M290*IF($E290="","",INDEX('Plan Details'!$F$4:$Q$2298,MATCH(1,(Calculations!Z$9='Plan Details'!$B$4:$B$2298)*($G290='Plan Details'!$E$4:$E$2298)*(ISNUMBER(SEARCH($B$3,'Plan Details'!$D$4:$D$2298))),0),MATCH(Calculations!$B$4,'Plan Details'!$F$3:$Q$3,0))),"")</f>
        <v/>
      </c>
      <c r="AA290" s="2" t="str" cm="1">
        <f t="array" ref="AA290">IFERROR($M290*IF($E290="","",INDEX('Plan Details'!$F$4:$Q$2298,MATCH(1,(Calculations!AA$9='Plan Details'!$B$4:$B$2298)*($G290='Plan Details'!$E$4:$E$2298)*(ISNUMBER(SEARCH($B$3,'Plan Details'!$D$4:$D$2298))),0),MATCH(Calculations!$B$4,'Plan Details'!$F$3:$Q$3,0))),"")</f>
        <v/>
      </c>
      <c r="AB290" s="2" t="str" cm="1">
        <f t="array" ref="AB290">IFERROR($M290*IF($E290="","",INDEX('Plan Details'!$F$4:$Q$2298,MATCH(1,(Calculations!AB$9='Plan Details'!$B$4:$B$2298)*($G290='Plan Details'!$E$4:$E$2298)*(ISNUMBER(SEARCH($B$3,'Plan Details'!$D$4:$D$2298))),0),MATCH(Calculations!$B$4,'Plan Details'!$F$3:$Q$3,0))),"")</f>
        <v/>
      </c>
      <c r="AD290" s="2" t="str">
        <f t="shared" si="86"/>
        <v/>
      </c>
      <c r="AE290" s="2" t="str">
        <f t="shared" si="87"/>
        <v/>
      </c>
      <c r="AF290" s="2" t="str">
        <f t="shared" si="88"/>
        <v/>
      </c>
      <c r="AG290" s="2" t="str">
        <f t="shared" si="89"/>
        <v/>
      </c>
      <c r="AH290" s="2" t="str">
        <f t="shared" si="90"/>
        <v/>
      </c>
      <c r="AI290" s="2" t="str">
        <f t="shared" si="91"/>
        <v/>
      </c>
      <c r="AJ290" s="2" t="str">
        <f t="shared" si="92"/>
        <v/>
      </c>
      <c r="AK290" s="2" t="str">
        <f t="shared" si="93"/>
        <v/>
      </c>
      <c r="AL290" s="2" t="str">
        <f t="shared" si="94"/>
        <v/>
      </c>
      <c r="AM290" s="2" t="str">
        <f t="shared" si="95"/>
        <v/>
      </c>
      <c r="AN290" s="2" t="str">
        <f t="shared" si="96"/>
        <v/>
      </c>
      <c r="AO290" s="2" t="str">
        <f t="shared" si="97"/>
        <v/>
      </c>
      <c r="AP290" s="2" t="str">
        <f t="shared" si="98"/>
        <v/>
      </c>
      <c r="AQ290" s="2" t="str">
        <f t="shared" si="99"/>
        <v/>
      </c>
    </row>
    <row r="291" spans="1:43" x14ac:dyDescent="0.2">
      <c r="A291" s="2" t="str">
        <f>IF('3 - SHOP Premium Calculator'!F307="","",'3 - SHOP Premium Calculator'!F307)</f>
        <v/>
      </c>
      <c r="B291" s="2" t="str">
        <f>IF(A291="","",A291&amp;COUNTIFS($D$10:D291,"Employee"))</f>
        <v/>
      </c>
      <c r="C291" s="2" t="str">
        <f>IF(A291="","",'3 - SHOP Premium Calculator'!F307&amp;" - "&amp;'3 - SHOP Premium Calculator'!H307)</f>
        <v/>
      </c>
      <c r="D291" s="2" t="str">
        <f>IF('3 - SHOP Premium Calculator'!H307="","",'3 - SHOP Premium Calculator'!H307)</f>
        <v/>
      </c>
      <c r="E291" s="37" t="str">
        <f>IF('3 - SHOP Premium Calculator'!I307="","",'3 - SHOP Premium Calculator'!I307)</f>
        <v/>
      </c>
      <c r="F291" s="2" t="str">
        <f t="shared" si="80"/>
        <v/>
      </c>
      <c r="G291" s="2" t="str">
        <f t="shared" si="81"/>
        <v/>
      </c>
      <c r="H291" s="2" t="str">
        <f t="shared" si="82"/>
        <v/>
      </c>
      <c r="I291" s="2" t="str">
        <f t="shared" si="83"/>
        <v/>
      </c>
      <c r="J291" s="2" t="str">
        <f t="shared" si="84"/>
        <v/>
      </c>
      <c r="K291" s="2" t="str">
        <f>IF(A291="","",IF(AND(D291="Dependent",F291&lt;25),F291+(COUNTIFS($A$10:A291,A291)/500),0))</f>
        <v/>
      </c>
      <c r="L291" s="2" t="str" cm="1">
        <f t="array" ref="L291">IFERROR(IF(A291="","",IF(AND(D291="Dependent",OR(IFERROR(K291=LARGE(IF($B$10:$B$309=B291,$K$10:$K$309),1),FALSE),IFERROR(K291=LARGE(IF($B$10:$B$309=B291,$K$10:$K$309),2),FALSE),IFERROR(K291=LARGE(IF($B$10:$B$309=B291,$K$10:$K$309),3),FALSE)),F291&lt;26),1,0)),0)</f>
        <v/>
      </c>
      <c r="M291" s="2" t="str">
        <f t="shared" si="85"/>
        <v/>
      </c>
      <c r="O291" s="2" t="str" cm="1">
        <f t="array" ref="O291">IFERROR($M291*IF($E291="","",INDEX('Plan Details'!$F$4:$Q$2298,MATCH(1,(Calculations!O$9='Plan Details'!$B$4:$B$2298)*($G291='Plan Details'!$E$4:$E$2298)*(ISNUMBER(SEARCH($B$3,'Plan Details'!$D$4:$D$2298))),0),MATCH(Calculations!$B$4,'Plan Details'!$F$3:$Q$3,0))),"")</f>
        <v/>
      </c>
      <c r="P291" s="2" t="str" cm="1">
        <f t="array" ref="P291">IFERROR($M291*IF($E291="","",INDEX('Plan Details'!$F$4:$Q$2298,MATCH(1,(Calculations!P$9='Plan Details'!$B$4:$B$2298)*($G291='Plan Details'!$E$4:$E$2298)*(ISNUMBER(SEARCH($B$3,'Plan Details'!$D$4:$D$2298))),0),MATCH(Calculations!$B$4,'Plan Details'!$F$3:$Q$3,0))),"")</f>
        <v/>
      </c>
      <c r="Q291" s="2" t="str" cm="1">
        <f t="array" ref="Q291">IFERROR($M291*IF($E291="","",INDEX('Plan Details'!$F$4:$Q$2298,MATCH(1,(Calculations!Q$9='Plan Details'!$B$4:$B$2298)*($G291='Plan Details'!$E$4:$E$2298)*(ISNUMBER(SEARCH($B$3,'Plan Details'!$D$4:$D$2298))),0),MATCH(Calculations!$B$4,'Plan Details'!$F$3:$Q$3,0))),"")</f>
        <v/>
      </c>
      <c r="R291" s="2" t="str" cm="1">
        <f t="array" ref="R291">IFERROR($M291*IF($E291="","",INDEX('Plan Details'!$F$4:$Q$2298,MATCH(1,(Calculations!R$9='Plan Details'!$B$4:$B$2298)*($G291='Plan Details'!$E$4:$E$2298)*(ISNUMBER(SEARCH($B$3,'Plan Details'!$D$4:$D$2298))),0),MATCH(Calculations!$B$4,'Plan Details'!$F$3:$Q$3,0))),"")</f>
        <v/>
      </c>
      <c r="S291" s="2" t="str" cm="1">
        <f t="array" ref="S291">IFERROR($M291*IF($E291="","",INDEX('Plan Details'!$F$4:$Q$2298,MATCH(1,(Calculations!S$9='Plan Details'!$B$4:$B$2298)*($G291='Plan Details'!$E$4:$E$2298)*(ISNUMBER(SEARCH($B$3,'Plan Details'!$D$4:$D$2298))),0),MATCH(Calculations!$B$4,'Plan Details'!$F$3:$Q$3,0))),"")</f>
        <v/>
      </c>
      <c r="T291" s="2" t="str" cm="1">
        <f t="array" ref="T291">IFERROR($M291*IF($E291="","",INDEX('Plan Details'!$F$4:$Q$2298,MATCH(1,(Calculations!T$9='Plan Details'!$B$4:$B$2298)*($G291='Plan Details'!$E$4:$E$2298)*(ISNUMBER(SEARCH($B$3,'Plan Details'!$D$4:$D$2298))),0),MATCH(Calculations!$B$4,'Plan Details'!$F$3:$Q$3,0))),"")</f>
        <v/>
      </c>
      <c r="U291" s="2" t="str" cm="1">
        <f t="array" ref="U291">IFERROR($M291*IF($E291="","",INDEX('Plan Details'!$F$4:$Q$2298,MATCH(1,(Calculations!U$9='Plan Details'!$B$4:$B$2298)*($G291='Plan Details'!$E$4:$E$2298)*(ISNUMBER(SEARCH($B$3,'Plan Details'!$D$4:$D$2298))),0),MATCH(Calculations!$B$4,'Plan Details'!$F$3:$Q$3,0))),"")</f>
        <v/>
      </c>
      <c r="V291" s="2" t="str" cm="1">
        <f t="array" ref="V291">IFERROR($M291*IF($E291="","",INDEX('Plan Details'!$F$4:$Q$2298,MATCH(1,(Calculations!V$9='Plan Details'!$B$4:$B$2298)*($G291='Plan Details'!$E$4:$E$2298)*(ISNUMBER(SEARCH($B$3,'Plan Details'!$D$4:$D$2298))),0),MATCH(Calculations!$B$4,'Plan Details'!$F$3:$Q$3,0))),"")</f>
        <v/>
      </c>
      <c r="W291" s="2" t="str" cm="1">
        <f t="array" ref="W291">IFERROR($M291*IF($E291="","",INDEX('Plan Details'!$F$4:$Q$2298,MATCH(1,(Calculations!W$9='Plan Details'!$B$4:$B$2298)*($G291='Plan Details'!$E$4:$E$2298)*(ISNUMBER(SEARCH($B$3,'Plan Details'!$D$4:$D$2298))),0),MATCH(Calculations!$B$4,'Plan Details'!$F$3:$Q$3,0))),"")</f>
        <v/>
      </c>
      <c r="X291" s="2" t="str" cm="1">
        <f t="array" ref="X291">IFERROR($M291*IF($E291="","",INDEX('Plan Details'!$F$4:$Q$2298,MATCH(1,(Calculations!X$9='Plan Details'!$B$4:$B$2298)*($G291='Plan Details'!$E$4:$E$2298)*(ISNUMBER(SEARCH($B$3,'Plan Details'!$D$4:$D$2298))),0),MATCH(Calculations!$B$4,'Plan Details'!$F$3:$Q$3,0))),"")</f>
        <v/>
      </c>
      <c r="Y291" s="2" t="str" cm="1">
        <f t="array" ref="Y291">IFERROR($M291*IF($E291="","",INDEX('Plan Details'!$F$4:$Q$2298,MATCH(1,(Calculations!Y$9='Plan Details'!$B$4:$B$2298)*($G291='Plan Details'!$E$4:$E$2298)*(ISNUMBER(SEARCH($B$3,'Plan Details'!$D$4:$D$2298))),0),MATCH(Calculations!$B$4,'Plan Details'!$F$3:$Q$3,0))),"")</f>
        <v/>
      </c>
      <c r="Z291" s="2" t="str" cm="1">
        <f t="array" ref="Z291">IFERROR($M291*IF($E291="","",INDEX('Plan Details'!$F$4:$Q$2298,MATCH(1,(Calculations!Z$9='Plan Details'!$B$4:$B$2298)*($G291='Plan Details'!$E$4:$E$2298)*(ISNUMBER(SEARCH($B$3,'Plan Details'!$D$4:$D$2298))),0),MATCH(Calculations!$B$4,'Plan Details'!$F$3:$Q$3,0))),"")</f>
        <v/>
      </c>
      <c r="AA291" s="2" t="str" cm="1">
        <f t="array" ref="AA291">IFERROR($M291*IF($E291="","",INDEX('Plan Details'!$F$4:$Q$2298,MATCH(1,(Calculations!AA$9='Plan Details'!$B$4:$B$2298)*($G291='Plan Details'!$E$4:$E$2298)*(ISNUMBER(SEARCH($B$3,'Plan Details'!$D$4:$D$2298))),0),MATCH(Calculations!$B$4,'Plan Details'!$F$3:$Q$3,0))),"")</f>
        <v/>
      </c>
      <c r="AB291" s="2" t="str" cm="1">
        <f t="array" ref="AB291">IFERROR($M291*IF($E291="","",INDEX('Plan Details'!$F$4:$Q$2298,MATCH(1,(Calculations!AB$9='Plan Details'!$B$4:$B$2298)*($G291='Plan Details'!$E$4:$E$2298)*(ISNUMBER(SEARCH($B$3,'Plan Details'!$D$4:$D$2298))),0),MATCH(Calculations!$B$4,'Plan Details'!$F$3:$Q$3,0))),"")</f>
        <v/>
      </c>
      <c r="AD291" s="2" t="str">
        <f t="shared" si="86"/>
        <v/>
      </c>
      <c r="AE291" s="2" t="str">
        <f t="shared" si="87"/>
        <v/>
      </c>
      <c r="AF291" s="2" t="str">
        <f t="shared" si="88"/>
        <v/>
      </c>
      <c r="AG291" s="2" t="str">
        <f t="shared" si="89"/>
        <v/>
      </c>
      <c r="AH291" s="2" t="str">
        <f t="shared" si="90"/>
        <v/>
      </c>
      <c r="AI291" s="2" t="str">
        <f t="shared" si="91"/>
        <v/>
      </c>
      <c r="AJ291" s="2" t="str">
        <f t="shared" si="92"/>
        <v/>
      </c>
      <c r="AK291" s="2" t="str">
        <f t="shared" si="93"/>
        <v/>
      </c>
      <c r="AL291" s="2" t="str">
        <f t="shared" si="94"/>
        <v/>
      </c>
      <c r="AM291" s="2" t="str">
        <f t="shared" si="95"/>
        <v/>
      </c>
      <c r="AN291" s="2" t="str">
        <f t="shared" si="96"/>
        <v/>
      </c>
      <c r="AO291" s="2" t="str">
        <f t="shared" si="97"/>
        <v/>
      </c>
      <c r="AP291" s="2" t="str">
        <f t="shared" si="98"/>
        <v/>
      </c>
      <c r="AQ291" s="2" t="str">
        <f t="shared" si="99"/>
        <v/>
      </c>
    </row>
    <row r="292" spans="1:43" x14ac:dyDescent="0.2">
      <c r="A292" s="2" t="str">
        <f>IF('3 - SHOP Premium Calculator'!F308="","",'3 - SHOP Premium Calculator'!F308)</f>
        <v/>
      </c>
      <c r="B292" s="2" t="str">
        <f>IF(A292="","",A292&amp;COUNTIFS($D$10:D292,"Employee"))</f>
        <v/>
      </c>
      <c r="C292" s="2" t="str">
        <f>IF(A292="","",'3 - SHOP Premium Calculator'!F308&amp;" - "&amp;'3 - SHOP Premium Calculator'!H308)</f>
        <v/>
      </c>
      <c r="D292" s="2" t="str">
        <f>IF('3 - SHOP Premium Calculator'!H308="","",'3 - SHOP Premium Calculator'!H308)</f>
        <v/>
      </c>
      <c r="E292" s="37" t="str">
        <f>IF('3 - SHOP Premium Calculator'!I308="","",'3 - SHOP Premium Calculator'!I308)</f>
        <v/>
      </c>
      <c r="F292" s="2" t="str">
        <f t="shared" si="80"/>
        <v/>
      </c>
      <c r="G292" s="2" t="str">
        <f t="shared" si="81"/>
        <v/>
      </c>
      <c r="H292" s="2" t="str">
        <f t="shared" si="82"/>
        <v/>
      </c>
      <c r="I292" s="2" t="str">
        <f t="shared" si="83"/>
        <v/>
      </c>
      <c r="J292" s="2" t="str">
        <f t="shared" si="84"/>
        <v/>
      </c>
      <c r="K292" s="2" t="str">
        <f>IF(A292="","",IF(AND(D292="Dependent",F292&lt;25),F292+(COUNTIFS($A$10:A292,A292)/500),0))</f>
        <v/>
      </c>
      <c r="L292" s="2" t="str" cm="1">
        <f t="array" ref="L292">IFERROR(IF(A292="","",IF(AND(D292="Dependent",OR(IFERROR(K292=LARGE(IF($B$10:$B$309=B292,$K$10:$K$309),1),FALSE),IFERROR(K292=LARGE(IF($B$10:$B$309=B292,$K$10:$K$309),2),FALSE),IFERROR(K292=LARGE(IF($B$10:$B$309=B292,$K$10:$K$309),3),FALSE)),F292&lt;26),1,0)),0)</f>
        <v/>
      </c>
      <c r="M292" s="2" t="str">
        <f t="shared" si="85"/>
        <v/>
      </c>
      <c r="O292" s="2" t="str" cm="1">
        <f t="array" ref="O292">IFERROR($M292*IF($E292="","",INDEX('Plan Details'!$F$4:$Q$2298,MATCH(1,(Calculations!O$9='Plan Details'!$B$4:$B$2298)*($G292='Plan Details'!$E$4:$E$2298)*(ISNUMBER(SEARCH($B$3,'Plan Details'!$D$4:$D$2298))),0),MATCH(Calculations!$B$4,'Plan Details'!$F$3:$Q$3,0))),"")</f>
        <v/>
      </c>
      <c r="P292" s="2" t="str" cm="1">
        <f t="array" ref="P292">IFERROR($M292*IF($E292="","",INDEX('Plan Details'!$F$4:$Q$2298,MATCH(1,(Calculations!P$9='Plan Details'!$B$4:$B$2298)*($G292='Plan Details'!$E$4:$E$2298)*(ISNUMBER(SEARCH($B$3,'Plan Details'!$D$4:$D$2298))),0),MATCH(Calculations!$B$4,'Plan Details'!$F$3:$Q$3,0))),"")</f>
        <v/>
      </c>
      <c r="Q292" s="2" t="str" cm="1">
        <f t="array" ref="Q292">IFERROR($M292*IF($E292="","",INDEX('Plan Details'!$F$4:$Q$2298,MATCH(1,(Calculations!Q$9='Plan Details'!$B$4:$B$2298)*($G292='Plan Details'!$E$4:$E$2298)*(ISNUMBER(SEARCH($B$3,'Plan Details'!$D$4:$D$2298))),0),MATCH(Calculations!$B$4,'Plan Details'!$F$3:$Q$3,0))),"")</f>
        <v/>
      </c>
      <c r="R292" s="2" t="str" cm="1">
        <f t="array" ref="R292">IFERROR($M292*IF($E292="","",INDEX('Plan Details'!$F$4:$Q$2298,MATCH(1,(Calculations!R$9='Plan Details'!$B$4:$B$2298)*($G292='Plan Details'!$E$4:$E$2298)*(ISNUMBER(SEARCH($B$3,'Plan Details'!$D$4:$D$2298))),0),MATCH(Calculations!$B$4,'Plan Details'!$F$3:$Q$3,0))),"")</f>
        <v/>
      </c>
      <c r="S292" s="2" t="str" cm="1">
        <f t="array" ref="S292">IFERROR($M292*IF($E292="","",INDEX('Plan Details'!$F$4:$Q$2298,MATCH(1,(Calculations!S$9='Plan Details'!$B$4:$B$2298)*($G292='Plan Details'!$E$4:$E$2298)*(ISNUMBER(SEARCH($B$3,'Plan Details'!$D$4:$D$2298))),0),MATCH(Calculations!$B$4,'Plan Details'!$F$3:$Q$3,0))),"")</f>
        <v/>
      </c>
      <c r="T292" s="2" t="str" cm="1">
        <f t="array" ref="T292">IFERROR($M292*IF($E292="","",INDEX('Plan Details'!$F$4:$Q$2298,MATCH(1,(Calculations!T$9='Plan Details'!$B$4:$B$2298)*($G292='Plan Details'!$E$4:$E$2298)*(ISNUMBER(SEARCH($B$3,'Plan Details'!$D$4:$D$2298))),0),MATCH(Calculations!$B$4,'Plan Details'!$F$3:$Q$3,0))),"")</f>
        <v/>
      </c>
      <c r="U292" s="2" t="str" cm="1">
        <f t="array" ref="U292">IFERROR($M292*IF($E292="","",INDEX('Plan Details'!$F$4:$Q$2298,MATCH(1,(Calculations!U$9='Plan Details'!$B$4:$B$2298)*($G292='Plan Details'!$E$4:$E$2298)*(ISNUMBER(SEARCH($B$3,'Plan Details'!$D$4:$D$2298))),0),MATCH(Calculations!$B$4,'Plan Details'!$F$3:$Q$3,0))),"")</f>
        <v/>
      </c>
      <c r="V292" s="2" t="str" cm="1">
        <f t="array" ref="V292">IFERROR($M292*IF($E292="","",INDEX('Plan Details'!$F$4:$Q$2298,MATCH(1,(Calculations!V$9='Plan Details'!$B$4:$B$2298)*($G292='Plan Details'!$E$4:$E$2298)*(ISNUMBER(SEARCH($B$3,'Plan Details'!$D$4:$D$2298))),0),MATCH(Calculations!$B$4,'Plan Details'!$F$3:$Q$3,0))),"")</f>
        <v/>
      </c>
      <c r="W292" s="2" t="str" cm="1">
        <f t="array" ref="W292">IFERROR($M292*IF($E292="","",INDEX('Plan Details'!$F$4:$Q$2298,MATCH(1,(Calculations!W$9='Plan Details'!$B$4:$B$2298)*($G292='Plan Details'!$E$4:$E$2298)*(ISNUMBER(SEARCH($B$3,'Plan Details'!$D$4:$D$2298))),0),MATCH(Calculations!$B$4,'Plan Details'!$F$3:$Q$3,0))),"")</f>
        <v/>
      </c>
      <c r="X292" s="2" t="str" cm="1">
        <f t="array" ref="X292">IFERROR($M292*IF($E292="","",INDEX('Plan Details'!$F$4:$Q$2298,MATCH(1,(Calculations!X$9='Plan Details'!$B$4:$B$2298)*($G292='Plan Details'!$E$4:$E$2298)*(ISNUMBER(SEARCH($B$3,'Plan Details'!$D$4:$D$2298))),0),MATCH(Calculations!$B$4,'Plan Details'!$F$3:$Q$3,0))),"")</f>
        <v/>
      </c>
      <c r="Y292" s="2" t="str" cm="1">
        <f t="array" ref="Y292">IFERROR($M292*IF($E292="","",INDEX('Plan Details'!$F$4:$Q$2298,MATCH(1,(Calculations!Y$9='Plan Details'!$B$4:$B$2298)*($G292='Plan Details'!$E$4:$E$2298)*(ISNUMBER(SEARCH($B$3,'Plan Details'!$D$4:$D$2298))),0),MATCH(Calculations!$B$4,'Plan Details'!$F$3:$Q$3,0))),"")</f>
        <v/>
      </c>
      <c r="Z292" s="2" t="str" cm="1">
        <f t="array" ref="Z292">IFERROR($M292*IF($E292="","",INDEX('Plan Details'!$F$4:$Q$2298,MATCH(1,(Calculations!Z$9='Plan Details'!$B$4:$B$2298)*($G292='Plan Details'!$E$4:$E$2298)*(ISNUMBER(SEARCH($B$3,'Plan Details'!$D$4:$D$2298))),0),MATCH(Calculations!$B$4,'Plan Details'!$F$3:$Q$3,0))),"")</f>
        <v/>
      </c>
      <c r="AA292" s="2" t="str" cm="1">
        <f t="array" ref="AA292">IFERROR($M292*IF($E292="","",INDEX('Plan Details'!$F$4:$Q$2298,MATCH(1,(Calculations!AA$9='Plan Details'!$B$4:$B$2298)*($G292='Plan Details'!$E$4:$E$2298)*(ISNUMBER(SEARCH($B$3,'Plan Details'!$D$4:$D$2298))),0),MATCH(Calculations!$B$4,'Plan Details'!$F$3:$Q$3,0))),"")</f>
        <v/>
      </c>
      <c r="AB292" s="2" t="str" cm="1">
        <f t="array" ref="AB292">IFERROR($M292*IF($E292="","",INDEX('Plan Details'!$F$4:$Q$2298,MATCH(1,(Calculations!AB$9='Plan Details'!$B$4:$B$2298)*($G292='Plan Details'!$E$4:$E$2298)*(ISNUMBER(SEARCH($B$3,'Plan Details'!$D$4:$D$2298))),0),MATCH(Calculations!$B$4,'Plan Details'!$F$3:$Q$3,0))),"")</f>
        <v/>
      </c>
      <c r="AD292" s="2" t="str">
        <f t="shared" si="86"/>
        <v/>
      </c>
      <c r="AE292" s="2" t="str">
        <f t="shared" si="87"/>
        <v/>
      </c>
      <c r="AF292" s="2" t="str">
        <f t="shared" si="88"/>
        <v/>
      </c>
      <c r="AG292" s="2" t="str">
        <f t="shared" si="89"/>
        <v/>
      </c>
      <c r="AH292" s="2" t="str">
        <f t="shared" si="90"/>
        <v/>
      </c>
      <c r="AI292" s="2" t="str">
        <f t="shared" si="91"/>
        <v/>
      </c>
      <c r="AJ292" s="2" t="str">
        <f t="shared" si="92"/>
        <v/>
      </c>
      <c r="AK292" s="2" t="str">
        <f t="shared" si="93"/>
        <v/>
      </c>
      <c r="AL292" s="2" t="str">
        <f t="shared" si="94"/>
        <v/>
      </c>
      <c r="AM292" s="2" t="str">
        <f t="shared" si="95"/>
        <v/>
      </c>
      <c r="AN292" s="2" t="str">
        <f t="shared" si="96"/>
        <v/>
      </c>
      <c r="AO292" s="2" t="str">
        <f t="shared" si="97"/>
        <v/>
      </c>
      <c r="AP292" s="2" t="str">
        <f t="shared" si="98"/>
        <v/>
      </c>
      <c r="AQ292" s="2" t="str">
        <f t="shared" si="99"/>
        <v/>
      </c>
    </row>
    <row r="293" spans="1:43" x14ac:dyDescent="0.2">
      <c r="A293" s="2" t="str">
        <f>IF('3 - SHOP Premium Calculator'!F309="","",'3 - SHOP Premium Calculator'!F309)</f>
        <v/>
      </c>
      <c r="B293" s="2" t="str">
        <f>IF(A293="","",A293&amp;COUNTIFS($D$10:D293,"Employee"))</f>
        <v/>
      </c>
      <c r="C293" s="2" t="str">
        <f>IF(A293="","",'3 - SHOP Premium Calculator'!F309&amp;" - "&amp;'3 - SHOP Premium Calculator'!H309)</f>
        <v/>
      </c>
      <c r="D293" s="2" t="str">
        <f>IF('3 - SHOP Premium Calculator'!H309="","",'3 - SHOP Premium Calculator'!H309)</f>
        <v/>
      </c>
      <c r="E293" s="37" t="str">
        <f>IF('3 - SHOP Premium Calculator'!I309="","",'3 - SHOP Premium Calculator'!I309)</f>
        <v/>
      </c>
      <c r="F293" s="2" t="str">
        <f t="shared" si="80"/>
        <v/>
      </c>
      <c r="G293" s="2" t="str">
        <f t="shared" si="81"/>
        <v/>
      </c>
      <c r="H293" s="2" t="str">
        <f t="shared" si="82"/>
        <v/>
      </c>
      <c r="I293" s="2" t="str">
        <f t="shared" si="83"/>
        <v/>
      </c>
      <c r="J293" s="2" t="str">
        <f t="shared" si="84"/>
        <v/>
      </c>
      <c r="K293" s="2" t="str">
        <f>IF(A293="","",IF(AND(D293="Dependent",F293&lt;25),F293+(COUNTIFS($A$10:A293,A293)/500),0))</f>
        <v/>
      </c>
      <c r="L293" s="2" t="str" cm="1">
        <f t="array" ref="L293">IFERROR(IF(A293="","",IF(AND(D293="Dependent",OR(IFERROR(K293=LARGE(IF($B$10:$B$309=B293,$K$10:$K$309),1),FALSE),IFERROR(K293=LARGE(IF($B$10:$B$309=B293,$K$10:$K$309),2),FALSE),IFERROR(K293=LARGE(IF($B$10:$B$309=B293,$K$10:$K$309),3),FALSE)),F293&lt;26),1,0)),0)</f>
        <v/>
      </c>
      <c r="M293" s="2" t="str">
        <f t="shared" si="85"/>
        <v/>
      </c>
      <c r="O293" s="2" t="str" cm="1">
        <f t="array" ref="O293">IFERROR($M293*IF($E293="","",INDEX('Plan Details'!$F$4:$Q$2298,MATCH(1,(Calculations!O$9='Plan Details'!$B$4:$B$2298)*($G293='Plan Details'!$E$4:$E$2298)*(ISNUMBER(SEARCH($B$3,'Plan Details'!$D$4:$D$2298))),0),MATCH(Calculations!$B$4,'Plan Details'!$F$3:$Q$3,0))),"")</f>
        <v/>
      </c>
      <c r="P293" s="2" t="str" cm="1">
        <f t="array" ref="P293">IFERROR($M293*IF($E293="","",INDEX('Plan Details'!$F$4:$Q$2298,MATCH(1,(Calculations!P$9='Plan Details'!$B$4:$B$2298)*($G293='Plan Details'!$E$4:$E$2298)*(ISNUMBER(SEARCH($B$3,'Plan Details'!$D$4:$D$2298))),0),MATCH(Calculations!$B$4,'Plan Details'!$F$3:$Q$3,0))),"")</f>
        <v/>
      </c>
      <c r="Q293" s="2" t="str" cm="1">
        <f t="array" ref="Q293">IFERROR($M293*IF($E293="","",INDEX('Plan Details'!$F$4:$Q$2298,MATCH(1,(Calculations!Q$9='Plan Details'!$B$4:$B$2298)*($G293='Plan Details'!$E$4:$E$2298)*(ISNUMBER(SEARCH($B$3,'Plan Details'!$D$4:$D$2298))),0),MATCH(Calculations!$B$4,'Plan Details'!$F$3:$Q$3,0))),"")</f>
        <v/>
      </c>
      <c r="R293" s="2" t="str" cm="1">
        <f t="array" ref="R293">IFERROR($M293*IF($E293="","",INDEX('Plan Details'!$F$4:$Q$2298,MATCH(1,(Calculations!R$9='Plan Details'!$B$4:$B$2298)*($G293='Plan Details'!$E$4:$E$2298)*(ISNUMBER(SEARCH($B$3,'Plan Details'!$D$4:$D$2298))),0),MATCH(Calculations!$B$4,'Plan Details'!$F$3:$Q$3,0))),"")</f>
        <v/>
      </c>
      <c r="S293" s="2" t="str" cm="1">
        <f t="array" ref="S293">IFERROR($M293*IF($E293="","",INDEX('Plan Details'!$F$4:$Q$2298,MATCH(1,(Calculations!S$9='Plan Details'!$B$4:$B$2298)*($G293='Plan Details'!$E$4:$E$2298)*(ISNUMBER(SEARCH($B$3,'Plan Details'!$D$4:$D$2298))),0),MATCH(Calculations!$B$4,'Plan Details'!$F$3:$Q$3,0))),"")</f>
        <v/>
      </c>
      <c r="T293" s="2" t="str" cm="1">
        <f t="array" ref="T293">IFERROR($M293*IF($E293="","",INDEX('Plan Details'!$F$4:$Q$2298,MATCH(1,(Calculations!T$9='Plan Details'!$B$4:$B$2298)*($G293='Plan Details'!$E$4:$E$2298)*(ISNUMBER(SEARCH($B$3,'Plan Details'!$D$4:$D$2298))),0),MATCH(Calculations!$B$4,'Plan Details'!$F$3:$Q$3,0))),"")</f>
        <v/>
      </c>
      <c r="U293" s="2" t="str" cm="1">
        <f t="array" ref="U293">IFERROR($M293*IF($E293="","",INDEX('Plan Details'!$F$4:$Q$2298,MATCH(1,(Calculations!U$9='Plan Details'!$B$4:$B$2298)*($G293='Plan Details'!$E$4:$E$2298)*(ISNUMBER(SEARCH($B$3,'Plan Details'!$D$4:$D$2298))),0),MATCH(Calculations!$B$4,'Plan Details'!$F$3:$Q$3,0))),"")</f>
        <v/>
      </c>
      <c r="V293" s="2" t="str" cm="1">
        <f t="array" ref="V293">IFERROR($M293*IF($E293="","",INDEX('Plan Details'!$F$4:$Q$2298,MATCH(1,(Calculations!V$9='Plan Details'!$B$4:$B$2298)*($G293='Plan Details'!$E$4:$E$2298)*(ISNUMBER(SEARCH($B$3,'Plan Details'!$D$4:$D$2298))),0),MATCH(Calculations!$B$4,'Plan Details'!$F$3:$Q$3,0))),"")</f>
        <v/>
      </c>
      <c r="W293" s="2" t="str" cm="1">
        <f t="array" ref="W293">IFERROR($M293*IF($E293="","",INDEX('Plan Details'!$F$4:$Q$2298,MATCH(1,(Calculations!W$9='Plan Details'!$B$4:$B$2298)*($G293='Plan Details'!$E$4:$E$2298)*(ISNUMBER(SEARCH($B$3,'Plan Details'!$D$4:$D$2298))),0),MATCH(Calculations!$B$4,'Plan Details'!$F$3:$Q$3,0))),"")</f>
        <v/>
      </c>
      <c r="X293" s="2" t="str" cm="1">
        <f t="array" ref="X293">IFERROR($M293*IF($E293="","",INDEX('Plan Details'!$F$4:$Q$2298,MATCH(1,(Calculations!X$9='Plan Details'!$B$4:$B$2298)*($G293='Plan Details'!$E$4:$E$2298)*(ISNUMBER(SEARCH($B$3,'Plan Details'!$D$4:$D$2298))),0),MATCH(Calculations!$B$4,'Plan Details'!$F$3:$Q$3,0))),"")</f>
        <v/>
      </c>
      <c r="Y293" s="2" t="str" cm="1">
        <f t="array" ref="Y293">IFERROR($M293*IF($E293="","",INDEX('Plan Details'!$F$4:$Q$2298,MATCH(1,(Calculations!Y$9='Plan Details'!$B$4:$B$2298)*($G293='Plan Details'!$E$4:$E$2298)*(ISNUMBER(SEARCH($B$3,'Plan Details'!$D$4:$D$2298))),0),MATCH(Calculations!$B$4,'Plan Details'!$F$3:$Q$3,0))),"")</f>
        <v/>
      </c>
      <c r="Z293" s="2" t="str" cm="1">
        <f t="array" ref="Z293">IFERROR($M293*IF($E293="","",INDEX('Plan Details'!$F$4:$Q$2298,MATCH(1,(Calculations!Z$9='Plan Details'!$B$4:$B$2298)*($G293='Plan Details'!$E$4:$E$2298)*(ISNUMBER(SEARCH($B$3,'Plan Details'!$D$4:$D$2298))),0),MATCH(Calculations!$B$4,'Plan Details'!$F$3:$Q$3,0))),"")</f>
        <v/>
      </c>
      <c r="AA293" s="2" t="str" cm="1">
        <f t="array" ref="AA293">IFERROR($M293*IF($E293="","",INDEX('Plan Details'!$F$4:$Q$2298,MATCH(1,(Calculations!AA$9='Plan Details'!$B$4:$B$2298)*($G293='Plan Details'!$E$4:$E$2298)*(ISNUMBER(SEARCH($B$3,'Plan Details'!$D$4:$D$2298))),0),MATCH(Calculations!$B$4,'Plan Details'!$F$3:$Q$3,0))),"")</f>
        <v/>
      </c>
      <c r="AB293" s="2" t="str" cm="1">
        <f t="array" ref="AB293">IFERROR($M293*IF($E293="","",INDEX('Plan Details'!$F$4:$Q$2298,MATCH(1,(Calculations!AB$9='Plan Details'!$B$4:$B$2298)*($G293='Plan Details'!$E$4:$E$2298)*(ISNUMBER(SEARCH($B$3,'Plan Details'!$D$4:$D$2298))),0),MATCH(Calculations!$B$4,'Plan Details'!$F$3:$Q$3,0))),"")</f>
        <v/>
      </c>
      <c r="AD293" s="2" t="str">
        <f t="shared" si="86"/>
        <v/>
      </c>
      <c r="AE293" s="2" t="str">
        <f t="shared" si="87"/>
        <v/>
      </c>
      <c r="AF293" s="2" t="str">
        <f t="shared" si="88"/>
        <v/>
      </c>
      <c r="AG293" s="2" t="str">
        <f t="shared" si="89"/>
        <v/>
      </c>
      <c r="AH293" s="2" t="str">
        <f t="shared" si="90"/>
        <v/>
      </c>
      <c r="AI293" s="2" t="str">
        <f t="shared" si="91"/>
        <v/>
      </c>
      <c r="AJ293" s="2" t="str">
        <f t="shared" si="92"/>
        <v/>
      </c>
      <c r="AK293" s="2" t="str">
        <f t="shared" si="93"/>
        <v/>
      </c>
      <c r="AL293" s="2" t="str">
        <f t="shared" si="94"/>
        <v/>
      </c>
      <c r="AM293" s="2" t="str">
        <f t="shared" si="95"/>
        <v/>
      </c>
      <c r="AN293" s="2" t="str">
        <f t="shared" si="96"/>
        <v/>
      </c>
      <c r="AO293" s="2" t="str">
        <f t="shared" si="97"/>
        <v/>
      </c>
      <c r="AP293" s="2" t="str">
        <f t="shared" si="98"/>
        <v/>
      </c>
      <c r="AQ293" s="2" t="str">
        <f t="shared" si="99"/>
        <v/>
      </c>
    </row>
    <row r="294" spans="1:43" x14ac:dyDescent="0.2">
      <c r="A294" s="2" t="str">
        <f>IF('3 - SHOP Premium Calculator'!F310="","",'3 - SHOP Premium Calculator'!F310)</f>
        <v/>
      </c>
      <c r="B294" s="2" t="str">
        <f>IF(A294="","",A294&amp;COUNTIFS($D$10:D294,"Employee"))</f>
        <v/>
      </c>
      <c r="C294" s="2" t="str">
        <f>IF(A294="","",'3 - SHOP Premium Calculator'!F310&amp;" - "&amp;'3 - SHOP Premium Calculator'!H310)</f>
        <v/>
      </c>
      <c r="D294" s="2" t="str">
        <f>IF('3 - SHOP Premium Calculator'!H310="","",'3 - SHOP Premium Calculator'!H310)</f>
        <v/>
      </c>
      <c r="E294" s="37" t="str">
        <f>IF('3 - SHOP Premium Calculator'!I310="","",'3 - SHOP Premium Calculator'!I310)</f>
        <v/>
      </c>
      <c r="F294" s="2" t="str">
        <f t="shared" si="80"/>
        <v/>
      </c>
      <c r="G294" s="2" t="str">
        <f t="shared" si="81"/>
        <v/>
      </c>
      <c r="H294" s="2" t="str">
        <f t="shared" si="82"/>
        <v/>
      </c>
      <c r="I294" s="2" t="str">
        <f t="shared" si="83"/>
        <v/>
      </c>
      <c r="J294" s="2" t="str">
        <f t="shared" si="84"/>
        <v/>
      </c>
      <c r="K294" s="2" t="str">
        <f>IF(A294="","",IF(AND(D294="Dependent",F294&lt;25),F294+(COUNTIFS($A$10:A294,A294)/500),0))</f>
        <v/>
      </c>
      <c r="L294" s="2" t="str" cm="1">
        <f t="array" ref="L294">IFERROR(IF(A294="","",IF(AND(D294="Dependent",OR(IFERROR(K294=LARGE(IF($B$10:$B$309=B294,$K$10:$K$309),1),FALSE),IFERROR(K294=LARGE(IF($B$10:$B$309=B294,$K$10:$K$309),2),FALSE),IFERROR(K294=LARGE(IF($B$10:$B$309=B294,$K$10:$K$309),3),FALSE)),F294&lt;26),1,0)),0)</f>
        <v/>
      </c>
      <c r="M294" s="2" t="str">
        <f t="shared" si="85"/>
        <v/>
      </c>
      <c r="O294" s="2" t="str" cm="1">
        <f t="array" ref="O294">IFERROR($M294*IF($E294="","",INDEX('Plan Details'!$F$4:$Q$2298,MATCH(1,(Calculations!O$9='Plan Details'!$B$4:$B$2298)*($G294='Plan Details'!$E$4:$E$2298)*(ISNUMBER(SEARCH($B$3,'Plan Details'!$D$4:$D$2298))),0),MATCH(Calculations!$B$4,'Plan Details'!$F$3:$Q$3,0))),"")</f>
        <v/>
      </c>
      <c r="P294" s="2" t="str" cm="1">
        <f t="array" ref="P294">IFERROR($M294*IF($E294="","",INDEX('Plan Details'!$F$4:$Q$2298,MATCH(1,(Calculations!P$9='Plan Details'!$B$4:$B$2298)*($G294='Plan Details'!$E$4:$E$2298)*(ISNUMBER(SEARCH($B$3,'Plan Details'!$D$4:$D$2298))),0),MATCH(Calculations!$B$4,'Plan Details'!$F$3:$Q$3,0))),"")</f>
        <v/>
      </c>
      <c r="Q294" s="2" t="str" cm="1">
        <f t="array" ref="Q294">IFERROR($M294*IF($E294="","",INDEX('Plan Details'!$F$4:$Q$2298,MATCH(1,(Calculations!Q$9='Plan Details'!$B$4:$B$2298)*($G294='Plan Details'!$E$4:$E$2298)*(ISNUMBER(SEARCH($B$3,'Plan Details'!$D$4:$D$2298))),0),MATCH(Calculations!$B$4,'Plan Details'!$F$3:$Q$3,0))),"")</f>
        <v/>
      </c>
      <c r="R294" s="2" t="str" cm="1">
        <f t="array" ref="R294">IFERROR($M294*IF($E294="","",INDEX('Plan Details'!$F$4:$Q$2298,MATCH(1,(Calculations!R$9='Plan Details'!$B$4:$B$2298)*($G294='Plan Details'!$E$4:$E$2298)*(ISNUMBER(SEARCH($B$3,'Plan Details'!$D$4:$D$2298))),0),MATCH(Calculations!$B$4,'Plan Details'!$F$3:$Q$3,0))),"")</f>
        <v/>
      </c>
      <c r="S294" s="2" t="str" cm="1">
        <f t="array" ref="S294">IFERROR($M294*IF($E294="","",INDEX('Plan Details'!$F$4:$Q$2298,MATCH(1,(Calculations!S$9='Plan Details'!$B$4:$B$2298)*($G294='Plan Details'!$E$4:$E$2298)*(ISNUMBER(SEARCH($B$3,'Plan Details'!$D$4:$D$2298))),0),MATCH(Calculations!$B$4,'Plan Details'!$F$3:$Q$3,0))),"")</f>
        <v/>
      </c>
      <c r="T294" s="2" t="str" cm="1">
        <f t="array" ref="T294">IFERROR($M294*IF($E294="","",INDEX('Plan Details'!$F$4:$Q$2298,MATCH(1,(Calculations!T$9='Plan Details'!$B$4:$B$2298)*($G294='Plan Details'!$E$4:$E$2298)*(ISNUMBER(SEARCH($B$3,'Plan Details'!$D$4:$D$2298))),0),MATCH(Calculations!$B$4,'Plan Details'!$F$3:$Q$3,0))),"")</f>
        <v/>
      </c>
      <c r="U294" s="2" t="str" cm="1">
        <f t="array" ref="U294">IFERROR($M294*IF($E294="","",INDEX('Plan Details'!$F$4:$Q$2298,MATCH(1,(Calculations!U$9='Plan Details'!$B$4:$B$2298)*($G294='Plan Details'!$E$4:$E$2298)*(ISNUMBER(SEARCH($B$3,'Plan Details'!$D$4:$D$2298))),0),MATCH(Calculations!$B$4,'Plan Details'!$F$3:$Q$3,0))),"")</f>
        <v/>
      </c>
      <c r="V294" s="2" t="str" cm="1">
        <f t="array" ref="V294">IFERROR($M294*IF($E294="","",INDEX('Plan Details'!$F$4:$Q$2298,MATCH(1,(Calculations!V$9='Plan Details'!$B$4:$B$2298)*($G294='Plan Details'!$E$4:$E$2298)*(ISNUMBER(SEARCH($B$3,'Plan Details'!$D$4:$D$2298))),0),MATCH(Calculations!$B$4,'Plan Details'!$F$3:$Q$3,0))),"")</f>
        <v/>
      </c>
      <c r="W294" s="2" t="str" cm="1">
        <f t="array" ref="W294">IFERROR($M294*IF($E294="","",INDEX('Plan Details'!$F$4:$Q$2298,MATCH(1,(Calculations!W$9='Plan Details'!$B$4:$B$2298)*($G294='Plan Details'!$E$4:$E$2298)*(ISNUMBER(SEARCH($B$3,'Plan Details'!$D$4:$D$2298))),0),MATCH(Calculations!$B$4,'Plan Details'!$F$3:$Q$3,0))),"")</f>
        <v/>
      </c>
      <c r="X294" s="2" t="str" cm="1">
        <f t="array" ref="X294">IFERROR($M294*IF($E294="","",INDEX('Plan Details'!$F$4:$Q$2298,MATCH(1,(Calculations!X$9='Plan Details'!$B$4:$B$2298)*($G294='Plan Details'!$E$4:$E$2298)*(ISNUMBER(SEARCH($B$3,'Plan Details'!$D$4:$D$2298))),0),MATCH(Calculations!$B$4,'Plan Details'!$F$3:$Q$3,0))),"")</f>
        <v/>
      </c>
      <c r="Y294" s="2" t="str" cm="1">
        <f t="array" ref="Y294">IFERROR($M294*IF($E294="","",INDEX('Plan Details'!$F$4:$Q$2298,MATCH(1,(Calculations!Y$9='Plan Details'!$B$4:$B$2298)*($G294='Plan Details'!$E$4:$E$2298)*(ISNUMBER(SEARCH($B$3,'Plan Details'!$D$4:$D$2298))),0),MATCH(Calculations!$B$4,'Plan Details'!$F$3:$Q$3,0))),"")</f>
        <v/>
      </c>
      <c r="Z294" s="2" t="str" cm="1">
        <f t="array" ref="Z294">IFERROR($M294*IF($E294="","",INDEX('Plan Details'!$F$4:$Q$2298,MATCH(1,(Calculations!Z$9='Plan Details'!$B$4:$B$2298)*($G294='Plan Details'!$E$4:$E$2298)*(ISNUMBER(SEARCH($B$3,'Plan Details'!$D$4:$D$2298))),0),MATCH(Calculations!$B$4,'Plan Details'!$F$3:$Q$3,0))),"")</f>
        <v/>
      </c>
      <c r="AA294" s="2" t="str" cm="1">
        <f t="array" ref="AA294">IFERROR($M294*IF($E294="","",INDEX('Plan Details'!$F$4:$Q$2298,MATCH(1,(Calculations!AA$9='Plan Details'!$B$4:$B$2298)*($G294='Plan Details'!$E$4:$E$2298)*(ISNUMBER(SEARCH($B$3,'Plan Details'!$D$4:$D$2298))),0),MATCH(Calculations!$B$4,'Plan Details'!$F$3:$Q$3,0))),"")</f>
        <v/>
      </c>
      <c r="AB294" s="2" t="str" cm="1">
        <f t="array" ref="AB294">IFERROR($M294*IF($E294="","",INDEX('Plan Details'!$F$4:$Q$2298,MATCH(1,(Calculations!AB$9='Plan Details'!$B$4:$B$2298)*($G294='Plan Details'!$E$4:$E$2298)*(ISNUMBER(SEARCH($B$3,'Plan Details'!$D$4:$D$2298))),0),MATCH(Calculations!$B$4,'Plan Details'!$F$3:$Q$3,0))),"")</f>
        <v/>
      </c>
      <c r="AD294" s="2" t="str">
        <f t="shared" si="86"/>
        <v/>
      </c>
      <c r="AE294" s="2" t="str">
        <f t="shared" si="87"/>
        <v/>
      </c>
      <c r="AF294" s="2" t="str">
        <f t="shared" si="88"/>
        <v/>
      </c>
      <c r="AG294" s="2" t="str">
        <f t="shared" si="89"/>
        <v/>
      </c>
      <c r="AH294" s="2" t="str">
        <f t="shared" si="90"/>
        <v/>
      </c>
      <c r="AI294" s="2" t="str">
        <f t="shared" si="91"/>
        <v/>
      </c>
      <c r="AJ294" s="2" t="str">
        <f t="shared" si="92"/>
        <v/>
      </c>
      <c r="AK294" s="2" t="str">
        <f t="shared" si="93"/>
        <v/>
      </c>
      <c r="AL294" s="2" t="str">
        <f t="shared" si="94"/>
        <v/>
      </c>
      <c r="AM294" s="2" t="str">
        <f t="shared" si="95"/>
        <v/>
      </c>
      <c r="AN294" s="2" t="str">
        <f t="shared" si="96"/>
        <v/>
      </c>
      <c r="AO294" s="2" t="str">
        <f t="shared" si="97"/>
        <v/>
      </c>
      <c r="AP294" s="2" t="str">
        <f t="shared" si="98"/>
        <v/>
      </c>
      <c r="AQ294" s="2" t="str">
        <f t="shared" si="99"/>
        <v/>
      </c>
    </row>
    <row r="295" spans="1:43" x14ac:dyDescent="0.2">
      <c r="A295" s="2" t="str">
        <f>IF('3 - SHOP Premium Calculator'!F311="","",'3 - SHOP Premium Calculator'!F311)</f>
        <v/>
      </c>
      <c r="B295" s="2" t="str">
        <f>IF(A295="","",A295&amp;COUNTIFS($D$10:D295,"Employee"))</f>
        <v/>
      </c>
      <c r="C295" s="2" t="str">
        <f>IF(A295="","",'3 - SHOP Premium Calculator'!F311&amp;" - "&amp;'3 - SHOP Premium Calculator'!H311)</f>
        <v/>
      </c>
      <c r="D295" s="2" t="str">
        <f>IF('3 - SHOP Premium Calculator'!H311="","",'3 - SHOP Premium Calculator'!H311)</f>
        <v/>
      </c>
      <c r="E295" s="37" t="str">
        <f>IF('3 - SHOP Premium Calculator'!I311="","",'3 - SHOP Premium Calculator'!I311)</f>
        <v/>
      </c>
      <c r="F295" s="2" t="str">
        <f t="shared" si="80"/>
        <v/>
      </c>
      <c r="G295" s="2" t="str">
        <f t="shared" si="81"/>
        <v/>
      </c>
      <c r="H295" s="2" t="str">
        <f t="shared" si="82"/>
        <v/>
      </c>
      <c r="I295" s="2" t="str">
        <f t="shared" si="83"/>
        <v/>
      </c>
      <c r="J295" s="2" t="str">
        <f t="shared" si="84"/>
        <v/>
      </c>
      <c r="K295" s="2" t="str">
        <f>IF(A295="","",IF(AND(D295="Dependent",F295&lt;25),F295+(COUNTIFS($A$10:A295,A295)/500),0))</f>
        <v/>
      </c>
      <c r="L295" s="2" t="str" cm="1">
        <f t="array" ref="L295">IFERROR(IF(A295="","",IF(AND(D295="Dependent",OR(IFERROR(K295=LARGE(IF($B$10:$B$309=B295,$K$10:$K$309),1),FALSE),IFERROR(K295=LARGE(IF($B$10:$B$309=B295,$K$10:$K$309),2),FALSE),IFERROR(K295=LARGE(IF($B$10:$B$309=B295,$K$10:$K$309),3),FALSE)),F295&lt;26),1,0)),0)</f>
        <v/>
      </c>
      <c r="M295" s="2" t="str">
        <f t="shared" si="85"/>
        <v/>
      </c>
      <c r="O295" s="2" t="str" cm="1">
        <f t="array" ref="O295">IFERROR($M295*IF($E295="","",INDEX('Plan Details'!$F$4:$Q$2298,MATCH(1,(Calculations!O$9='Plan Details'!$B$4:$B$2298)*($G295='Plan Details'!$E$4:$E$2298)*(ISNUMBER(SEARCH($B$3,'Plan Details'!$D$4:$D$2298))),0),MATCH(Calculations!$B$4,'Plan Details'!$F$3:$Q$3,0))),"")</f>
        <v/>
      </c>
      <c r="P295" s="2" t="str" cm="1">
        <f t="array" ref="P295">IFERROR($M295*IF($E295="","",INDEX('Plan Details'!$F$4:$Q$2298,MATCH(1,(Calculations!P$9='Plan Details'!$B$4:$B$2298)*($G295='Plan Details'!$E$4:$E$2298)*(ISNUMBER(SEARCH($B$3,'Plan Details'!$D$4:$D$2298))),0),MATCH(Calculations!$B$4,'Plan Details'!$F$3:$Q$3,0))),"")</f>
        <v/>
      </c>
      <c r="Q295" s="2" t="str" cm="1">
        <f t="array" ref="Q295">IFERROR($M295*IF($E295="","",INDEX('Plan Details'!$F$4:$Q$2298,MATCH(1,(Calculations!Q$9='Plan Details'!$B$4:$B$2298)*($G295='Plan Details'!$E$4:$E$2298)*(ISNUMBER(SEARCH($B$3,'Plan Details'!$D$4:$D$2298))),0),MATCH(Calculations!$B$4,'Plan Details'!$F$3:$Q$3,0))),"")</f>
        <v/>
      </c>
      <c r="R295" s="2" t="str" cm="1">
        <f t="array" ref="R295">IFERROR($M295*IF($E295="","",INDEX('Plan Details'!$F$4:$Q$2298,MATCH(1,(Calculations!R$9='Plan Details'!$B$4:$B$2298)*($G295='Plan Details'!$E$4:$E$2298)*(ISNUMBER(SEARCH($B$3,'Plan Details'!$D$4:$D$2298))),0),MATCH(Calculations!$B$4,'Plan Details'!$F$3:$Q$3,0))),"")</f>
        <v/>
      </c>
      <c r="S295" s="2" t="str" cm="1">
        <f t="array" ref="S295">IFERROR($M295*IF($E295="","",INDEX('Plan Details'!$F$4:$Q$2298,MATCH(1,(Calculations!S$9='Plan Details'!$B$4:$B$2298)*($G295='Plan Details'!$E$4:$E$2298)*(ISNUMBER(SEARCH($B$3,'Plan Details'!$D$4:$D$2298))),0),MATCH(Calculations!$B$4,'Plan Details'!$F$3:$Q$3,0))),"")</f>
        <v/>
      </c>
      <c r="T295" s="2" t="str" cm="1">
        <f t="array" ref="T295">IFERROR($M295*IF($E295="","",INDEX('Plan Details'!$F$4:$Q$2298,MATCH(1,(Calculations!T$9='Plan Details'!$B$4:$B$2298)*($G295='Plan Details'!$E$4:$E$2298)*(ISNUMBER(SEARCH($B$3,'Plan Details'!$D$4:$D$2298))),0),MATCH(Calculations!$B$4,'Plan Details'!$F$3:$Q$3,0))),"")</f>
        <v/>
      </c>
      <c r="U295" s="2" t="str" cm="1">
        <f t="array" ref="U295">IFERROR($M295*IF($E295="","",INDEX('Plan Details'!$F$4:$Q$2298,MATCH(1,(Calculations!U$9='Plan Details'!$B$4:$B$2298)*($G295='Plan Details'!$E$4:$E$2298)*(ISNUMBER(SEARCH($B$3,'Plan Details'!$D$4:$D$2298))),0),MATCH(Calculations!$B$4,'Plan Details'!$F$3:$Q$3,0))),"")</f>
        <v/>
      </c>
      <c r="V295" s="2" t="str" cm="1">
        <f t="array" ref="V295">IFERROR($M295*IF($E295="","",INDEX('Plan Details'!$F$4:$Q$2298,MATCH(1,(Calculations!V$9='Plan Details'!$B$4:$B$2298)*($G295='Plan Details'!$E$4:$E$2298)*(ISNUMBER(SEARCH($B$3,'Plan Details'!$D$4:$D$2298))),0),MATCH(Calculations!$B$4,'Plan Details'!$F$3:$Q$3,0))),"")</f>
        <v/>
      </c>
      <c r="W295" s="2" t="str" cm="1">
        <f t="array" ref="W295">IFERROR($M295*IF($E295="","",INDEX('Plan Details'!$F$4:$Q$2298,MATCH(1,(Calculations!W$9='Plan Details'!$B$4:$B$2298)*($G295='Plan Details'!$E$4:$E$2298)*(ISNUMBER(SEARCH($B$3,'Plan Details'!$D$4:$D$2298))),0),MATCH(Calculations!$B$4,'Plan Details'!$F$3:$Q$3,0))),"")</f>
        <v/>
      </c>
      <c r="X295" s="2" t="str" cm="1">
        <f t="array" ref="X295">IFERROR($M295*IF($E295="","",INDEX('Plan Details'!$F$4:$Q$2298,MATCH(1,(Calculations!X$9='Plan Details'!$B$4:$B$2298)*($G295='Plan Details'!$E$4:$E$2298)*(ISNUMBER(SEARCH($B$3,'Plan Details'!$D$4:$D$2298))),0),MATCH(Calculations!$B$4,'Plan Details'!$F$3:$Q$3,0))),"")</f>
        <v/>
      </c>
      <c r="Y295" s="2" t="str" cm="1">
        <f t="array" ref="Y295">IFERROR($M295*IF($E295="","",INDEX('Plan Details'!$F$4:$Q$2298,MATCH(1,(Calculations!Y$9='Plan Details'!$B$4:$B$2298)*($G295='Plan Details'!$E$4:$E$2298)*(ISNUMBER(SEARCH($B$3,'Plan Details'!$D$4:$D$2298))),0),MATCH(Calculations!$B$4,'Plan Details'!$F$3:$Q$3,0))),"")</f>
        <v/>
      </c>
      <c r="Z295" s="2" t="str" cm="1">
        <f t="array" ref="Z295">IFERROR($M295*IF($E295="","",INDEX('Plan Details'!$F$4:$Q$2298,MATCH(1,(Calculations!Z$9='Plan Details'!$B$4:$B$2298)*($G295='Plan Details'!$E$4:$E$2298)*(ISNUMBER(SEARCH($B$3,'Plan Details'!$D$4:$D$2298))),0),MATCH(Calculations!$B$4,'Plan Details'!$F$3:$Q$3,0))),"")</f>
        <v/>
      </c>
      <c r="AA295" s="2" t="str" cm="1">
        <f t="array" ref="AA295">IFERROR($M295*IF($E295="","",INDEX('Plan Details'!$F$4:$Q$2298,MATCH(1,(Calculations!AA$9='Plan Details'!$B$4:$B$2298)*($G295='Plan Details'!$E$4:$E$2298)*(ISNUMBER(SEARCH($B$3,'Plan Details'!$D$4:$D$2298))),0),MATCH(Calculations!$B$4,'Plan Details'!$F$3:$Q$3,0))),"")</f>
        <v/>
      </c>
      <c r="AB295" s="2" t="str" cm="1">
        <f t="array" ref="AB295">IFERROR($M295*IF($E295="","",INDEX('Plan Details'!$F$4:$Q$2298,MATCH(1,(Calculations!AB$9='Plan Details'!$B$4:$B$2298)*($G295='Plan Details'!$E$4:$E$2298)*(ISNUMBER(SEARCH($B$3,'Plan Details'!$D$4:$D$2298))),0),MATCH(Calculations!$B$4,'Plan Details'!$F$3:$Q$3,0))),"")</f>
        <v/>
      </c>
      <c r="AD295" s="2" t="str">
        <f t="shared" si="86"/>
        <v/>
      </c>
      <c r="AE295" s="2" t="str">
        <f t="shared" si="87"/>
        <v/>
      </c>
      <c r="AF295" s="2" t="str">
        <f t="shared" si="88"/>
        <v/>
      </c>
      <c r="AG295" s="2" t="str">
        <f t="shared" si="89"/>
        <v/>
      </c>
      <c r="AH295" s="2" t="str">
        <f t="shared" si="90"/>
        <v/>
      </c>
      <c r="AI295" s="2" t="str">
        <f t="shared" si="91"/>
        <v/>
      </c>
      <c r="AJ295" s="2" t="str">
        <f t="shared" si="92"/>
        <v/>
      </c>
      <c r="AK295" s="2" t="str">
        <f t="shared" si="93"/>
        <v/>
      </c>
      <c r="AL295" s="2" t="str">
        <f t="shared" si="94"/>
        <v/>
      </c>
      <c r="AM295" s="2" t="str">
        <f t="shared" si="95"/>
        <v/>
      </c>
      <c r="AN295" s="2" t="str">
        <f t="shared" si="96"/>
        <v/>
      </c>
      <c r="AO295" s="2" t="str">
        <f t="shared" si="97"/>
        <v/>
      </c>
      <c r="AP295" s="2" t="str">
        <f t="shared" si="98"/>
        <v/>
      </c>
      <c r="AQ295" s="2" t="str">
        <f t="shared" si="99"/>
        <v/>
      </c>
    </row>
    <row r="296" spans="1:43" x14ac:dyDescent="0.2">
      <c r="A296" s="2" t="str">
        <f>IF('3 - SHOP Premium Calculator'!F312="","",'3 - SHOP Premium Calculator'!F312)</f>
        <v/>
      </c>
      <c r="B296" s="2" t="str">
        <f>IF(A296="","",A296&amp;COUNTIFS($D$10:D296,"Employee"))</f>
        <v/>
      </c>
      <c r="C296" s="2" t="str">
        <f>IF(A296="","",'3 - SHOP Premium Calculator'!F312&amp;" - "&amp;'3 - SHOP Premium Calculator'!H312)</f>
        <v/>
      </c>
      <c r="D296" s="2" t="str">
        <f>IF('3 - SHOP Premium Calculator'!H312="","",'3 - SHOP Premium Calculator'!H312)</f>
        <v/>
      </c>
      <c r="E296" s="37" t="str">
        <f>IF('3 - SHOP Premium Calculator'!I312="","",'3 - SHOP Premium Calculator'!I312)</f>
        <v/>
      </c>
      <c r="F296" s="2" t="str">
        <f t="shared" si="80"/>
        <v/>
      </c>
      <c r="G296" s="2" t="str">
        <f t="shared" si="81"/>
        <v/>
      </c>
      <c r="H296" s="2" t="str">
        <f t="shared" si="82"/>
        <v/>
      </c>
      <c r="I296" s="2" t="str">
        <f t="shared" si="83"/>
        <v/>
      </c>
      <c r="J296" s="2" t="str">
        <f t="shared" si="84"/>
        <v/>
      </c>
      <c r="K296" s="2" t="str">
        <f>IF(A296="","",IF(AND(D296="Dependent",F296&lt;25),F296+(COUNTIFS($A$10:A296,A296)/500),0))</f>
        <v/>
      </c>
      <c r="L296" s="2" t="str" cm="1">
        <f t="array" ref="L296">IFERROR(IF(A296="","",IF(AND(D296="Dependent",OR(IFERROR(K296=LARGE(IF($B$10:$B$309=B296,$K$10:$K$309),1),FALSE),IFERROR(K296=LARGE(IF($B$10:$B$309=B296,$K$10:$K$309),2),FALSE),IFERROR(K296=LARGE(IF($B$10:$B$309=B296,$K$10:$K$309),3),FALSE)),F296&lt;26),1,0)),0)</f>
        <v/>
      </c>
      <c r="M296" s="2" t="str">
        <f t="shared" si="85"/>
        <v/>
      </c>
      <c r="O296" s="2" t="str" cm="1">
        <f t="array" ref="O296">IFERROR($M296*IF($E296="","",INDEX('Plan Details'!$F$4:$Q$2298,MATCH(1,(Calculations!O$9='Plan Details'!$B$4:$B$2298)*($G296='Plan Details'!$E$4:$E$2298)*(ISNUMBER(SEARCH($B$3,'Plan Details'!$D$4:$D$2298))),0),MATCH(Calculations!$B$4,'Plan Details'!$F$3:$Q$3,0))),"")</f>
        <v/>
      </c>
      <c r="P296" s="2" t="str" cm="1">
        <f t="array" ref="P296">IFERROR($M296*IF($E296="","",INDEX('Plan Details'!$F$4:$Q$2298,MATCH(1,(Calculations!P$9='Plan Details'!$B$4:$B$2298)*($G296='Plan Details'!$E$4:$E$2298)*(ISNUMBER(SEARCH($B$3,'Plan Details'!$D$4:$D$2298))),0),MATCH(Calculations!$B$4,'Plan Details'!$F$3:$Q$3,0))),"")</f>
        <v/>
      </c>
      <c r="Q296" s="2" t="str" cm="1">
        <f t="array" ref="Q296">IFERROR($M296*IF($E296="","",INDEX('Plan Details'!$F$4:$Q$2298,MATCH(1,(Calculations!Q$9='Plan Details'!$B$4:$B$2298)*($G296='Plan Details'!$E$4:$E$2298)*(ISNUMBER(SEARCH($B$3,'Plan Details'!$D$4:$D$2298))),0),MATCH(Calculations!$B$4,'Plan Details'!$F$3:$Q$3,0))),"")</f>
        <v/>
      </c>
      <c r="R296" s="2" t="str" cm="1">
        <f t="array" ref="R296">IFERROR($M296*IF($E296="","",INDEX('Plan Details'!$F$4:$Q$2298,MATCH(1,(Calculations!R$9='Plan Details'!$B$4:$B$2298)*($G296='Plan Details'!$E$4:$E$2298)*(ISNUMBER(SEARCH($B$3,'Plan Details'!$D$4:$D$2298))),0),MATCH(Calculations!$B$4,'Plan Details'!$F$3:$Q$3,0))),"")</f>
        <v/>
      </c>
      <c r="S296" s="2" t="str" cm="1">
        <f t="array" ref="S296">IFERROR($M296*IF($E296="","",INDEX('Plan Details'!$F$4:$Q$2298,MATCH(1,(Calculations!S$9='Plan Details'!$B$4:$B$2298)*($G296='Plan Details'!$E$4:$E$2298)*(ISNUMBER(SEARCH($B$3,'Plan Details'!$D$4:$D$2298))),0),MATCH(Calculations!$B$4,'Plan Details'!$F$3:$Q$3,0))),"")</f>
        <v/>
      </c>
      <c r="T296" s="2" t="str" cm="1">
        <f t="array" ref="T296">IFERROR($M296*IF($E296="","",INDEX('Plan Details'!$F$4:$Q$2298,MATCH(1,(Calculations!T$9='Plan Details'!$B$4:$B$2298)*($G296='Plan Details'!$E$4:$E$2298)*(ISNUMBER(SEARCH($B$3,'Plan Details'!$D$4:$D$2298))),0),MATCH(Calculations!$B$4,'Plan Details'!$F$3:$Q$3,0))),"")</f>
        <v/>
      </c>
      <c r="U296" s="2" t="str" cm="1">
        <f t="array" ref="U296">IFERROR($M296*IF($E296="","",INDEX('Plan Details'!$F$4:$Q$2298,MATCH(1,(Calculations!U$9='Plan Details'!$B$4:$B$2298)*($G296='Plan Details'!$E$4:$E$2298)*(ISNUMBER(SEARCH($B$3,'Plan Details'!$D$4:$D$2298))),0),MATCH(Calculations!$B$4,'Plan Details'!$F$3:$Q$3,0))),"")</f>
        <v/>
      </c>
      <c r="V296" s="2" t="str" cm="1">
        <f t="array" ref="V296">IFERROR($M296*IF($E296="","",INDEX('Plan Details'!$F$4:$Q$2298,MATCH(1,(Calculations!V$9='Plan Details'!$B$4:$B$2298)*($G296='Plan Details'!$E$4:$E$2298)*(ISNUMBER(SEARCH($B$3,'Plan Details'!$D$4:$D$2298))),0),MATCH(Calculations!$B$4,'Plan Details'!$F$3:$Q$3,0))),"")</f>
        <v/>
      </c>
      <c r="W296" s="2" t="str" cm="1">
        <f t="array" ref="W296">IFERROR($M296*IF($E296="","",INDEX('Plan Details'!$F$4:$Q$2298,MATCH(1,(Calculations!W$9='Plan Details'!$B$4:$B$2298)*($G296='Plan Details'!$E$4:$E$2298)*(ISNUMBER(SEARCH($B$3,'Plan Details'!$D$4:$D$2298))),0),MATCH(Calculations!$B$4,'Plan Details'!$F$3:$Q$3,0))),"")</f>
        <v/>
      </c>
      <c r="X296" s="2" t="str" cm="1">
        <f t="array" ref="X296">IFERROR($M296*IF($E296="","",INDEX('Plan Details'!$F$4:$Q$2298,MATCH(1,(Calculations!X$9='Plan Details'!$B$4:$B$2298)*($G296='Plan Details'!$E$4:$E$2298)*(ISNUMBER(SEARCH($B$3,'Plan Details'!$D$4:$D$2298))),0),MATCH(Calculations!$B$4,'Plan Details'!$F$3:$Q$3,0))),"")</f>
        <v/>
      </c>
      <c r="Y296" s="2" t="str" cm="1">
        <f t="array" ref="Y296">IFERROR($M296*IF($E296="","",INDEX('Plan Details'!$F$4:$Q$2298,MATCH(1,(Calculations!Y$9='Plan Details'!$B$4:$B$2298)*($G296='Plan Details'!$E$4:$E$2298)*(ISNUMBER(SEARCH($B$3,'Plan Details'!$D$4:$D$2298))),0),MATCH(Calculations!$B$4,'Plan Details'!$F$3:$Q$3,0))),"")</f>
        <v/>
      </c>
      <c r="Z296" s="2" t="str" cm="1">
        <f t="array" ref="Z296">IFERROR($M296*IF($E296="","",INDEX('Plan Details'!$F$4:$Q$2298,MATCH(1,(Calculations!Z$9='Plan Details'!$B$4:$B$2298)*($G296='Plan Details'!$E$4:$E$2298)*(ISNUMBER(SEARCH($B$3,'Plan Details'!$D$4:$D$2298))),0),MATCH(Calculations!$B$4,'Plan Details'!$F$3:$Q$3,0))),"")</f>
        <v/>
      </c>
      <c r="AA296" s="2" t="str" cm="1">
        <f t="array" ref="AA296">IFERROR($M296*IF($E296="","",INDEX('Plan Details'!$F$4:$Q$2298,MATCH(1,(Calculations!AA$9='Plan Details'!$B$4:$B$2298)*($G296='Plan Details'!$E$4:$E$2298)*(ISNUMBER(SEARCH($B$3,'Plan Details'!$D$4:$D$2298))),0),MATCH(Calculations!$B$4,'Plan Details'!$F$3:$Q$3,0))),"")</f>
        <v/>
      </c>
      <c r="AB296" s="2" t="str" cm="1">
        <f t="array" ref="AB296">IFERROR($M296*IF($E296="","",INDEX('Plan Details'!$F$4:$Q$2298,MATCH(1,(Calculations!AB$9='Plan Details'!$B$4:$B$2298)*($G296='Plan Details'!$E$4:$E$2298)*(ISNUMBER(SEARCH($B$3,'Plan Details'!$D$4:$D$2298))),0),MATCH(Calculations!$B$4,'Plan Details'!$F$3:$Q$3,0))),"")</f>
        <v/>
      </c>
      <c r="AD296" s="2" t="str">
        <f t="shared" si="86"/>
        <v/>
      </c>
      <c r="AE296" s="2" t="str">
        <f t="shared" si="87"/>
        <v/>
      </c>
      <c r="AF296" s="2" t="str">
        <f t="shared" si="88"/>
        <v/>
      </c>
      <c r="AG296" s="2" t="str">
        <f t="shared" si="89"/>
        <v/>
      </c>
      <c r="AH296" s="2" t="str">
        <f t="shared" si="90"/>
        <v/>
      </c>
      <c r="AI296" s="2" t="str">
        <f t="shared" si="91"/>
        <v/>
      </c>
      <c r="AJ296" s="2" t="str">
        <f t="shared" si="92"/>
        <v/>
      </c>
      <c r="AK296" s="2" t="str">
        <f t="shared" si="93"/>
        <v/>
      </c>
      <c r="AL296" s="2" t="str">
        <f t="shared" si="94"/>
        <v/>
      </c>
      <c r="AM296" s="2" t="str">
        <f t="shared" si="95"/>
        <v/>
      </c>
      <c r="AN296" s="2" t="str">
        <f t="shared" si="96"/>
        <v/>
      </c>
      <c r="AO296" s="2" t="str">
        <f t="shared" si="97"/>
        <v/>
      </c>
      <c r="AP296" s="2" t="str">
        <f t="shared" si="98"/>
        <v/>
      </c>
      <c r="AQ296" s="2" t="str">
        <f t="shared" si="99"/>
        <v/>
      </c>
    </row>
    <row r="297" spans="1:43" x14ac:dyDescent="0.2">
      <c r="A297" s="2" t="str">
        <f>IF('3 - SHOP Premium Calculator'!F313="","",'3 - SHOP Premium Calculator'!F313)</f>
        <v/>
      </c>
      <c r="B297" s="2" t="str">
        <f>IF(A297="","",A297&amp;COUNTIFS($D$10:D297,"Employee"))</f>
        <v/>
      </c>
      <c r="C297" s="2" t="str">
        <f>IF(A297="","",'3 - SHOP Premium Calculator'!F313&amp;" - "&amp;'3 - SHOP Premium Calculator'!H313)</f>
        <v/>
      </c>
      <c r="D297" s="2" t="str">
        <f>IF('3 - SHOP Premium Calculator'!H313="","",'3 - SHOP Premium Calculator'!H313)</f>
        <v/>
      </c>
      <c r="E297" s="37" t="str">
        <f>IF('3 - SHOP Premium Calculator'!I313="","",'3 - SHOP Premium Calculator'!I313)</f>
        <v/>
      </c>
      <c r="F297" s="2" t="str">
        <f t="shared" si="80"/>
        <v/>
      </c>
      <c r="G297" s="2" t="str">
        <f t="shared" si="81"/>
        <v/>
      </c>
      <c r="H297" s="2" t="str">
        <f t="shared" si="82"/>
        <v/>
      </c>
      <c r="I297" s="2" t="str">
        <f t="shared" si="83"/>
        <v/>
      </c>
      <c r="J297" s="2" t="str">
        <f t="shared" si="84"/>
        <v/>
      </c>
      <c r="K297" s="2" t="str">
        <f>IF(A297="","",IF(AND(D297="Dependent",F297&lt;25),F297+(COUNTIFS($A$10:A297,A297)/500),0))</f>
        <v/>
      </c>
      <c r="L297" s="2" t="str" cm="1">
        <f t="array" ref="L297">IFERROR(IF(A297="","",IF(AND(D297="Dependent",OR(IFERROR(K297=LARGE(IF($B$10:$B$309=B297,$K$10:$K$309),1),FALSE),IFERROR(K297=LARGE(IF($B$10:$B$309=B297,$K$10:$K$309),2),FALSE),IFERROR(K297=LARGE(IF($B$10:$B$309=B297,$K$10:$K$309),3),FALSE)),F297&lt;26),1,0)),0)</f>
        <v/>
      </c>
      <c r="M297" s="2" t="str">
        <f t="shared" si="85"/>
        <v/>
      </c>
      <c r="O297" s="2" t="str" cm="1">
        <f t="array" ref="O297">IFERROR($M297*IF($E297="","",INDEX('Plan Details'!$F$4:$Q$2298,MATCH(1,(Calculations!O$9='Plan Details'!$B$4:$B$2298)*($G297='Plan Details'!$E$4:$E$2298)*(ISNUMBER(SEARCH($B$3,'Plan Details'!$D$4:$D$2298))),0),MATCH(Calculations!$B$4,'Plan Details'!$F$3:$Q$3,0))),"")</f>
        <v/>
      </c>
      <c r="P297" s="2" t="str" cm="1">
        <f t="array" ref="P297">IFERROR($M297*IF($E297="","",INDEX('Plan Details'!$F$4:$Q$2298,MATCH(1,(Calculations!P$9='Plan Details'!$B$4:$B$2298)*($G297='Plan Details'!$E$4:$E$2298)*(ISNUMBER(SEARCH($B$3,'Plan Details'!$D$4:$D$2298))),0),MATCH(Calculations!$B$4,'Plan Details'!$F$3:$Q$3,0))),"")</f>
        <v/>
      </c>
      <c r="Q297" s="2" t="str" cm="1">
        <f t="array" ref="Q297">IFERROR($M297*IF($E297="","",INDEX('Plan Details'!$F$4:$Q$2298,MATCH(1,(Calculations!Q$9='Plan Details'!$B$4:$B$2298)*($G297='Plan Details'!$E$4:$E$2298)*(ISNUMBER(SEARCH($B$3,'Plan Details'!$D$4:$D$2298))),0),MATCH(Calculations!$B$4,'Plan Details'!$F$3:$Q$3,0))),"")</f>
        <v/>
      </c>
      <c r="R297" s="2" t="str" cm="1">
        <f t="array" ref="R297">IFERROR($M297*IF($E297="","",INDEX('Plan Details'!$F$4:$Q$2298,MATCH(1,(Calculations!R$9='Plan Details'!$B$4:$B$2298)*($G297='Plan Details'!$E$4:$E$2298)*(ISNUMBER(SEARCH($B$3,'Plan Details'!$D$4:$D$2298))),0),MATCH(Calculations!$B$4,'Plan Details'!$F$3:$Q$3,0))),"")</f>
        <v/>
      </c>
      <c r="S297" s="2" t="str" cm="1">
        <f t="array" ref="S297">IFERROR($M297*IF($E297="","",INDEX('Plan Details'!$F$4:$Q$2298,MATCH(1,(Calculations!S$9='Plan Details'!$B$4:$B$2298)*($G297='Plan Details'!$E$4:$E$2298)*(ISNUMBER(SEARCH($B$3,'Plan Details'!$D$4:$D$2298))),0),MATCH(Calculations!$B$4,'Plan Details'!$F$3:$Q$3,0))),"")</f>
        <v/>
      </c>
      <c r="T297" s="2" t="str" cm="1">
        <f t="array" ref="T297">IFERROR($M297*IF($E297="","",INDEX('Plan Details'!$F$4:$Q$2298,MATCH(1,(Calculations!T$9='Plan Details'!$B$4:$B$2298)*($G297='Plan Details'!$E$4:$E$2298)*(ISNUMBER(SEARCH($B$3,'Plan Details'!$D$4:$D$2298))),0),MATCH(Calculations!$B$4,'Plan Details'!$F$3:$Q$3,0))),"")</f>
        <v/>
      </c>
      <c r="U297" s="2" t="str" cm="1">
        <f t="array" ref="U297">IFERROR($M297*IF($E297="","",INDEX('Plan Details'!$F$4:$Q$2298,MATCH(1,(Calculations!U$9='Plan Details'!$B$4:$B$2298)*($G297='Plan Details'!$E$4:$E$2298)*(ISNUMBER(SEARCH($B$3,'Plan Details'!$D$4:$D$2298))),0),MATCH(Calculations!$B$4,'Plan Details'!$F$3:$Q$3,0))),"")</f>
        <v/>
      </c>
      <c r="V297" s="2" t="str" cm="1">
        <f t="array" ref="V297">IFERROR($M297*IF($E297="","",INDEX('Plan Details'!$F$4:$Q$2298,MATCH(1,(Calculations!V$9='Plan Details'!$B$4:$B$2298)*($G297='Plan Details'!$E$4:$E$2298)*(ISNUMBER(SEARCH($B$3,'Plan Details'!$D$4:$D$2298))),0),MATCH(Calculations!$B$4,'Plan Details'!$F$3:$Q$3,0))),"")</f>
        <v/>
      </c>
      <c r="W297" s="2" t="str" cm="1">
        <f t="array" ref="W297">IFERROR($M297*IF($E297="","",INDEX('Plan Details'!$F$4:$Q$2298,MATCH(1,(Calculations!W$9='Plan Details'!$B$4:$B$2298)*($G297='Plan Details'!$E$4:$E$2298)*(ISNUMBER(SEARCH($B$3,'Plan Details'!$D$4:$D$2298))),0),MATCH(Calculations!$B$4,'Plan Details'!$F$3:$Q$3,0))),"")</f>
        <v/>
      </c>
      <c r="X297" s="2" t="str" cm="1">
        <f t="array" ref="X297">IFERROR($M297*IF($E297="","",INDEX('Plan Details'!$F$4:$Q$2298,MATCH(1,(Calculations!X$9='Plan Details'!$B$4:$B$2298)*($G297='Plan Details'!$E$4:$E$2298)*(ISNUMBER(SEARCH($B$3,'Plan Details'!$D$4:$D$2298))),0),MATCH(Calculations!$B$4,'Plan Details'!$F$3:$Q$3,0))),"")</f>
        <v/>
      </c>
      <c r="Y297" s="2" t="str" cm="1">
        <f t="array" ref="Y297">IFERROR($M297*IF($E297="","",INDEX('Plan Details'!$F$4:$Q$2298,MATCH(1,(Calculations!Y$9='Plan Details'!$B$4:$B$2298)*($G297='Plan Details'!$E$4:$E$2298)*(ISNUMBER(SEARCH($B$3,'Plan Details'!$D$4:$D$2298))),0),MATCH(Calculations!$B$4,'Plan Details'!$F$3:$Q$3,0))),"")</f>
        <v/>
      </c>
      <c r="Z297" s="2" t="str" cm="1">
        <f t="array" ref="Z297">IFERROR($M297*IF($E297="","",INDEX('Plan Details'!$F$4:$Q$2298,MATCH(1,(Calculations!Z$9='Plan Details'!$B$4:$B$2298)*($G297='Plan Details'!$E$4:$E$2298)*(ISNUMBER(SEARCH($B$3,'Plan Details'!$D$4:$D$2298))),0),MATCH(Calculations!$B$4,'Plan Details'!$F$3:$Q$3,0))),"")</f>
        <v/>
      </c>
      <c r="AA297" s="2" t="str" cm="1">
        <f t="array" ref="AA297">IFERROR($M297*IF($E297="","",INDEX('Plan Details'!$F$4:$Q$2298,MATCH(1,(Calculations!AA$9='Plan Details'!$B$4:$B$2298)*($G297='Plan Details'!$E$4:$E$2298)*(ISNUMBER(SEARCH($B$3,'Plan Details'!$D$4:$D$2298))),0),MATCH(Calculations!$B$4,'Plan Details'!$F$3:$Q$3,0))),"")</f>
        <v/>
      </c>
      <c r="AB297" s="2" t="str" cm="1">
        <f t="array" ref="AB297">IFERROR($M297*IF($E297="","",INDEX('Plan Details'!$F$4:$Q$2298,MATCH(1,(Calculations!AB$9='Plan Details'!$B$4:$B$2298)*($G297='Plan Details'!$E$4:$E$2298)*(ISNUMBER(SEARCH($B$3,'Plan Details'!$D$4:$D$2298))),0),MATCH(Calculations!$B$4,'Plan Details'!$F$3:$Q$3,0))),"")</f>
        <v/>
      </c>
      <c r="AD297" s="2" t="str">
        <f t="shared" si="86"/>
        <v/>
      </c>
      <c r="AE297" s="2" t="str">
        <f t="shared" si="87"/>
        <v/>
      </c>
      <c r="AF297" s="2" t="str">
        <f t="shared" si="88"/>
        <v/>
      </c>
      <c r="AG297" s="2" t="str">
        <f t="shared" si="89"/>
        <v/>
      </c>
      <c r="AH297" s="2" t="str">
        <f t="shared" si="90"/>
        <v/>
      </c>
      <c r="AI297" s="2" t="str">
        <f t="shared" si="91"/>
        <v/>
      </c>
      <c r="AJ297" s="2" t="str">
        <f t="shared" si="92"/>
        <v/>
      </c>
      <c r="AK297" s="2" t="str">
        <f t="shared" si="93"/>
        <v/>
      </c>
      <c r="AL297" s="2" t="str">
        <f t="shared" si="94"/>
        <v/>
      </c>
      <c r="AM297" s="2" t="str">
        <f t="shared" si="95"/>
        <v/>
      </c>
      <c r="AN297" s="2" t="str">
        <f t="shared" si="96"/>
        <v/>
      </c>
      <c r="AO297" s="2" t="str">
        <f t="shared" si="97"/>
        <v/>
      </c>
      <c r="AP297" s="2" t="str">
        <f t="shared" si="98"/>
        <v/>
      </c>
      <c r="AQ297" s="2" t="str">
        <f t="shared" si="99"/>
        <v/>
      </c>
    </row>
    <row r="298" spans="1:43" x14ac:dyDescent="0.2">
      <c r="A298" s="2" t="str">
        <f>IF('3 - SHOP Premium Calculator'!F314="","",'3 - SHOP Premium Calculator'!F314)</f>
        <v/>
      </c>
      <c r="B298" s="2" t="str">
        <f>IF(A298="","",A298&amp;COUNTIFS($D$10:D298,"Employee"))</f>
        <v/>
      </c>
      <c r="C298" s="2" t="str">
        <f>IF(A298="","",'3 - SHOP Premium Calculator'!F314&amp;" - "&amp;'3 - SHOP Premium Calculator'!H314)</f>
        <v/>
      </c>
      <c r="D298" s="2" t="str">
        <f>IF('3 - SHOP Premium Calculator'!H314="","",'3 - SHOP Premium Calculator'!H314)</f>
        <v/>
      </c>
      <c r="E298" s="37" t="str">
        <f>IF('3 - SHOP Premium Calculator'!I314="","",'3 - SHOP Premium Calculator'!I314)</f>
        <v/>
      </c>
      <c r="F298" s="2" t="str">
        <f t="shared" si="80"/>
        <v/>
      </c>
      <c r="G298" s="2" t="str">
        <f t="shared" si="81"/>
        <v/>
      </c>
      <c r="H298" s="2" t="str">
        <f t="shared" si="82"/>
        <v/>
      </c>
      <c r="I298" s="2" t="str">
        <f t="shared" si="83"/>
        <v/>
      </c>
      <c r="J298" s="2" t="str">
        <f t="shared" si="84"/>
        <v/>
      </c>
      <c r="K298" s="2" t="str">
        <f>IF(A298="","",IF(AND(D298="Dependent",F298&lt;25),F298+(COUNTIFS($A$10:A298,A298)/500),0))</f>
        <v/>
      </c>
      <c r="L298" s="2" t="str" cm="1">
        <f t="array" ref="L298">IFERROR(IF(A298="","",IF(AND(D298="Dependent",OR(IFERROR(K298=LARGE(IF($B$10:$B$309=B298,$K$10:$K$309),1),FALSE),IFERROR(K298=LARGE(IF($B$10:$B$309=B298,$K$10:$K$309),2),FALSE),IFERROR(K298=LARGE(IF($B$10:$B$309=B298,$K$10:$K$309),3),FALSE)),F298&lt;26),1,0)),0)</f>
        <v/>
      </c>
      <c r="M298" s="2" t="str">
        <f t="shared" si="85"/>
        <v/>
      </c>
      <c r="O298" s="2" t="str" cm="1">
        <f t="array" ref="O298">IFERROR($M298*IF($E298="","",INDEX('Plan Details'!$F$4:$Q$2298,MATCH(1,(Calculations!O$9='Plan Details'!$B$4:$B$2298)*($G298='Plan Details'!$E$4:$E$2298)*(ISNUMBER(SEARCH($B$3,'Plan Details'!$D$4:$D$2298))),0),MATCH(Calculations!$B$4,'Plan Details'!$F$3:$Q$3,0))),"")</f>
        <v/>
      </c>
      <c r="P298" s="2" t="str" cm="1">
        <f t="array" ref="P298">IFERROR($M298*IF($E298="","",INDEX('Plan Details'!$F$4:$Q$2298,MATCH(1,(Calculations!P$9='Plan Details'!$B$4:$B$2298)*($G298='Plan Details'!$E$4:$E$2298)*(ISNUMBER(SEARCH($B$3,'Plan Details'!$D$4:$D$2298))),0),MATCH(Calculations!$B$4,'Plan Details'!$F$3:$Q$3,0))),"")</f>
        <v/>
      </c>
      <c r="Q298" s="2" t="str" cm="1">
        <f t="array" ref="Q298">IFERROR($M298*IF($E298="","",INDEX('Plan Details'!$F$4:$Q$2298,MATCH(1,(Calculations!Q$9='Plan Details'!$B$4:$B$2298)*($G298='Plan Details'!$E$4:$E$2298)*(ISNUMBER(SEARCH($B$3,'Plan Details'!$D$4:$D$2298))),0),MATCH(Calculations!$B$4,'Plan Details'!$F$3:$Q$3,0))),"")</f>
        <v/>
      </c>
      <c r="R298" s="2" t="str" cm="1">
        <f t="array" ref="R298">IFERROR($M298*IF($E298="","",INDEX('Plan Details'!$F$4:$Q$2298,MATCH(1,(Calculations!R$9='Plan Details'!$B$4:$B$2298)*($G298='Plan Details'!$E$4:$E$2298)*(ISNUMBER(SEARCH($B$3,'Plan Details'!$D$4:$D$2298))),0),MATCH(Calculations!$B$4,'Plan Details'!$F$3:$Q$3,0))),"")</f>
        <v/>
      </c>
      <c r="S298" s="2" t="str" cm="1">
        <f t="array" ref="S298">IFERROR($M298*IF($E298="","",INDEX('Plan Details'!$F$4:$Q$2298,MATCH(1,(Calculations!S$9='Plan Details'!$B$4:$B$2298)*($G298='Plan Details'!$E$4:$E$2298)*(ISNUMBER(SEARCH($B$3,'Plan Details'!$D$4:$D$2298))),0),MATCH(Calculations!$B$4,'Plan Details'!$F$3:$Q$3,0))),"")</f>
        <v/>
      </c>
      <c r="T298" s="2" t="str" cm="1">
        <f t="array" ref="T298">IFERROR($M298*IF($E298="","",INDEX('Plan Details'!$F$4:$Q$2298,MATCH(1,(Calculations!T$9='Plan Details'!$B$4:$B$2298)*($G298='Plan Details'!$E$4:$E$2298)*(ISNUMBER(SEARCH($B$3,'Plan Details'!$D$4:$D$2298))),0),MATCH(Calculations!$B$4,'Plan Details'!$F$3:$Q$3,0))),"")</f>
        <v/>
      </c>
      <c r="U298" s="2" t="str" cm="1">
        <f t="array" ref="U298">IFERROR($M298*IF($E298="","",INDEX('Plan Details'!$F$4:$Q$2298,MATCH(1,(Calculations!U$9='Plan Details'!$B$4:$B$2298)*($G298='Plan Details'!$E$4:$E$2298)*(ISNUMBER(SEARCH($B$3,'Plan Details'!$D$4:$D$2298))),0),MATCH(Calculations!$B$4,'Plan Details'!$F$3:$Q$3,0))),"")</f>
        <v/>
      </c>
      <c r="V298" s="2" t="str" cm="1">
        <f t="array" ref="V298">IFERROR($M298*IF($E298="","",INDEX('Plan Details'!$F$4:$Q$2298,MATCH(1,(Calculations!V$9='Plan Details'!$B$4:$B$2298)*($G298='Plan Details'!$E$4:$E$2298)*(ISNUMBER(SEARCH($B$3,'Plan Details'!$D$4:$D$2298))),0),MATCH(Calculations!$B$4,'Plan Details'!$F$3:$Q$3,0))),"")</f>
        <v/>
      </c>
      <c r="W298" s="2" t="str" cm="1">
        <f t="array" ref="W298">IFERROR($M298*IF($E298="","",INDEX('Plan Details'!$F$4:$Q$2298,MATCH(1,(Calculations!W$9='Plan Details'!$B$4:$B$2298)*($G298='Plan Details'!$E$4:$E$2298)*(ISNUMBER(SEARCH($B$3,'Plan Details'!$D$4:$D$2298))),0),MATCH(Calculations!$B$4,'Plan Details'!$F$3:$Q$3,0))),"")</f>
        <v/>
      </c>
      <c r="X298" s="2" t="str" cm="1">
        <f t="array" ref="X298">IFERROR($M298*IF($E298="","",INDEX('Plan Details'!$F$4:$Q$2298,MATCH(1,(Calculations!X$9='Plan Details'!$B$4:$B$2298)*($G298='Plan Details'!$E$4:$E$2298)*(ISNUMBER(SEARCH($B$3,'Plan Details'!$D$4:$D$2298))),0),MATCH(Calculations!$B$4,'Plan Details'!$F$3:$Q$3,0))),"")</f>
        <v/>
      </c>
      <c r="Y298" s="2" t="str" cm="1">
        <f t="array" ref="Y298">IFERROR($M298*IF($E298="","",INDEX('Plan Details'!$F$4:$Q$2298,MATCH(1,(Calculations!Y$9='Plan Details'!$B$4:$B$2298)*($G298='Plan Details'!$E$4:$E$2298)*(ISNUMBER(SEARCH($B$3,'Plan Details'!$D$4:$D$2298))),0),MATCH(Calculations!$B$4,'Plan Details'!$F$3:$Q$3,0))),"")</f>
        <v/>
      </c>
      <c r="Z298" s="2" t="str" cm="1">
        <f t="array" ref="Z298">IFERROR($M298*IF($E298="","",INDEX('Plan Details'!$F$4:$Q$2298,MATCH(1,(Calculations!Z$9='Plan Details'!$B$4:$B$2298)*($G298='Plan Details'!$E$4:$E$2298)*(ISNUMBER(SEARCH($B$3,'Plan Details'!$D$4:$D$2298))),0),MATCH(Calculations!$B$4,'Plan Details'!$F$3:$Q$3,0))),"")</f>
        <v/>
      </c>
      <c r="AA298" s="2" t="str" cm="1">
        <f t="array" ref="AA298">IFERROR($M298*IF($E298="","",INDEX('Plan Details'!$F$4:$Q$2298,MATCH(1,(Calculations!AA$9='Plan Details'!$B$4:$B$2298)*($G298='Plan Details'!$E$4:$E$2298)*(ISNUMBER(SEARCH($B$3,'Plan Details'!$D$4:$D$2298))),0),MATCH(Calculations!$B$4,'Plan Details'!$F$3:$Q$3,0))),"")</f>
        <v/>
      </c>
      <c r="AB298" s="2" t="str" cm="1">
        <f t="array" ref="AB298">IFERROR($M298*IF($E298="","",INDEX('Plan Details'!$F$4:$Q$2298,MATCH(1,(Calculations!AB$9='Plan Details'!$B$4:$B$2298)*($G298='Plan Details'!$E$4:$E$2298)*(ISNUMBER(SEARCH($B$3,'Plan Details'!$D$4:$D$2298))),0),MATCH(Calculations!$B$4,'Plan Details'!$F$3:$Q$3,0))),"")</f>
        <v/>
      </c>
      <c r="AD298" s="2" t="str">
        <f t="shared" si="86"/>
        <v/>
      </c>
      <c r="AE298" s="2" t="str">
        <f t="shared" si="87"/>
        <v/>
      </c>
      <c r="AF298" s="2" t="str">
        <f t="shared" si="88"/>
        <v/>
      </c>
      <c r="AG298" s="2" t="str">
        <f t="shared" si="89"/>
        <v/>
      </c>
      <c r="AH298" s="2" t="str">
        <f t="shared" si="90"/>
        <v/>
      </c>
      <c r="AI298" s="2" t="str">
        <f t="shared" si="91"/>
        <v/>
      </c>
      <c r="AJ298" s="2" t="str">
        <f t="shared" si="92"/>
        <v/>
      </c>
      <c r="AK298" s="2" t="str">
        <f t="shared" si="93"/>
        <v/>
      </c>
      <c r="AL298" s="2" t="str">
        <f t="shared" si="94"/>
        <v/>
      </c>
      <c r="AM298" s="2" t="str">
        <f t="shared" si="95"/>
        <v/>
      </c>
      <c r="AN298" s="2" t="str">
        <f t="shared" si="96"/>
        <v/>
      </c>
      <c r="AO298" s="2" t="str">
        <f t="shared" si="97"/>
        <v/>
      </c>
      <c r="AP298" s="2" t="str">
        <f t="shared" si="98"/>
        <v/>
      </c>
      <c r="AQ298" s="2" t="str">
        <f t="shared" si="99"/>
        <v/>
      </c>
    </row>
    <row r="299" spans="1:43" x14ac:dyDescent="0.2">
      <c r="A299" s="2" t="str">
        <f>IF('3 - SHOP Premium Calculator'!F315="","",'3 - SHOP Premium Calculator'!F315)</f>
        <v/>
      </c>
      <c r="B299" s="2" t="str">
        <f>IF(A299="","",A299&amp;COUNTIFS($D$10:D299,"Employee"))</f>
        <v/>
      </c>
      <c r="C299" s="2" t="str">
        <f>IF(A299="","",'3 - SHOP Premium Calculator'!F315&amp;" - "&amp;'3 - SHOP Premium Calculator'!H315)</f>
        <v/>
      </c>
      <c r="D299" s="2" t="str">
        <f>IF('3 - SHOP Premium Calculator'!H315="","",'3 - SHOP Premium Calculator'!H315)</f>
        <v/>
      </c>
      <c r="E299" s="37" t="str">
        <f>IF('3 - SHOP Premium Calculator'!I315="","",'3 - SHOP Premium Calculator'!I315)</f>
        <v/>
      </c>
      <c r="F299" s="2" t="str">
        <f t="shared" si="80"/>
        <v/>
      </c>
      <c r="G299" s="2" t="str">
        <f t="shared" si="81"/>
        <v/>
      </c>
      <c r="H299" s="2" t="str">
        <f t="shared" si="82"/>
        <v/>
      </c>
      <c r="I299" s="2" t="str">
        <f t="shared" si="83"/>
        <v/>
      </c>
      <c r="J299" s="2" t="str">
        <f t="shared" si="84"/>
        <v/>
      </c>
      <c r="K299" s="2" t="str">
        <f>IF(A299="","",IF(AND(D299="Dependent",F299&lt;25),F299+(COUNTIFS($A$10:A299,A299)/500),0))</f>
        <v/>
      </c>
      <c r="L299" s="2" t="str" cm="1">
        <f t="array" ref="L299">IFERROR(IF(A299="","",IF(AND(D299="Dependent",OR(IFERROR(K299=LARGE(IF($B$10:$B$309=B299,$K$10:$K$309),1),FALSE),IFERROR(K299=LARGE(IF($B$10:$B$309=B299,$K$10:$K$309),2),FALSE),IFERROR(K299=LARGE(IF($B$10:$B$309=B299,$K$10:$K$309),3),FALSE)),F299&lt;26),1,0)),0)</f>
        <v/>
      </c>
      <c r="M299" s="2" t="str">
        <f t="shared" si="85"/>
        <v/>
      </c>
      <c r="O299" s="2" t="str" cm="1">
        <f t="array" ref="O299">IFERROR($M299*IF($E299="","",INDEX('Plan Details'!$F$4:$Q$2298,MATCH(1,(Calculations!O$9='Plan Details'!$B$4:$B$2298)*($G299='Plan Details'!$E$4:$E$2298)*(ISNUMBER(SEARCH($B$3,'Plan Details'!$D$4:$D$2298))),0),MATCH(Calculations!$B$4,'Plan Details'!$F$3:$Q$3,0))),"")</f>
        <v/>
      </c>
      <c r="P299" s="2" t="str" cm="1">
        <f t="array" ref="P299">IFERROR($M299*IF($E299="","",INDEX('Plan Details'!$F$4:$Q$2298,MATCH(1,(Calculations!P$9='Plan Details'!$B$4:$B$2298)*($G299='Plan Details'!$E$4:$E$2298)*(ISNUMBER(SEARCH($B$3,'Plan Details'!$D$4:$D$2298))),0),MATCH(Calculations!$B$4,'Plan Details'!$F$3:$Q$3,0))),"")</f>
        <v/>
      </c>
      <c r="Q299" s="2" t="str" cm="1">
        <f t="array" ref="Q299">IFERROR($M299*IF($E299="","",INDEX('Plan Details'!$F$4:$Q$2298,MATCH(1,(Calculations!Q$9='Plan Details'!$B$4:$B$2298)*($G299='Plan Details'!$E$4:$E$2298)*(ISNUMBER(SEARCH($B$3,'Plan Details'!$D$4:$D$2298))),0),MATCH(Calculations!$B$4,'Plan Details'!$F$3:$Q$3,0))),"")</f>
        <v/>
      </c>
      <c r="R299" s="2" t="str" cm="1">
        <f t="array" ref="R299">IFERROR($M299*IF($E299="","",INDEX('Plan Details'!$F$4:$Q$2298,MATCH(1,(Calculations!R$9='Plan Details'!$B$4:$B$2298)*($G299='Plan Details'!$E$4:$E$2298)*(ISNUMBER(SEARCH($B$3,'Plan Details'!$D$4:$D$2298))),0),MATCH(Calculations!$B$4,'Plan Details'!$F$3:$Q$3,0))),"")</f>
        <v/>
      </c>
      <c r="S299" s="2" t="str" cm="1">
        <f t="array" ref="S299">IFERROR($M299*IF($E299="","",INDEX('Plan Details'!$F$4:$Q$2298,MATCH(1,(Calculations!S$9='Plan Details'!$B$4:$B$2298)*($G299='Plan Details'!$E$4:$E$2298)*(ISNUMBER(SEARCH($B$3,'Plan Details'!$D$4:$D$2298))),0),MATCH(Calculations!$B$4,'Plan Details'!$F$3:$Q$3,0))),"")</f>
        <v/>
      </c>
      <c r="T299" s="2" t="str" cm="1">
        <f t="array" ref="T299">IFERROR($M299*IF($E299="","",INDEX('Plan Details'!$F$4:$Q$2298,MATCH(1,(Calculations!T$9='Plan Details'!$B$4:$B$2298)*($G299='Plan Details'!$E$4:$E$2298)*(ISNUMBER(SEARCH($B$3,'Plan Details'!$D$4:$D$2298))),0),MATCH(Calculations!$B$4,'Plan Details'!$F$3:$Q$3,0))),"")</f>
        <v/>
      </c>
      <c r="U299" s="2" t="str" cm="1">
        <f t="array" ref="U299">IFERROR($M299*IF($E299="","",INDEX('Plan Details'!$F$4:$Q$2298,MATCH(1,(Calculations!U$9='Plan Details'!$B$4:$B$2298)*($G299='Plan Details'!$E$4:$E$2298)*(ISNUMBER(SEARCH($B$3,'Plan Details'!$D$4:$D$2298))),0),MATCH(Calculations!$B$4,'Plan Details'!$F$3:$Q$3,0))),"")</f>
        <v/>
      </c>
      <c r="V299" s="2" t="str" cm="1">
        <f t="array" ref="V299">IFERROR($M299*IF($E299="","",INDEX('Plan Details'!$F$4:$Q$2298,MATCH(1,(Calculations!V$9='Plan Details'!$B$4:$B$2298)*($G299='Plan Details'!$E$4:$E$2298)*(ISNUMBER(SEARCH($B$3,'Plan Details'!$D$4:$D$2298))),0),MATCH(Calculations!$B$4,'Plan Details'!$F$3:$Q$3,0))),"")</f>
        <v/>
      </c>
      <c r="W299" s="2" t="str" cm="1">
        <f t="array" ref="W299">IFERROR($M299*IF($E299="","",INDEX('Plan Details'!$F$4:$Q$2298,MATCH(1,(Calculations!W$9='Plan Details'!$B$4:$B$2298)*($G299='Plan Details'!$E$4:$E$2298)*(ISNUMBER(SEARCH($B$3,'Plan Details'!$D$4:$D$2298))),0),MATCH(Calculations!$B$4,'Plan Details'!$F$3:$Q$3,0))),"")</f>
        <v/>
      </c>
      <c r="X299" s="2" t="str" cm="1">
        <f t="array" ref="X299">IFERROR($M299*IF($E299="","",INDEX('Plan Details'!$F$4:$Q$2298,MATCH(1,(Calculations!X$9='Plan Details'!$B$4:$B$2298)*($G299='Plan Details'!$E$4:$E$2298)*(ISNUMBER(SEARCH($B$3,'Plan Details'!$D$4:$D$2298))),0),MATCH(Calculations!$B$4,'Plan Details'!$F$3:$Q$3,0))),"")</f>
        <v/>
      </c>
      <c r="Y299" s="2" t="str" cm="1">
        <f t="array" ref="Y299">IFERROR($M299*IF($E299="","",INDEX('Plan Details'!$F$4:$Q$2298,MATCH(1,(Calculations!Y$9='Plan Details'!$B$4:$B$2298)*($G299='Plan Details'!$E$4:$E$2298)*(ISNUMBER(SEARCH($B$3,'Plan Details'!$D$4:$D$2298))),0),MATCH(Calculations!$B$4,'Plan Details'!$F$3:$Q$3,0))),"")</f>
        <v/>
      </c>
      <c r="Z299" s="2" t="str" cm="1">
        <f t="array" ref="Z299">IFERROR($M299*IF($E299="","",INDEX('Plan Details'!$F$4:$Q$2298,MATCH(1,(Calculations!Z$9='Plan Details'!$B$4:$B$2298)*($G299='Plan Details'!$E$4:$E$2298)*(ISNUMBER(SEARCH($B$3,'Plan Details'!$D$4:$D$2298))),0),MATCH(Calculations!$B$4,'Plan Details'!$F$3:$Q$3,0))),"")</f>
        <v/>
      </c>
      <c r="AA299" s="2" t="str" cm="1">
        <f t="array" ref="AA299">IFERROR($M299*IF($E299="","",INDEX('Plan Details'!$F$4:$Q$2298,MATCH(1,(Calculations!AA$9='Plan Details'!$B$4:$B$2298)*($G299='Plan Details'!$E$4:$E$2298)*(ISNUMBER(SEARCH($B$3,'Plan Details'!$D$4:$D$2298))),0),MATCH(Calculations!$B$4,'Plan Details'!$F$3:$Q$3,0))),"")</f>
        <v/>
      </c>
      <c r="AB299" s="2" t="str" cm="1">
        <f t="array" ref="AB299">IFERROR($M299*IF($E299="","",INDEX('Plan Details'!$F$4:$Q$2298,MATCH(1,(Calculations!AB$9='Plan Details'!$B$4:$B$2298)*($G299='Plan Details'!$E$4:$E$2298)*(ISNUMBER(SEARCH($B$3,'Plan Details'!$D$4:$D$2298))),0),MATCH(Calculations!$B$4,'Plan Details'!$F$3:$Q$3,0))),"")</f>
        <v/>
      </c>
      <c r="AD299" s="2" t="str">
        <f t="shared" si="86"/>
        <v/>
      </c>
      <c r="AE299" s="2" t="str">
        <f t="shared" si="87"/>
        <v/>
      </c>
      <c r="AF299" s="2" t="str">
        <f t="shared" si="88"/>
        <v/>
      </c>
      <c r="AG299" s="2" t="str">
        <f t="shared" si="89"/>
        <v/>
      </c>
      <c r="AH299" s="2" t="str">
        <f t="shared" si="90"/>
        <v/>
      </c>
      <c r="AI299" s="2" t="str">
        <f t="shared" si="91"/>
        <v/>
      </c>
      <c r="AJ299" s="2" t="str">
        <f t="shared" si="92"/>
        <v/>
      </c>
      <c r="AK299" s="2" t="str">
        <f t="shared" si="93"/>
        <v/>
      </c>
      <c r="AL299" s="2" t="str">
        <f t="shared" si="94"/>
        <v/>
      </c>
      <c r="AM299" s="2" t="str">
        <f t="shared" si="95"/>
        <v/>
      </c>
      <c r="AN299" s="2" t="str">
        <f t="shared" si="96"/>
        <v/>
      </c>
      <c r="AO299" s="2" t="str">
        <f t="shared" si="97"/>
        <v/>
      </c>
      <c r="AP299" s="2" t="str">
        <f t="shared" si="98"/>
        <v/>
      </c>
      <c r="AQ299" s="2" t="str">
        <f t="shared" si="99"/>
        <v/>
      </c>
    </row>
    <row r="300" spans="1:43" x14ac:dyDescent="0.2">
      <c r="A300" s="2" t="str">
        <f>IF('3 - SHOP Premium Calculator'!F316="","",'3 - SHOP Premium Calculator'!F316)</f>
        <v/>
      </c>
      <c r="B300" s="2" t="str">
        <f>IF(A300="","",A300&amp;COUNTIFS($D$10:D300,"Employee"))</f>
        <v/>
      </c>
      <c r="C300" s="2" t="str">
        <f>IF(A300="","",'3 - SHOP Premium Calculator'!F316&amp;" - "&amp;'3 - SHOP Premium Calculator'!H316)</f>
        <v/>
      </c>
      <c r="D300" s="2" t="str">
        <f>IF('3 - SHOP Premium Calculator'!H316="","",'3 - SHOP Premium Calculator'!H316)</f>
        <v/>
      </c>
      <c r="E300" s="37" t="str">
        <f>IF('3 - SHOP Premium Calculator'!I316="","",'3 - SHOP Premium Calculator'!I316)</f>
        <v/>
      </c>
      <c r="F300" s="2" t="str">
        <f t="shared" si="80"/>
        <v/>
      </c>
      <c r="G300" s="2" t="str">
        <f t="shared" si="81"/>
        <v/>
      </c>
      <c r="H300" s="2" t="str">
        <f t="shared" si="82"/>
        <v/>
      </c>
      <c r="I300" s="2" t="str">
        <f t="shared" si="83"/>
        <v/>
      </c>
      <c r="J300" s="2" t="str">
        <f t="shared" si="84"/>
        <v/>
      </c>
      <c r="K300" s="2" t="str">
        <f>IF(A300="","",IF(AND(D300="Dependent",F300&lt;25),F300+(COUNTIFS($A$10:A300,A300)/500),0))</f>
        <v/>
      </c>
      <c r="L300" s="2" t="str" cm="1">
        <f t="array" ref="L300">IFERROR(IF(A300="","",IF(AND(D300="Dependent",OR(IFERROR(K300=LARGE(IF($B$10:$B$309=B300,$K$10:$K$309),1),FALSE),IFERROR(K300=LARGE(IF($B$10:$B$309=B300,$K$10:$K$309),2),FALSE),IFERROR(K300=LARGE(IF($B$10:$B$309=B300,$K$10:$K$309),3),FALSE)),F300&lt;26),1,0)),0)</f>
        <v/>
      </c>
      <c r="M300" s="2" t="str">
        <f t="shared" si="85"/>
        <v/>
      </c>
      <c r="O300" s="2" t="str" cm="1">
        <f t="array" ref="O300">IFERROR($M300*IF($E300="","",INDEX('Plan Details'!$F$4:$Q$2298,MATCH(1,(Calculations!O$9='Plan Details'!$B$4:$B$2298)*($G300='Plan Details'!$E$4:$E$2298)*(ISNUMBER(SEARCH($B$3,'Plan Details'!$D$4:$D$2298))),0),MATCH(Calculations!$B$4,'Plan Details'!$F$3:$Q$3,0))),"")</f>
        <v/>
      </c>
      <c r="P300" s="2" t="str" cm="1">
        <f t="array" ref="P300">IFERROR($M300*IF($E300="","",INDEX('Plan Details'!$F$4:$Q$2298,MATCH(1,(Calculations!P$9='Plan Details'!$B$4:$B$2298)*($G300='Plan Details'!$E$4:$E$2298)*(ISNUMBER(SEARCH($B$3,'Plan Details'!$D$4:$D$2298))),0),MATCH(Calculations!$B$4,'Plan Details'!$F$3:$Q$3,0))),"")</f>
        <v/>
      </c>
      <c r="Q300" s="2" t="str" cm="1">
        <f t="array" ref="Q300">IFERROR($M300*IF($E300="","",INDEX('Plan Details'!$F$4:$Q$2298,MATCH(1,(Calculations!Q$9='Plan Details'!$B$4:$B$2298)*($G300='Plan Details'!$E$4:$E$2298)*(ISNUMBER(SEARCH($B$3,'Plan Details'!$D$4:$D$2298))),0),MATCH(Calculations!$B$4,'Plan Details'!$F$3:$Q$3,0))),"")</f>
        <v/>
      </c>
      <c r="R300" s="2" t="str" cm="1">
        <f t="array" ref="R300">IFERROR($M300*IF($E300="","",INDEX('Plan Details'!$F$4:$Q$2298,MATCH(1,(Calculations!R$9='Plan Details'!$B$4:$B$2298)*($G300='Plan Details'!$E$4:$E$2298)*(ISNUMBER(SEARCH($B$3,'Plan Details'!$D$4:$D$2298))),0),MATCH(Calculations!$B$4,'Plan Details'!$F$3:$Q$3,0))),"")</f>
        <v/>
      </c>
      <c r="S300" s="2" t="str" cm="1">
        <f t="array" ref="S300">IFERROR($M300*IF($E300="","",INDEX('Plan Details'!$F$4:$Q$2298,MATCH(1,(Calculations!S$9='Plan Details'!$B$4:$B$2298)*($G300='Plan Details'!$E$4:$E$2298)*(ISNUMBER(SEARCH($B$3,'Plan Details'!$D$4:$D$2298))),0),MATCH(Calculations!$B$4,'Plan Details'!$F$3:$Q$3,0))),"")</f>
        <v/>
      </c>
      <c r="T300" s="2" t="str" cm="1">
        <f t="array" ref="T300">IFERROR($M300*IF($E300="","",INDEX('Plan Details'!$F$4:$Q$2298,MATCH(1,(Calculations!T$9='Plan Details'!$B$4:$B$2298)*($G300='Plan Details'!$E$4:$E$2298)*(ISNUMBER(SEARCH($B$3,'Plan Details'!$D$4:$D$2298))),0),MATCH(Calculations!$B$4,'Plan Details'!$F$3:$Q$3,0))),"")</f>
        <v/>
      </c>
      <c r="U300" s="2" t="str" cm="1">
        <f t="array" ref="U300">IFERROR($M300*IF($E300="","",INDEX('Plan Details'!$F$4:$Q$2298,MATCH(1,(Calculations!U$9='Plan Details'!$B$4:$B$2298)*($G300='Plan Details'!$E$4:$E$2298)*(ISNUMBER(SEARCH($B$3,'Plan Details'!$D$4:$D$2298))),0),MATCH(Calculations!$B$4,'Plan Details'!$F$3:$Q$3,0))),"")</f>
        <v/>
      </c>
      <c r="V300" s="2" t="str" cm="1">
        <f t="array" ref="V300">IFERROR($M300*IF($E300="","",INDEX('Plan Details'!$F$4:$Q$2298,MATCH(1,(Calculations!V$9='Plan Details'!$B$4:$B$2298)*($G300='Plan Details'!$E$4:$E$2298)*(ISNUMBER(SEARCH($B$3,'Plan Details'!$D$4:$D$2298))),0),MATCH(Calculations!$B$4,'Plan Details'!$F$3:$Q$3,0))),"")</f>
        <v/>
      </c>
      <c r="W300" s="2" t="str" cm="1">
        <f t="array" ref="W300">IFERROR($M300*IF($E300="","",INDEX('Plan Details'!$F$4:$Q$2298,MATCH(1,(Calculations!W$9='Plan Details'!$B$4:$B$2298)*($G300='Plan Details'!$E$4:$E$2298)*(ISNUMBER(SEARCH($B$3,'Plan Details'!$D$4:$D$2298))),0),MATCH(Calculations!$B$4,'Plan Details'!$F$3:$Q$3,0))),"")</f>
        <v/>
      </c>
      <c r="X300" s="2" t="str" cm="1">
        <f t="array" ref="X300">IFERROR($M300*IF($E300="","",INDEX('Plan Details'!$F$4:$Q$2298,MATCH(1,(Calculations!X$9='Plan Details'!$B$4:$B$2298)*($G300='Plan Details'!$E$4:$E$2298)*(ISNUMBER(SEARCH($B$3,'Plan Details'!$D$4:$D$2298))),0),MATCH(Calculations!$B$4,'Plan Details'!$F$3:$Q$3,0))),"")</f>
        <v/>
      </c>
      <c r="Y300" s="2" t="str" cm="1">
        <f t="array" ref="Y300">IFERROR($M300*IF($E300="","",INDEX('Plan Details'!$F$4:$Q$2298,MATCH(1,(Calculations!Y$9='Plan Details'!$B$4:$B$2298)*($G300='Plan Details'!$E$4:$E$2298)*(ISNUMBER(SEARCH($B$3,'Plan Details'!$D$4:$D$2298))),0),MATCH(Calculations!$B$4,'Plan Details'!$F$3:$Q$3,0))),"")</f>
        <v/>
      </c>
      <c r="Z300" s="2" t="str" cm="1">
        <f t="array" ref="Z300">IFERROR($M300*IF($E300="","",INDEX('Plan Details'!$F$4:$Q$2298,MATCH(1,(Calculations!Z$9='Plan Details'!$B$4:$B$2298)*($G300='Plan Details'!$E$4:$E$2298)*(ISNUMBER(SEARCH($B$3,'Plan Details'!$D$4:$D$2298))),0),MATCH(Calculations!$B$4,'Plan Details'!$F$3:$Q$3,0))),"")</f>
        <v/>
      </c>
      <c r="AA300" s="2" t="str" cm="1">
        <f t="array" ref="AA300">IFERROR($M300*IF($E300="","",INDEX('Plan Details'!$F$4:$Q$2298,MATCH(1,(Calculations!AA$9='Plan Details'!$B$4:$B$2298)*($G300='Plan Details'!$E$4:$E$2298)*(ISNUMBER(SEARCH($B$3,'Plan Details'!$D$4:$D$2298))),0),MATCH(Calculations!$B$4,'Plan Details'!$F$3:$Q$3,0))),"")</f>
        <v/>
      </c>
      <c r="AB300" s="2" t="str" cm="1">
        <f t="array" ref="AB300">IFERROR($M300*IF($E300="","",INDEX('Plan Details'!$F$4:$Q$2298,MATCH(1,(Calculations!AB$9='Plan Details'!$B$4:$B$2298)*($G300='Plan Details'!$E$4:$E$2298)*(ISNUMBER(SEARCH($B$3,'Plan Details'!$D$4:$D$2298))),0),MATCH(Calculations!$B$4,'Plan Details'!$F$3:$Q$3,0))),"")</f>
        <v/>
      </c>
      <c r="AD300" s="2" t="str">
        <f t="shared" si="86"/>
        <v/>
      </c>
      <c r="AE300" s="2" t="str">
        <f t="shared" si="87"/>
        <v/>
      </c>
      <c r="AF300" s="2" t="str">
        <f t="shared" si="88"/>
        <v/>
      </c>
      <c r="AG300" s="2" t="str">
        <f t="shared" si="89"/>
        <v/>
      </c>
      <c r="AH300" s="2" t="str">
        <f t="shared" si="90"/>
        <v/>
      </c>
      <c r="AI300" s="2" t="str">
        <f t="shared" si="91"/>
        <v/>
      </c>
      <c r="AJ300" s="2" t="str">
        <f t="shared" si="92"/>
        <v/>
      </c>
      <c r="AK300" s="2" t="str">
        <f t="shared" si="93"/>
        <v/>
      </c>
      <c r="AL300" s="2" t="str">
        <f t="shared" si="94"/>
        <v/>
      </c>
      <c r="AM300" s="2" t="str">
        <f t="shared" si="95"/>
        <v/>
      </c>
      <c r="AN300" s="2" t="str">
        <f t="shared" si="96"/>
        <v/>
      </c>
      <c r="AO300" s="2" t="str">
        <f t="shared" si="97"/>
        <v/>
      </c>
      <c r="AP300" s="2" t="str">
        <f t="shared" si="98"/>
        <v/>
      </c>
      <c r="AQ300" s="2" t="str">
        <f t="shared" si="99"/>
        <v/>
      </c>
    </row>
    <row r="301" spans="1:43" x14ac:dyDescent="0.2">
      <c r="A301" s="2" t="str">
        <f>IF('3 - SHOP Premium Calculator'!F317="","",'3 - SHOP Premium Calculator'!F317)</f>
        <v/>
      </c>
      <c r="B301" s="2" t="str">
        <f>IF(A301="","",A301&amp;COUNTIFS($D$10:D301,"Employee"))</f>
        <v/>
      </c>
      <c r="C301" s="2" t="str">
        <f>IF(A301="","",'3 - SHOP Premium Calculator'!F317&amp;" - "&amp;'3 - SHOP Premium Calculator'!H317)</f>
        <v/>
      </c>
      <c r="D301" s="2" t="str">
        <f>IF('3 - SHOP Premium Calculator'!H317="","",'3 - SHOP Premium Calculator'!H317)</f>
        <v/>
      </c>
      <c r="E301" s="37" t="str">
        <f>IF('3 - SHOP Premium Calculator'!I317="","",'3 - SHOP Premium Calculator'!I317)</f>
        <v/>
      </c>
      <c r="F301" s="2" t="str">
        <f t="shared" si="80"/>
        <v/>
      </c>
      <c r="G301" s="2" t="str">
        <f t="shared" si="81"/>
        <v/>
      </c>
      <c r="H301" s="2" t="str">
        <f t="shared" si="82"/>
        <v/>
      </c>
      <c r="I301" s="2" t="str">
        <f t="shared" si="83"/>
        <v/>
      </c>
      <c r="J301" s="2" t="str">
        <f t="shared" si="84"/>
        <v/>
      </c>
      <c r="K301" s="2" t="str">
        <f>IF(A301="","",IF(AND(D301="Dependent",F301&lt;25),F301+(COUNTIFS($A$10:A301,A301)/500),0))</f>
        <v/>
      </c>
      <c r="L301" s="2" t="str" cm="1">
        <f t="array" ref="L301">IFERROR(IF(A301="","",IF(AND(D301="Dependent",OR(IFERROR(K301=LARGE(IF($B$10:$B$309=B301,$K$10:$K$309),1),FALSE),IFERROR(K301=LARGE(IF($B$10:$B$309=B301,$K$10:$K$309),2),FALSE),IFERROR(K301=LARGE(IF($B$10:$B$309=B301,$K$10:$K$309),3),FALSE)),F301&lt;26),1,0)),0)</f>
        <v/>
      </c>
      <c r="M301" s="2" t="str">
        <f t="shared" si="85"/>
        <v/>
      </c>
      <c r="O301" s="2" t="str" cm="1">
        <f t="array" ref="O301">IFERROR($M301*IF($E301="","",INDEX('Plan Details'!$F$4:$Q$2298,MATCH(1,(Calculations!O$9='Plan Details'!$B$4:$B$2298)*($G301='Plan Details'!$E$4:$E$2298)*(ISNUMBER(SEARCH($B$3,'Plan Details'!$D$4:$D$2298))),0),MATCH(Calculations!$B$4,'Plan Details'!$F$3:$Q$3,0))),"")</f>
        <v/>
      </c>
      <c r="P301" s="2" t="str" cm="1">
        <f t="array" ref="P301">IFERROR($M301*IF($E301="","",INDEX('Plan Details'!$F$4:$Q$2298,MATCH(1,(Calculations!P$9='Plan Details'!$B$4:$B$2298)*($G301='Plan Details'!$E$4:$E$2298)*(ISNUMBER(SEARCH($B$3,'Plan Details'!$D$4:$D$2298))),0),MATCH(Calculations!$B$4,'Plan Details'!$F$3:$Q$3,0))),"")</f>
        <v/>
      </c>
      <c r="Q301" s="2" t="str" cm="1">
        <f t="array" ref="Q301">IFERROR($M301*IF($E301="","",INDEX('Plan Details'!$F$4:$Q$2298,MATCH(1,(Calculations!Q$9='Plan Details'!$B$4:$B$2298)*($G301='Plan Details'!$E$4:$E$2298)*(ISNUMBER(SEARCH($B$3,'Plan Details'!$D$4:$D$2298))),0),MATCH(Calculations!$B$4,'Plan Details'!$F$3:$Q$3,0))),"")</f>
        <v/>
      </c>
      <c r="R301" s="2" t="str" cm="1">
        <f t="array" ref="R301">IFERROR($M301*IF($E301="","",INDEX('Plan Details'!$F$4:$Q$2298,MATCH(1,(Calculations!R$9='Plan Details'!$B$4:$B$2298)*($G301='Plan Details'!$E$4:$E$2298)*(ISNUMBER(SEARCH($B$3,'Plan Details'!$D$4:$D$2298))),0),MATCH(Calculations!$B$4,'Plan Details'!$F$3:$Q$3,0))),"")</f>
        <v/>
      </c>
      <c r="S301" s="2" t="str" cm="1">
        <f t="array" ref="S301">IFERROR($M301*IF($E301="","",INDEX('Plan Details'!$F$4:$Q$2298,MATCH(1,(Calculations!S$9='Plan Details'!$B$4:$B$2298)*($G301='Plan Details'!$E$4:$E$2298)*(ISNUMBER(SEARCH($B$3,'Plan Details'!$D$4:$D$2298))),0),MATCH(Calculations!$B$4,'Plan Details'!$F$3:$Q$3,0))),"")</f>
        <v/>
      </c>
      <c r="T301" s="2" t="str" cm="1">
        <f t="array" ref="T301">IFERROR($M301*IF($E301="","",INDEX('Plan Details'!$F$4:$Q$2298,MATCH(1,(Calculations!T$9='Plan Details'!$B$4:$B$2298)*($G301='Plan Details'!$E$4:$E$2298)*(ISNUMBER(SEARCH($B$3,'Plan Details'!$D$4:$D$2298))),0),MATCH(Calculations!$B$4,'Plan Details'!$F$3:$Q$3,0))),"")</f>
        <v/>
      </c>
      <c r="U301" s="2" t="str" cm="1">
        <f t="array" ref="U301">IFERROR($M301*IF($E301="","",INDEX('Plan Details'!$F$4:$Q$2298,MATCH(1,(Calculations!U$9='Plan Details'!$B$4:$B$2298)*($G301='Plan Details'!$E$4:$E$2298)*(ISNUMBER(SEARCH($B$3,'Plan Details'!$D$4:$D$2298))),0),MATCH(Calculations!$B$4,'Plan Details'!$F$3:$Q$3,0))),"")</f>
        <v/>
      </c>
      <c r="V301" s="2" t="str" cm="1">
        <f t="array" ref="V301">IFERROR($M301*IF($E301="","",INDEX('Plan Details'!$F$4:$Q$2298,MATCH(1,(Calculations!V$9='Plan Details'!$B$4:$B$2298)*($G301='Plan Details'!$E$4:$E$2298)*(ISNUMBER(SEARCH($B$3,'Plan Details'!$D$4:$D$2298))),0),MATCH(Calculations!$B$4,'Plan Details'!$F$3:$Q$3,0))),"")</f>
        <v/>
      </c>
      <c r="W301" s="2" t="str" cm="1">
        <f t="array" ref="W301">IFERROR($M301*IF($E301="","",INDEX('Plan Details'!$F$4:$Q$2298,MATCH(1,(Calculations!W$9='Plan Details'!$B$4:$B$2298)*($G301='Plan Details'!$E$4:$E$2298)*(ISNUMBER(SEARCH($B$3,'Plan Details'!$D$4:$D$2298))),0),MATCH(Calculations!$B$4,'Plan Details'!$F$3:$Q$3,0))),"")</f>
        <v/>
      </c>
      <c r="X301" s="2" t="str" cm="1">
        <f t="array" ref="X301">IFERROR($M301*IF($E301="","",INDEX('Plan Details'!$F$4:$Q$2298,MATCH(1,(Calculations!X$9='Plan Details'!$B$4:$B$2298)*($G301='Plan Details'!$E$4:$E$2298)*(ISNUMBER(SEARCH($B$3,'Plan Details'!$D$4:$D$2298))),0),MATCH(Calculations!$B$4,'Plan Details'!$F$3:$Q$3,0))),"")</f>
        <v/>
      </c>
      <c r="Y301" s="2" t="str" cm="1">
        <f t="array" ref="Y301">IFERROR($M301*IF($E301="","",INDEX('Plan Details'!$F$4:$Q$2298,MATCH(1,(Calculations!Y$9='Plan Details'!$B$4:$B$2298)*($G301='Plan Details'!$E$4:$E$2298)*(ISNUMBER(SEARCH($B$3,'Plan Details'!$D$4:$D$2298))),0),MATCH(Calculations!$B$4,'Plan Details'!$F$3:$Q$3,0))),"")</f>
        <v/>
      </c>
      <c r="Z301" s="2" t="str" cm="1">
        <f t="array" ref="Z301">IFERROR($M301*IF($E301="","",INDEX('Plan Details'!$F$4:$Q$2298,MATCH(1,(Calculations!Z$9='Plan Details'!$B$4:$B$2298)*($G301='Plan Details'!$E$4:$E$2298)*(ISNUMBER(SEARCH($B$3,'Plan Details'!$D$4:$D$2298))),0),MATCH(Calculations!$B$4,'Plan Details'!$F$3:$Q$3,0))),"")</f>
        <v/>
      </c>
      <c r="AA301" s="2" t="str" cm="1">
        <f t="array" ref="AA301">IFERROR($M301*IF($E301="","",INDEX('Plan Details'!$F$4:$Q$2298,MATCH(1,(Calculations!AA$9='Plan Details'!$B$4:$B$2298)*($G301='Plan Details'!$E$4:$E$2298)*(ISNUMBER(SEARCH($B$3,'Plan Details'!$D$4:$D$2298))),0),MATCH(Calculations!$B$4,'Plan Details'!$F$3:$Q$3,0))),"")</f>
        <v/>
      </c>
      <c r="AB301" s="2" t="str" cm="1">
        <f t="array" ref="AB301">IFERROR($M301*IF($E301="","",INDEX('Plan Details'!$F$4:$Q$2298,MATCH(1,(Calculations!AB$9='Plan Details'!$B$4:$B$2298)*($G301='Plan Details'!$E$4:$E$2298)*(ISNUMBER(SEARCH($B$3,'Plan Details'!$D$4:$D$2298))),0),MATCH(Calculations!$B$4,'Plan Details'!$F$3:$Q$3,0))),"")</f>
        <v/>
      </c>
      <c r="AD301" s="2" t="str">
        <f t="shared" si="86"/>
        <v/>
      </c>
      <c r="AE301" s="2" t="str">
        <f t="shared" si="87"/>
        <v/>
      </c>
      <c r="AF301" s="2" t="str">
        <f t="shared" si="88"/>
        <v/>
      </c>
      <c r="AG301" s="2" t="str">
        <f t="shared" si="89"/>
        <v/>
      </c>
      <c r="AH301" s="2" t="str">
        <f t="shared" si="90"/>
        <v/>
      </c>
      <c r="AI301" s="2" t="str">
        <f t="shared" si="91"/>
        <v/>
      </c>
      <c r="AJ301" s="2" t="str">
        <f t="shared" si="92"/>
        <v/>
      </c>
      <c r="AK301" s="2" t="str">
        <f t="shared" si="93"/>
        <v/>
      </c>
      <c r="AL301" s="2" t="str">
        <f t="shared" si="94"/>
        <v/>
      </c>
      <c r="AM301" s="2" t="str">
        <f t="shared" si="95"/>
        <v/>
      </c>
      <c r="AN301" s="2" t="str">
        <f t="shared" si="96"/>
        <v/>
      </c>
      <c r="AO301" s="2" t="str">
        <f t="shared" si="97"/>
        <v/>
      </c>
      <c r="AP301" s="2" t="str">
        <f t="shared" si="98"/>
        <v/>
      </c>
      <c r="AQ301" s="2" t="str">
        <f t="shared" si="99"/>
        <v/>
      </c>
    </row>
    <row r="302" spans="1:43" x14ac:dyDescent="0.2">
      <c r="A302" s="2" t="str">
        <f>IF('3 - SHOP Premium Calculator'!F318="","",'3 - SHOP Premium Calculator'!F318)</f>
        <v/>
      </c>
      <c r="B302" s="2" t="str">
        <f>IF(A302="","",A302&amp;COUNTIFS($D$10:D302,"Employee"))</f>
        <v/>
      </c>
      <c r="C302" s="2" t="str">
        <f>IF(A302="","",'3 - SHOP Premium Calculator'!F318&amp;" - "&amp;'3 - SHOP Premium Calculator'!H318)</f>
        <v/>
      </c>
      <c r="D302" s="2" t="str">
        <f>IF('3 - SHOP Premium Calculator'!H318="","",'3 - SHOP Premium Calculator'!H318)</f>
        <v/>
      </c>
      <c r="E302" s="37" t="str">
        <f>IF('3 - SHOP Premium Calculator'!I318="","",'3 - SHOP Premium Calculator'!I318)</f>
        <v/>
      </c>
      <c r="F302" s="2" t="str">
        <f t="shared" si="80"/>
        <v/>
      </c>
      <c r="G302" s="2" t="str">
        <f t="shared" si="81"/>
        <v/>
      </c>
      <c r="H302" s="2" t="str">
        <f t="shared" si="82"/>
        <v/>
      </c>
      <c r="I302" s="2" t="str">
        <f t="shared" si="83"/>
        <v/>
      </c>
      <c r="J302" s="2" t="str">
        <f t="shared" si="84"/>
        <v/>
      </c>
      <c r="K302" s="2" t="str">
        <f>IF(A302="","",IF(AND(D302="Dependent",F302&lt;25),F302+(COUNTIFS($A$10:A302,A302)/500),0))</f>
        <v/>
      </c>
      <c r="L302" s="2" t="str" cm="1">
        <f t="array" ref="L302">IFERROR(IF(A302="","",IF(AND(D302="Dependent",OR(IFERROR(K302=LARGE(IF($B$10:$B$309=B302,$K$10:$K$309),1),FALSE),IFERROR(K302=LARGE(IF($B$10:$B$309=B302,$K$10:$K$309),2),FALSE),IFERROR(K302=LARGE(IF($B$10:$B$309=B302,$K$10:$K$309),3),FALSE)),F302&lt;26),1,0)),0)</f>
        <v/>
      </c>
      <c r="M302" s="2" t="str">
        <f t="shared" si="85"/>
        <v/>
      </c>
      <c r="O302" s="2" t="str" cm="1">
        <f t="array" ref="O302">IFERROR($M302*IF($E302="","",INDEX('Plan Details'!$F$4:$Q$2298,MATCH(1,(Calculations!O$9='Plan Details'!$B$4:$B$2298)*($G302='Plan Details'!$E$4:$E$2298)*(ISNUMBER(SEARCH($B$3,'Plan Details'!$D$4:$D$2298))),0),MATCH(Calculations!$B$4,'Plan Details'!$F$3:$Q$3,0))),"")</f>
        <v/>
      </c>
      <c r="P302" s="2" t="str" cm="1">
        <f t="array" ref="P302">IFERROR($M302*IF($E302="","",INDEX('Plan Details'!$F$4:$Q$2298,MATCH(1,(Calculations!P$9='Plan Details'!$B$4:$B$2298)*($G302='Plan Details'!$E$4:$E$2298)*(ISNUMBER(SEARCH($B$3,'Plan Details'!$D$4:$D$2298))),0),MATCH(Calculations!$B$4,'Plan Details'!$F$3:$Q$3,0))),"")</f>
        <v/>
      </c>
      <c r="Q302" s="2" t="str" cm="1">
        <f t="array" ref="Q302">IFERROR($M302*IF($E302="","",INDEX('Plan Details'!$F$4:$Q$2298,MATCH(1,(Calculations!Q$9='Plan Details'!$B$4:$B$2298)*($G302='Plan Details'!$E$4:$E$2298)*(ISNUMBER(SEARCH($B$3,'Plan Details'!$D$4:$D$2298))),0),MATCH(Calculations!$B$4,'Plan Details'!$F$3:$Q$3,0))),"")</f>
        <v/>
      </c>
      <c r="R302" s="2" t="str" cm="1">
        <f t="array" ref="R302">IFERROR($M302*IF($E302="","",INDEX('Plan Details'!$F$4:$Q$2298,MATCH(1,(Calculations!R$9='Plan Details'!$B$4:$B$2298)*($G302='Plan Details'!$E$4:$E$2298)*(ISNUMBER(SEARCH($B$3,'Plan Details'!$D$4:$D$2298))),0),MATCH(Calculations!$B$4,'Plan Details'!$F$3:$Q$3,0))),"")</f>
        <v/>
      </c>
      <c r="S302" s="2" t="str" cm="1">
        <f t="array" ref="S302">IFERROR($M302*IF($E302="","",INDEX('Plan Details'!$F$4:$Q$2298,MATCH(1,(Calculations!S$9='Plan Details'!$B$4:$B$2298)*($G302='Plan Details'!$E$4:$E$2298)*(ISNUMBER(SEARCH($B$3,'Plan Details'!$D$4:$D$2298))),0),MATCH(Calculations!$B$4,'Plan Details'!$F$3:$Q$3,0))),"")</f>
        <v/>
      </c>
      <c r="T302" s="2" t="str" cm="1">
        <f t="array" ref="T302">IFERROR($M302*IF($E302="","",INDEX('Plan Details'!$F$4:$Q$2298,MATCH(1,(Calculations!T$9='Plan Details'!$B$4:$B$2298)*($G302='Plan Details'!$E$4:$E$2298)*(ISNUMBER(SEARCH($B$3,'Plan Details'!$D$4:$D$2298))),0),MATCH(Calculations!$B$4,'Plan Details'!$F$3:$Q$3,0))),"")</f>
        <v/>
      </c>
      <c r="U302" s="2" t="str" cm="1">
        <f t="array" ref="U302">IFERROR($M302*IF($E302="","",INDEX('Plan Details'!$F$4:$Q$2298,MATCH(1,(Calculations!U$9='Plan Details'!$B$4:$B$2298)*($G302='Plan Details'!$E$4:$E$2298)*(ISNUMBER(SEARCH($B$3,'Plan Details'!$D$4:$D$2298))),0),MATCH(Calculations!$B$4,'Plan Details'!$F$3:$Q$3,0))),"")</f>
        <v/>
      </c>
      <c r="V302" s="2" t="str" cm="1">
        <f t="array" ref="V302">IFERROR($M302*IF($E302="","",INDEX('Plan Details'!$F$4:$Q$2298,MATCH(1,(Calculations!V$9='Plan Details'!$B$4:$B$2298)*($G302='Plan Details'!$E$4:$E$2298)*(ISNUMBER(SEARCH($B$3,'Plan Details'!$D$4:$D$2298))),0),MATCH(Calculations!$B$4,'Plan Details'!$F$3:$Q$3,0))),"")</f>
        <v/>
      </c>
      <c r="W302" s="2" t="str" cm="1">
        <f t="array" ref="W302">IFERROR($M302*IF($E302="","",INDEX('Plan Details'!$F$4:$Q$2298,MATCH(1,(Calculations!W$9='Plan Details'!$B$4:$B$2298)*($G302='Plan Details'!$E$4:$E$2298)*(ISNUMBER(SEARCH($B$3,'Plan Details'!$D$4:$D$2298))),0),MATCH(Calculations!$B$4,'Plan Details'!$F$3:$Q$3,0))),"")</f>
        <v/>
      </c>
      <c r="X302" s="2" t="str" cm="1">
        <f t="array" ref="X302">IFERROR($M302*IF($E302="","",INDEX('Plan Details'!$F$4:$Q$2298,MATCH(1,(Calculations!X$9='Plan Details'!$B$4:$B$2298)*($G302='Plan Details'!$E$4:$E$2298)*(ISNUMBER(SEARCH($B$3,'Plan Details'!$D$4:$D$2298))),0),MATCH(Calculations!$B$4,'Plan Details'!$F$3:$Q$3,0))),"")</f>
        <v/>
      </c>
      <c r="Y302" s="2" t="str" cm="1">
        <f t="array" ref="Y302">IFERROR($M302*IF($E302="","",INDEX('Plan Details'!$F$4:$Q$2298,MATCH(1,(Calculations!Y$9='Plan Details'!$B$4:$B$2298)*($G302='Plan Details'!$E$4:$E$2298)*(ISNUMBER(SEARCH($B$3,'Plan Details'!$D$4:$D$2298))),0),MATCH(Calculations!$B$4,'Plan Details'!$F$3:$Q$3,0))),"")</f>
        <v/>
      </c>
      <c r="Z302" s="2" t="str" cm="1">
        <f t="array" ref="Z302">IFERROR($M302*IF($E302="","",INDEX('Plan Details'!$F$4:$Q$2298,MATCH(1,(Calculations!Z$9='Plan Details'!$B$4:$B$2298)*($G302='Plan Details'!$E$4:$E$2298)*(ISNUMBER(SEARCH($B$3,'Plan Details'!$D$4:$D$2298))),0),MATCH(Calculations!$B$4,'Plan Details'!$F$3:$Q$3,0))),"")</f>
        <v/>
      </c>
      <c r="AA302" s="2" t="str" cm="1">
        <f t="array" ref="AA302">IFERROR($M302*IF($E302="","",INDEX('Plan Details'!$F$4:$Q$2298,MATCH(1,(Calculations!AA$9='Plan Details'!$B$4:$B$2298)*($G302='Plan Details'!$E$4:$E$2298)*(ISNUMBER(SEARCH($B$3,'Plan Details'!$D$4:$D$2298))),0),MATCH(Calculations!$B$4,'Plan Details'!$F$3:$Q$3,0))),"")</f>
        <v/>
      </c>
      <c r="AB302" s="2" t="str" cm="1">
        <f t="array" ref="AB302">IFERROR($M302*IF($E302="","",INDEX('Plan Details'!$F$4:$Q$2298,MATCH(1,(Calculations!AB$9='Plan Details'!$B$4:$B$2298)*($G302='Plan Details'!$E$4:$E$2298)*(ISNUMBER(SEARCH($B$3,'Plan Details'!$D$4:$D$2298))),0),MATCH(Calculations!$B$4,'Plan Details'!$F$3:$Q$3,0))),"")</f>
        <v/>
      </c>
      <c r="AD302" s="2" t="str">
        <f t="shared" si="86"/>
        <v/>
      </c>
      <c r="AE302" s="2" t="str">
        <f t="shared" si="87"/>
        <v/>
      </c>
      <c r="AF302" s="2" t="str">
        <f t="shared" si="88"/>
        <v/>
      </c>
      <c r="AG302" s="2" t="str">
        <f t="shared" si="89"/>
        <v/>
      </c>
      <c r="AH302" s="2" t="str">
        <f t="shared" si="90"/>
        <v/>
      </c>
      <c r="AI302" s="2" t="str">
        <f t="shared" si="91"/>
        <v/>
      </c>
      <c r="AJ302" s="2" t="str">
        <f t="shared" si="92"/>
        <v/>
      </c>
      <c r="AK302" s="2" t="str">
        <f t="shared" si="93"/>
        <v/>
      </c>
      <c r="AL302" s="2" t="str">
        <f t="shared" si="94"/>
        <v/>
      </c>
      <c r="AM302" s="2" t="str">
        <f t="shared" si="95"/>
        <v/>
      </c>
      <c r="AN302" s="2" t="str">
        <f t="shared" si="96"/>
        <v/>
      </c>
      <c r="AO302" s="2" t="str">
        <f t="shared" si="97"/>
        <v/>
      </c>
      <c r="AP302" s="2" t="str">
        <f t="shared" si="98"/>
        <v/>
      </c>
      <c r="AQ302" s="2" t="str">
        <f t="shared" si="99"/>
        <v/>
      </c>
    </row>
    <row r="303" spans="1:43" x14ac:dyDescent="0.2">
      <c r="A303" s="2" t="str">
        <f>IF('3 - SHOP Premium Calculator'!F319="","",'3 - SHOP Premium Calculator'!F319)</f>
        <v/>
      </c>
      <c r="B303" s="2" t="str">
        <f>IF(A303="","",A303&amp;COUNTIFS($D$10:D303,"Employee"))</f>
        <v/>
      </c>
      <c r="C303" s="2" t="str">
        <f>IF(A303="","",'3 - SHOP Premium Calculator'!F319&amp;" - "&amp;'3 - SHOP Premium Calculator'!H319)</f>
        <v/>
      </c>
      <c r="D303" s="2" t="str">
        <f>IF('3 - SHOP Premium Calculator'!H319="","",'3 - SHOP Premium Calculator'!H319)</f>
        <v/>
      </c>
      <c r="E303" s="37" t="str">
        <f>IF('3 - SHOP Premium Calculator'!I319="","",'3 - SHOP Premium Calculator'!I319)</f>
        <v/>
      </c>
      <c r="F303" s="2" t="str">
        <f t="shared" si="80"/>
        <v/>
      </c>
      <c r="G303" s="2" t="str">
        <f t="shared" si="81"/>
        <v/>
      </c>
      <c r="H303" s="2" t="str">
        <f t="shared" si="82"/>
        <v/>
      </c>
      <c r="I303" s="2" t="str">
        <f t="shared" si="83"/>
        <v/>
      </c>
      <c r="J303" s="2" t="str">
        <f t="shared" si="84"/>
        <v/>
      </c>
      <c r="K303" s="2" t="str">
        <f>IF(A303="","",IF(AND(D303="Dependent",F303&lt;25),F303+(COUNTIFS($A$10:A303,A303)/500),0))</f>
        <v/>
      </c>
      <c r="L303" s="2" t="str" cm="1">
        <f t="array" ref="L303">IFERROR(IF(A303="","",IF(AND(D303="Dependent",OR(IFERROR(K303=LARGE(IF($B$10:$B$309=B303,$K$10:$K$309),1),FALSE),IFERROR(K303=LARGE(IF($B$10:$B$309=B303,$K$10:$K$309),2),FALSE),IFERROR(K303=LARGE(IF($B$10:$B$309=B303,$K$10:$K$309),3),FALSE)),F303&lt;26),1,0)),0)</f>
        <v/>
      </c>
      <c r="M303" s="2" t="str">
        <f t="shared" si="85"/>
        <v/>
      </c>
      <c r="O303" s="2" t="str" cm="1">
        <f t="array" ref="O303">IFERROR($M303*IF($E303="","",INDEX('Plan Details'!$F$4:$Q$2298,MATCH(1,(Calculations!O$9='Plan Details'!$B$4:$B$2298)*($G303='Plan Details'!$E$4:$E$2298)*(ISNUMBER(SEARCH($B$3,'Plan Details'!$D$4:$D$2298))),0),MATCH(Calculations!$B$4,'Plan Details'!$F$3:$Q$3,0))),"")</f>
        <v/>
      </c>
      <c r="P303" s="2" t="str" cm="1">
        <f t="array" ref="P303">IFERROR($M303*IF($E303="","",INDEX('Plan Details'!$F$4:$Q$2298,MATCH(1,(Calculations!P$9='Plan Details'!$B$4:$B$2298)*($G303='Plan Details'!$E$4:$E$2298)*(ISNUMBER(SEARCH($B$3,'Plan Details'!$D$4:$D$2298))),0),MATCH(Calculations!$B$4,'Plan Details'!$F$3:$Q$3,0))),"")</f>
        <v/>
      </c>
      <c r="Q303" s="2" t="str" cm="1">
        <f t="array" ref="Q303">IFERROR($M303*IF($E303="","",INDEX('Plan Details'!$F$4:$Q$2298,MATCH(1,(Calculations!Q$9='Plan Details'!$B$4:$B$2298)*($G303='Plan Details'!$E$4:$E$2298)*(ISNUMBER(SEARCH($B$3,'Plan Details'!$D$4:$D$2298))),0),MATCH(Calculations!$B$4,'Plan Details'!$F$3:$Q$3,0))),"")</f>
        <v/>
      </c>
      <c r="R303" s="2" t="str" cm="1">
        <f t="array" ref="R303">IFERROR($M303*IF($E303="","",INDEX('Plan Details'!$F$4:$Q$2298,MATCH(1,(Calculations!R$9='Plan Details'!$B$4:$B$2298)*($G303='Plan Details'!$E$4:$E$2298)*(ISNUMBER(SEARCH($B$3,'Plan Details'!$D$4:$D$2298))),0),MATCH(Calculations!$B$4,'Plan Details'!$F$3:$Q$3,0))),"")</f>
        <v/>
      </c>
      <c r="S303" s="2" t="str" cm="1">
        <f t="array" ref="S303">IFERROR($M303*IF($E303="","",INDEX('Plan Details'!$F$4:$Q$2298,MATCH(1,(Calculations!S$9='Plan Details'!$B$4:$B$2298)*($G303='Plan Details'!$E$4:$E$2298)*(ISNUMBER(SEARCH($B$3,'Plan Details'!$D$4:$D$2298))),0),MATCH(Calculations!$B$4,'Plan Details'!$F$3:$Q$3,0))),"")</f>
        <v/>
      </c>
      <c r="T303" s="2" t="str" cm="1">
        <f t="array" ref="T303">IFERROR($M303*IF($E303="","",INDEX('Plan Details'!$F$4:$Q$2298,MATCH(1,(Calculations!T$9='Plan Details'!$B$4:$B$2298)*($G303='Plan Details'!$E$4:$E$2298)*(ISNUMBER(SEARCH($B$3,'Plan Details'!$D$4:$D$2298))),0),MATCH(Calculations!$B$4,'Plan Details'!$F$3:$Q$3,0))),"")</f>
        <v/>
      </c>
      <c r="U303" s="2" t="str" cm="1">
        <f t="array" ref="U303">IFERROR($M303*IF($E303="","",INDEX('Plan Details'!$F$4:$Q$2298,MATCH(1,(Calculations!U$9='Plan Details'!$B$4:$B$2298)*($G303='Plan Details'!$E$4:$E$2298)*(ISNUMBER(SEARCH($B$3,'Plan Details'!$D$4:$D$2298))),0),MATCH(Calculations!$B$4,'Plan Details'!$F$3:$Q$3,0))),"")</f>
        <v/>
      </c>
      <c r="V303" s="2" t="str" cm="1">
        <f t="array" ref="V303">IFERROR($M303*IF($E303="","",INDEX('Plan Details'!$F$4:$Q$2298,MATCH(1,(Calculations!V$9='Plan Details'!$B$4:$B$2298)*($G303='Plan Details'!$E$4:$E$2298)*(ISNUMBER(SEARCH($B$3,'Plan Details'!$D$4:$D$2298))),0),MATCH(Calculations!$B$4,'Plan Details'!$F$3:$Q$3,0))),"")</f>
        <v/>
      </c>
      <c r="W303" s="2" t="str" cm="1">
        <f t="array" ref="W303">IFERROR($M303*IF($E303="","",INDEX('Plan Details'!$F$4:$Q$2298,MATCH(1,(Calculations!W$9='Plan Details'!$B$4:$B$2298)*($G303='Plan Details'!$E$4:$E$2298)*(ISNUMBER(SEARCH($B$3,'Plan Details'!$D$4:$D$2298))),0),MATCH(Calculations!$B$4,'Plan Details'!$F$3:$Q$3,0))),"")</f>
        <v/>
      </c>
      <c r="X303" s="2" t="str" cm="1">
        <f t="array" ref="X303">IFERROR($M303*IF($E303="","",INDEX('Plan Details'!$F$4:$Q$2298,MATCH(1,(Calculations!X$9='Plan Details'!$B$4:$B$2298)*($G303='Plan Details'!$E$4:$E$2298)*(ISNUMBER(SEARCH($B$3,'Plan Details'!$D$4:$D$2298))),0),MATCH(Calculations!$B$4,'Plan Details'!$F$3:$Q$3,0))),"")</f>
        <v/>
      </c>
      <c r="Y303" s="2" t="str" cm="1">
        <f t="array" ref="Y303">IFERROR($M303*IF($E303="","",INDEX('Plan Details'!$F$4:$Q$2298,MATCH(1,(Calculations!Y$9='Plan Details'!$B$4:$B$2298)*($G303='Plan Details'!$E$4:$E$2298)*(ISNUMBER(SEARCH($B$3,'Plan Details'!$D$4:$D$2298))),0),MATCH(Calculations!$B$4,'Plan Details'!$F$3:$Q$3,0))),"")</f>
        <v/>
      </c>
      <c r="Z303" s="2" t="str" cm="1">
        <f t="array" ref="Z303">IFERROR($M303*IF($E303="","",INDEX('Plan Details'!$F$4:$Q$2298,MATCH(1,(Calculations!Z$9='Plan Details'!$B$4:$B$2298)*($G303='Plan Details'!$E$4:$E$2298)*(ISNUMBER(SEARCH($B$3,'Plan Details'!$D$4:$D$2298))),0),MATCH(Calculations!$B$4,'Plan Details'!$F$3:$Q$3,0))),"")</f>
        <v/>
      </c>
      <c r="AA303" s="2" t="str" cm="1">
        <f t="array" ref="AA303">IFERROR($M303*IF($E303="","",INDEX('Plan Details'!$F$4:$Q$2298,MATCH(1,(Calculations!AA$9='Plan Details'!$B$4:$B$2298)*($G303='Plan Details'!$E$4:$E$2298)*(ISNUMBER(SEARCH($B$3,'Plan Details'!$D$4:$D$2298))),0),MATCH(Calculations!$B$4,'Plan Details'!$F$3:$Q$3,0))),"")</f>
        <v/>
      </c>
      <c r="AB303" s="2" t="str" cm="1">
        <f t="array" ref="AB303">IFERROR($M303*IF($E303="","",INDEX('Plan Details'!$F$4:$Q$2298,MATCH(1,(Calculations!AB$9='Plan Details'!$B$4:$B$2298)*($G303='Plan Details'!$E$4:$E$2298)*(ISNUMBER(SEARCH($B$3,'Plan Details'!$D$4:$D$2298))),0),MATCH(Calculations!$B$4,'Plan Details'!$F$3:$Q$3,0))),"")</f>
        <v/>
      </c>
      <c r="AD303" s="2" t="str">
        <f t="shared" si="86"/>
        <v/>
      </c>
      <c r="AE303" s="2" t="str">
        <f t="shared" si="87"/>
        <v/>
      </c>
      <c r="AF303" s="2" t="str">
        <f t="shared" si="88"/>
        <v/>
      </c>
      <c r="AG303" s="2" t="str">
        <f t="shared" si="89"/>
        <v/>
      </c>
      <c r="AH303" s="2" t="str">
        <f t="shared" si="90"/>
        <v/>
      </c>
      <c r="AI303" s="2" t="str">
        <f t="shared" si="91"/>
        <v/>
      </c>
      <c r="AJ303" s="2" t="str">
        <f t="shared" si="92"/>
        <v/>
      </c>
      <c r="AK303" s="2" t="str">
        <f t="shared" si="93"/>
        <v/>
      </c>
      <c r="AL303" s="2" t="str">
        <f t="shared" si="94"/>
        <v/>
      </c>
      <c r="AM303" s="2" t="str">
        <f t="shared" si="95"/>
        <v/>
      </c>
      <c r="AN303" s="2" t="str">
        <f t="shared" si="96"/>
        <v/>
      </c>
      <c r="AO303" s="2" t="str">
        <f t="shared" si="97"/>
        <v/>
      </c>
      <c r="AP303" s="2" t="str">
        <f t="shared" si="98"/>
        <v/>
      </c>
      <c r="AQ303" s="2" t="str">
        <f t="shared" si="99"/>
        <v/>
      </c>
    </row>
    <row r="304" spans="1:43" x14ac:dyDescent="0.2">
      <c r="A304" s="2" t="str">
        <f>IF('3 - SHOP Premium Calculator'!F320="","",'3 - SHOP Premium Calculator'!F320)</f>
        <v/>
      </c>
      <c r="B304" s="2" t="str">
        <f>IF(A304="","",A304&amp;COUNTIFS($D$10:D304,"Employee"))</f>
        <v/>
      </c>
      <c r="C304" s="2" t="str">
        <f>IF(A304="","",'3 - SHOP Premium Calculator'!F320&amp;" - "&amp;'3 - SHOP Premium Calculator'!H320)</f>
        <v/>
      </c>
      <c r="D304" s="2" t="str">
        <f>IF('3 - SHOP Premium Calculator'!H320="","",'3 - SHOP Premium Calculator'!H320)</f>
        <v/>
      </c>
      <c r="E304" s="37" t="str">
        <f>IF('3 - SHOP Premium Calculator'!I320="","",'3 - SHOP Premium Calculator'!I320)</f>
        <v/>
      </c>
      <c r="F304" s="2" t="str">
        <f t="shared" si="80"/>
        <v/>
      </c>
      <c r="G304" s="2" t="str">
        <f t="shared" si="81"/>
        <v/>
      </c>
      <c r="H304" s="2" t="str">
        <f t="shared" si="82"/>
        <v/>
      </c>
      <c r="I304" s="2" t="str">
        <f t="shared" si="83"/>
        <v/>
      </c>
      <c r="J304" s="2" t="str">
        <f t="shared" si="84"/>
        <v/>
      </c>
      <c r="K304" s="2" t="str">
        <f>IF(A304="","",IF(AND(D304="Dependent",F304&lt;25),F304+(COUNTIFS($A$10:A304,A304)/500),0))</f>
        <v/>
      </c>
      <c r="L304" s="2" t="str" cm="1">
        <f t="array" ref="L304">IFERROR(IF(A304="","",IF(AND(D304="Dependent",OR(IFERROR(K304=LARGE(IF($B$10:$B$309=B304,$K$10:$K$309),1),FALSE),IFERROR(K304=LARGE(IF($B$10:$B$309=B304,$K$10:$K$309),2),FALSE),IFERROR(K304=LARGE(IF($B$10:$B$309=B304,$K$10:$K$309),3),FALSE)),F304&lt;26),1,0)),0)</f>
        <v/>
      </c>
      <c r="M304" s="2" t="str">
        <f t="shared" si="85"/>
        <v/>
      </c>
      <c r="O304" s="2" t="str" cm="1">
        <f t="array" ref="O304">IFERROR($M304*IF($E304="","",INDEX('Plan Details'!$F$4:$Q$2298,MATCH(1,(Calculations!O$9='Plan Details'!$B$4:$B$2298)*($G304='Plan Details'!$E$4:$E$2298)*(ISNUMBER(SEARCH($B$3,'Plan Details'!$D$4:$D$2298))),0),MATCH(Calculations!$B$4,'Plan Details'!$F$3:$Q$3,0))),"")</f>
        <v/>
      </c>
      <c r="P304" s="2" t="str" cm="1">
        <f t="array" ref="P304">IFERROR($M304*IF($E304="","",INDEX('Plan Details'!$F$4:$Q$2298,MATCH(1,(Calculations!P$9='Plan Details'!$B$4:$B$2298)*($G304='Plan Details'!$E$4:$E$2298)*(ISNUMBER(SEARCH($B$3,'Plan Details'!$D$4:$D$2298))),0),MATCH(Calculations!$B$4,'Plan Details'!$F$3:$Q$3,0))),"")</f>
        <v/>
      </c>
      <c r="Q304" s="2" t="str" cm="1">
        <f t="array" ref="Q304">IFERROR($M304*IF($E304="","",INDEX('Plan Details'!$F$4:$Q$2298,MATCH(1,(Calculations!Q$9='Plan Details'!$B$4:$B$2298)*($G304='Plan Details'!$E$4:$E$2298)*(ISNUMBER(SEARCH($B$3,'Plan Details'!$D$4:$D$2298))),0),MATCH(Calculations!$B$4,'Plan Details'!$F$3:$Q$3,0))),"")</f>
        <v/>
      </c>
      <c r="R304" s="2" t="str" cm="1">
        <f t="array" ref="R304">IFERROR($M304*IF($E304="","",INDEX('Plan Details'!$F$4:$Q$2298,MATCH(1,(Calculations!R$9='Plan Details'!$B$4:$B$2298)*($G304='Plan Details'!$E$4:$E$2298)*(ISNUMBER(SEARCH($B$3,'Plan Details'!$D$4:$D$2298))),0),MATCH(Calculations!$B$4,'Plan Details'!$F$3:$Q$3,0))),"")</f>
        <v/>
      </c>
      <c r="S304" s="2" t="str" cm="1">
        <f t="array" ref="S304">IFERROR($M304*IF($E304="","",INDEX('Plan Details'!$F$4:$Q$2298,MATCH(1,(Calculations!S$9='Plan Details'!$B$4:$B$2298)*($G304='Plan Details'!$E$4:$E$2298)*(ISNUMBER(SEARCH($B$3,'Plan Details'!$D$4:$D$2298))),0),MATCH(Calculations!$B$4,'Plan Details'!$F$3:$Q$3,0))),"")</f>
        <v/>
      </c>
      <c r="T304" s="2" t="str" cm="1">
        <f t="array" ref="T304">IFERROR($M304*IF($E304="","",INDEX('Plan Details'!$F$4:$Q$2298,MATCH(1,(Calculations!T$9='Plan Details'!$B$4:$B$2298)*($G304='Plan Details'!$E$4:$E$2298)*(ISNUMBER(SEARCH($B$3,'Plan Details'!$D$4:$D$2298))),0),MATCH(Calculations!$B$4,'Plan Details'!$F$3:$Q$3,0))),"")</f>
        <v/>
      </c>
      <c r="U304" s="2" t="str" cm="1">
        <f t="array" ref="U304">IFERROR($M304*IF($E304="","",INDEX('Plan Details'!$F$4:$Q$2298,MATCH(1,(Calculations!U$9='Plan Details'!$B$4:$B$2298)*($G304='Plan Details'!$E$4:$E$2298)*(ISNUMBER(SEARCH($B$3,'Plan Details'!$D$4:$D$2298))),0),MATCH(Calculations!$B$4,'Plan Details'!$F$3:$Q$3,0))),"")</f>
        <v/>
      </c>
      <c r="V304" s="2" t="str" cm="1">
        <f t="array" ref="V304">IFERROR($M304*IF($E304="","",INDEX('Plan Details'!$F$4:$Q$2298,MATCH(1,(Calculations!V$9='Plan Details'!$B$4:$B$2298)*($G304='Plan Details'!$E$4:$E$2298)*(ISNUMBER(SEARCH($B$3,'Plan Details'!$D$4:$D$2298))),0),MATCH(Calculations!$B$4,'Plan Details'!$F$3:$Q$3,0))),"")</f>
        <v/>
      </c>
      <c r="W304" s="2" t="str" cm="1">
        <f t="array" ref="W304">IFERROR($M304*IF($E304="","",INDEX('Plan Details'!$F$4:$Q$2298,MATCH(1,(Calculations!W$9='Plan Details'!$B$4:$B$2298)*($G304='Plan Details'!$E$4:$E$2298)*(ISNUMBER(SEARCH($B$3,'Plan Details'!$D$4:$D$2298))),0),MATCH(Calculations!$B$4,'Plan Details'!$F$3:$Q$3,0))),"")</f>
        <v/>
      </c>
      <c r="X304" s="2" t="str" cm="1">
        <f t="array" ref="X304">IFERROR($M304*IF($E304="","",INDEX('Plan Details'!$F$4:$Q$2298,MATCH(1,(Calculations!X$9='Plan Details'!$B$4:$B$2298)*($G304='Plan Details'!$E$4:$E$2298)*(ISNUMBER(SEARCH($B$3,'Plan Details'!$D$4:$D$2298))),0),MATCH(Calculations!$B$4,'Plan Details'!$F$3:$Q$3,0))),"")</f>
        <v/>
      </c>
      <c r="Y304" s="2" t="str" cm="1">
        <f t="array" ref="Y304">IFERROR($M304*IF($E304="","",INDEX('Plan Details'!$F$4:$Q$2298,MATCH(1,(Calculations!Y$9='Plan Details'!$B$4:$B$2298)*($G304='Plan Details'!$E$4:$E$2298)*(ISNUMBER(SEARCH($B$3,'Plan Details'!$D$4:$D$2298))),0),MATCH(Calculations!$B$4,'Plan Details'!$F$3:$Q$3,0))),"")</f>
        <v/>
      </c>
      <c r="Z304" s="2" t="str" cm="1">
        <f t="array" ref="Z304">IFERROR($M304*IF($E304="","",INDEX('Plan Details'!$F$4:$Q$2298,MATCH(1,(Calculations!Z$9='Plan Details'!$B$4:$B$2298)*($G304='Plan Details'!$E$4:$E$2298)*(ISNUMBER(SEARCH($B$3,'Plan Details'!$D$4:$D$2298))),0),MATCH(Calculations!$B$4,'Plan Details'!$F$3:$Q$3,0))),"")</f>
        <v/>
      </c>
      <c r="AA304" s="2" t="str" cm="1">
        <f t="array" ref="AA304">IFERROR($M304*IF($E304="","",INDEX('Plan Details'!$F$4:$Q$2298,MATCH(1,(Calculations!AA$9='Plan Details'!$B$4:$B$2298)*($G304='Plan Details'!$E$4:$E$2298)*(ISNUMBER(SEARCH($B$3,'Plan Details'!$D$4:$D$2298))),0),MATCH(Calculations!$B$4,'Plan Details'!$F$3:$Q$3,0))),"")</f>
        <v/>
      </c>
      <c r="AB304" s="2" t="str" cm="1">
        <f t="array" ref="AB304">IFERROR($M304*IF($E304="","",INDEX('Plan Details'!$F$4:$Q$2298,MATCH(1,(Calculations!AB$9='Plan Details'!$B$4:$B$2298)*($G304='Plan Details'!$E$4:$E$2298)*(ISNUMBER(SEARCH($B$3,'Plan Details'!$D$4:$D$2298))),0),MATCH(Calculations!$B$4,'Plan Details'!$F$3:$Q$3,0))),"")</f>
        <v/>
      </c>
      <c r="AD304" s="2" t="str">
        <f t="shared" si="86"/>
        <v/>
      </c>
      <c r="AE304" s="2" t="str">
        <f t="shared" si="87"/>
        <v/>
      </c>
      <c r="AF304" s="2" t="str">
        <f t="shared" si="88"/>
        <v/>
      </c>
      <c r="AG304" s="2" t="str">
        <f t="shared" si="89"/>
        <v/>
      </c>
      <c r="AH304" s="2" t="str">
        <f t="shared" si="90"/>
        <v/>
      </c>
      <c r="AI304" s="2" t="str">
        <f t="shared" si="91"/>
        <v/>
      </c>
      <c r="AJ304" s="2" t="str">
        <f t="shared" si="92"/>
        <v/>
      </c>
      <c r="AK304" s="2" t="str">
        <f t="shared" si="93"/>
        <v/>
      </c>
      <c r="AL304" s="2" t="str">
        <f t="shared" si="94"/>
        <v/>
      </c>
      <c r="AM304" s="2" t="str">
        <f t="shared" si="95"/>
        <v/>
      </c>
      <c r="AN304" s="2" t="str">
        <f t="shared" si="96"/>
        <v/>
      </c>
      <c r="AO304" s="2" t="str">
        <f t="shared" si="97"/>
        <v/>
      </c>
      <c r="AP304" s="2" t="str">
        <f t="shared" si="98"/>
        <v/>
      </c>
      <c r="AQ304" s="2" t="str">
        <f t="shared" si="99"/>
        <v/>
      </c>
    </row>
    <row r="305" spans="1:43" x14ac:dyDescent="0.2">
      <c r="A305" s="2" t="str">
        <f>IF('3 - SHOP Premium Calculator'!F321="","",'3 - SHOP Premium Calculator'!F321)</f>
        <v/>
      </c>
      <c r="B305" s="2" t="str">
        <f>IF(A305="","",A305&amp;COUNTIFS($D$10:D305,"Employee"))</f>
        <v/>
      </c>
      <c r="C305" s="2" t="str">
        <f>IF(A305="","",'3 - SHOP Premium Calculator'!F321&amp;" - "&amp;'3 - SHOP Premium Calculator'!H321)</f>
        <v/>
      </c>
      <c r="D305" s="2" t="str">
        <f>IF('3 - SHOP Premium Calculator'!H321="","",'3 - SHOP Premium Calculator'!H321)</f>
        <v/>
      </c>
      <c r="E305" s="37" t="str">
        <f>IF('3 - SHOP Premium Calculator'!I321="","",'3 - SHOP Premium Calculator'!I321)</f>
        <v/>
      </c>
      <c r="F305" s="2" t="str">
        <f t="shared" si="80"/>
        <v/>
      </c>
      <c r="G305" s="2" t="str">
        <f t="shared" si="81"/>
        <v/>
      </c>
      <c r="H305" s="2" t="str">
        <f t="shared" si="82"/>
        <v/>
      </c>
      <c r="I305" s="2" t="str">
        <f t="shared" si="83"/>
        <v/>
      </c>
      <c r="J305" s="2" t="str">
        <f t="shared" si="84"/>
        <v/>
      </c>
      <c r="K305" s="2" t="str">
        <f>IF(A305="","",IF(AND(D305="Dependent",F305&lt;25),F305+(COUNTIFS($A$10:A305,A305)/500),0))</f>
        <v/>
      </c>
      <c r="L305" s="2" t="str" cm="1">
        <f t="array" ref="L305">IFERROR(IF(A305="","",IF(AND(D305="Dependent",OR(IFERROR(K305=LARGE(IF($B$10:$B$309=B305,$K$10:$K$309),1),FALSE),IFERROR(K305=LARGE(IF($B$10:$B$309=B305,$K$10:$K$309),2),FALSE),IFERROR(K305=LARGE(IF($B$10:$B$309=B305,$K$10:$K$309),3),FALSE)),F305&lt;26),1,0)),0)</f>
        <v/>
      </c>
      <c r="M305" s="2" t="str">
        <f t="shared" si="85"/>
        <v/>
      </c>
      <c r="O305" s="2" t="str" cm="1">
        <f t="array" ref="O305">IFERROR($M305*IF($E305="","",INDEX('Plan Details'!$F$4:$Q$2298,MATCH(1,(Calculations!O$9='Plan Details'!$B$4:$B$2298)*($G305='Plan Details'!$E$4:$E$2298)*(ISNUMBER(SEARCH($B$3,'Plan Details'!$D$4:$D$2298))),0),MATCH(Calculations!$B$4,'Plan Details'!$F$3:$Q$3,0))),"")</f>
        <v/>
      </c>
      <c r="P305" s="2" t="str" cm="1">
        <f t="array" ref="P305">IFERROR($M305*IF($E305="","",INDEX('Plan Details'!$F$4:$Q$2298,MATCH(1,(Calculations!P$9='Plan Details'!$B$4:$B$2298)*($G305='Plan Details'!$E$4:$E$2298)*(ISNUMBER(SEARCH($B$3,'Plan Details'!$D$4:$D$2298))),0),MATCH(Calculations!$B$4,'Plan Details'!$F$3:$Q$3,0))),"")</f>
        <v/>
      </c>
      <c r="Q305" s="2" t="str" cm="1">
        <f t="array" ref="Q305">IFERROR($M305*IF($E305="","",INDEX('Plan Details'!$F$4:$Q$2298,MATCH(1,(Calculations!Q$9='Plan Details'!$B$4:$B$2298)*($G305='Plan Details'!$E$4:$E$2298)*(ISNUMBER(SEARCH($B$3,'Plan Details'!$D$4:$D$2298))),0),MATCH(Calculations!$B$4,'Plan Details'!$F$3:$Q$3,0))),"")</f>
        <v/>
      </c>
      <c r="R305" s="2" t="str" cm="1">
        <f t="array" ref="R305">IFERROR($M305*IF($E305="","",INDEX('Plan Details'!$F$4:$Q$2298,MATCH(1,(Calculations!R$9='Plan Details'!$B$4:$B$2298)*($G305='Plan Details'!$E$4:$E$2298)*(ISNUMBER(SEARCH($B$3,'Plan Details'!$D$4:$D$2298))),0),MATCH(Calculations!$B$4,'Plan Details'!$F$3:$Q$3,0))),"")</f>
        <v/>
      </c>
      <c r="S305" s="2" t="str" cm="1">
        <f t="array" ref="S305">IFERROR($M305*IF($E305="","",INDEX('Plan Details'!$F$4:$Q$2298,MATCH(1,(Calculations!S$9='Plan Details'!$B$4:$B$2298)*($G305='Plan Details'!$E$4:$E$2298)*(ISNUMBER(SEARCH($B$3,'Plan Details'!$D$4:$D$2298))),0),MATCH(Calculations!$B$4,'Plan Details'!$F$3:$Q$3,0))),"")</f>
        <v/>
      </c>
      <c r="T305" s="2" t="str" cm="1">
        <f t="array" ref="T305">IFERROR($M305*IF($E305="","",INDEX('Plan Details'!$F$4:$Q$2298,MATCH(1,(Calculations!T$9='Plan Details'!$B$4:$B$2298)*($G305='Plan Details'!$E$4:$E$2298)*(ISNUMBER(SEARCH($B$3,'Plan Details'!$D$4:$D$2298))),0),MATCH(Calculations!$B$4,'Plan Details'!$F$3:$Q$3,0))),"")</f>
        <v/>
      </c>
      <c r="U305" s="2" t="str" cm="1">
        <f t="array" ref="U305">IFERROR($M305*IF($E305="","",INDEX('Plan Details'!$F$4:$Q$2298,MATCH(1,(Calculations!U$9='Plan Details'!$B$4:$B$2298)*($G305='Plan Details'!$E$4:$E$2298)*(ISNUMBER(SEARCH($B$3,'Plan Details'!$D$4:$D$2298))),0),MATCH(Calculations!$B$4,'Plan Details'!$F$3:$Q$3,0))),"")</f>
        <v/>
      </c>
      <c r="V305" s="2" t="str" cm="1">
        <f t="array" ref="V305">IFERROR($M305*IF($E305="","",INDEX('Plan Details'!$F$4:$Q$2298,MATCH(1,(Calculations!V$9='Plan Details'!$B$4:$B$2298)*($G305='Plan Details'!$E$4:$E$2298)*(ISNUMBER(SEARCH($B$3,'Plan Details'!$D$4:$D$2298))),0),MATCH(Calculations!$B$4,'Plan Details'!$F$3:$Q$3,0))),"")</f>
        <v/>
      </c>
      <c r="W305" s="2" t="str" cm="1">
        <f t="array" ref="W305">IFERROR($M305*IF($E305="","",INDEX('Plan Details'!$F$4:$Q$2298,MATCH(1,(Calculations!W$9='Plan Details'!$B$4:$B$2298)*($G305='Plan Details'!$E$4:$E$2298)*(ISNUMBER(SEARCH($B$3,'Plan Details'!$D$4:$D$2298))),0),MATCH(Calculations!$B$4,'Plan Details'!$F$3:$Q$3,0))),"")</f>
        <v/>
      </c>
      <c r="X305" s="2" t="str" cm="1">
        <f t="array" ref="X305">IFERROR($M305*IF($E305="","",INDEX('Plan Details'!$F$4:$Q$2298,MATCH(1,(Calculations!X$9='Plan Details'!$B$4:$B$2298)*($G305='Plan Details'!$E$4:$E$2298)*(ISNUMBER(SEARCH($B$3,'Plan Details'!$D$4:$D$2298))),0),MATCH(Calculations!$B$4,'Plan Details'!$F$3:$Q$3,0))),"")</f>
        <v/>
      </c>
      <c r="Y305" s="2" t="str" cm="1">
        <f t="array" ref="Y305">IFERROR($M305*IF($E305="","",INDEX('Plan Details'!$F$4:$Q$2298,MATCH(1,(Calculations!Y$9='Plan Details'!$B$4:$B$2298)*($G305='Plan Details'!$E$4:$E$2298)*(ISNUMBER(SEARCH($B$3,'Plan Details'!$D$4:$D$2298))),0),MATCH(Calculations!$B$4,'Plan Details'!$F$3:$Q$3,0))),"")</f>
        <v/>
      </c>
      <c r="Z305" s="2" t="str" cm="1">
        <f t="array" ref="Z305">IFERROR($M305*IF($E305="","",INDEX('Plan Details'!$F$4:$Q$2298,MATCH(1,(Calculations!Z$9='Plan Details'!$B$4:$B$2298)*($G305='Plan Details'!$E$4:$E$2298)*(ISNUMBER(SEARCH($B$3,'Plan Details'!$D$4:$D$2298))),0),MATCH(Calculations!$B$4,'Plan Details'!$F$3:$Q$3,0))),"")</f>
        <v/>
      </c>
      <c r="AA305" s="2" t="str" cm="1">
        <f t="array" ref="AA305">IFERROR($M305*IF($E305="","",INDEX('Plan Details'!$F$4:$Q$2298,MATCH(1,(Calculations!AA$9='Plan Details'!$B$4:$B$2298)*($G305='Plan Details'!$E$4:$E$2298)*(ISNUMBER(SEARCH($B$3,'Plan Details'!$D$4:$D$2298))),0),MATCH(Calculations!$B$4,'Plan Details'!$F$3:$Q$3,0))),"")</f>
        <v/>
      </c>
      <c r="AB305" s="2" t="str" cm="1">
        <f t="array" ref="AB305">IFERROR($M305*IF($E305="","",INDEX('Plan Details'!$F$4:$Q$2298,MATCH(1,(Calculations!AB$9='Plan Details'!$B$4:$B$2298)*($G305='Plan Details'!$E$4:$E$2298)*(ISNUMBER(SEARCH($B$3,'Plan Details'!$D$4:$D$2298))),0),MATCH(Calculations!$B$4,'Plan Details'!$F$3:$Q$3,0))),"")</f>
        <v/>
      </c>
      <c r="AD305" s="2" t="str">
        <f t="shared" si="86"/>
        <v/>
      </c>
      <c r="AE305" s="2" t="str">
        <f t="shared" si="87"/>
        <v/>
      </c>
      <c r="AF305" s="2" t="str">
        <f t="shared" si="88"/>
        <v/>
      </c>
      <c r="AG305" s="2" t="str">
        <f t="shared" si="89"/>
        <v/>
      </c>
      <c r="AH305" s="2" t="str">
        <f t="shared" si="90"/>
        <v/>
      </c>
      <c r="AI305" s="2" t="str">
        <f t="shared" si="91"/>
        <v/>
      </c>
      <c r="AJ305" s="2" t="str">
        <f t="shared" si="92"/>
        <v/>
      </c>
      <c r="AK305" s="2" t="str">
        <f t="shared" si="93"/>
        <v/>
      </c>
      <c r="AL305" s="2" t="str">
        <f t="shared" si="94"/>
        <v/>
      </c>
      <c r="AM305" s="2" t="str">
        <f t="shared" si="95"/>
        <v/>
      </c>
      <c r="AN305" s="2" t="str">
        <f t="shared" si="96"/>
        <v/>
      </c>
      <c r="AO305" s="2" t="str">
        <f t="shared" si="97"/>
        <v/>
      </c>
      <c r="AP305" s="2" t="str">
        <f t="shared" si="98"/>
        <v/>
      </c>
      <c r="AQ305" s="2" t="str">
        <f t="shared" si="99"/>
        <v/>
      </c>
    </row>
    <row r="306" spans="1:43" x14ac:dyDescent="0.2">
      <c r="A306" s="2" t="str">
        <f>IF('3 - SHOP Premium Calculator'!F322="","",'3 - SHOP Premium Calculator'!F322)</f>
        <v/>
      </c>
      <c r="B306" s="2" t="str">
        <f>IF(A306="","",A306&amp;COUNTIFS($D$10:D306,"Employee"))</f>
        <v/>
      </c>
      <c r="C306" s="2" t="str">
        <f>IF(A306="","",'3 - SHOP Premium Calculator'!F322&amp;" - "&amp;'3 - SHOP Premium Calculator'!H322)</f>
        <v/>
      </c>
      <c r="D306" s="2" t="str">
        <f>IF('3 - SHOP Premium Calculator'!H322="","",'3 - SHOP Premium Calculator'!H322)</f>
        <v/>
      </c>
      <c r="E306" s="37" t="str">
        <f>IF('3 - SHOP Premium Calculator'!I322="","",'3 - SHOP Premium Calculator'!I322)</f>
        <v/>
      </c>
      <c r="F306" s="2" t="str">
        <f t="shared" si="80"/>
        <v/>
      </c>
      <c r="G306" s="2" t="str">
        <f t="shared" si="81"/>
        <v/>
      </c>
      <c r="H306" s="2" t="str">
        <f t="shared" si="82"/>
        <v/>
      </c>
      <c r="I306" s="2" t="str">
        <f t="shared" si="83"/>
        <v/>
      </c>
      <c r="J306" s="2" t="str">
        <f t="shared" si="84"/>
        <v/>
      </c>
      <c r="K306" s="2" t="str">
        <f>IF(A306="","",IF(AND(D306="Dependent",F306&lt;25),F306+(COUNTIFS($A$10:A306,A306)/500),0))</f>
        <v/>
      </c>
      <c r="L306" s="2" t="str" cm="1">
        <f t="array" ref="L306">IFERROR(IF(A306="","",IF(AND(D306="Dependent",OR(IFERROR(K306=LARGE(IF($B$10:$B$309=B306,$K$10:$K$309),1),FALSE),IFERROR(K306=LARGE(IF($B$10:$B$309=B306,$K$10:$K$309),2),FALSE),IFERROR(K306=LARGE(IF($B$10:$B$309=B306,$K$10:$K$309),3),FALSE)),F306&lt;26),1,0)),0)</f>
        <v/>
      </c>
      <c r="M306" s="2" t="str">
        <f t="shared" si="85"/>
        <v/>
      </c>
      <c r="O306" s="2" t="str" cm="1">
        <f t="array" ref="O306">IFERROR($M306*IF($E306="","",INDEX('Plan Details'!$F$4:$Q$2298,MATCH(1,(Calculations!O$9='Plan Details'!$B$4:$B$2298)*($G306='Plan Details'!$E$4:$E$2298)*(ISNUMBER(SEARCH($B$3,'Plan Details'!$D$4:$D$2298))),0),MATCH(Calculations!$B$4,'Plan Details'!$F$3:$Q$3,0))),"")</f>
        <v/>
      </c>
      <c r="P306" s="2" t="str" cm="1">
        <f t="array" ref="P306">IFERROR($M306*IF($E306="","",INDEX('Plan Details'!$F$4:$Q$2298,MATCH(1,(Calculations!P$9='Plan Details'!$B$4:$B$2298)*($G306='Plan Details'!$E$4:$E$2298)*(ISNUMBER(SEARCH($B$3,'Plan Details'!$D$4:$D$2298))),0),MATCH(Calculations!$B$4,'Plan Details'!$F$3:$Q$3,0))),"")</f>
        <v/>
      </c>
      <c r="Q306" s="2" t="str" cm="1">
        <f t="array" ref="Q306">IFERROR($M306*IF($E306="","",INDEX('Plan Details'!$F$4:$Q$2298,MATCH(1,(Calculations!Q$9='Plan Details'!$B$4:$B$2298)*($G306='Plan Details'!$E$4:$E$2298)*(ISNUMBER(SEARCH($B$3,'Plan Details'!$D$4:$D$2298))),0),MATCH(Calculations!$B$4,'Plan Details'!$F$3:$Q$3,0))),"")</f>
        <v/>
      </c>
      <c r="R306" s="2" t="str" cm="1">
        <f t="array" ref="R306">IFERROR($M306*IF($E306="","",INDEX('Plan Details'!$F$4:$Q$2298,MATCH(1,(Calculations!R$9='Plan Details'!$B$4:$B$2298)*($G306='Plan Details'!$E$4:$E$2298)*(ISNUMBER(SEARCH($B$3,'Plan Details'!$D$4:$D$2298))),0),MATCH(Calculations!$B$4,'Plan Details'!$F$3:$Q$3,0))),"")</f>
        <v/>
      </c>
      <c r="S306" s="2" t="str" cm="1">
        <f t="array" ref="S306">IFERROR($M306*IF($E306="","",INDEX('Plan Details'!$F$4:$Q$2298,MATCH(1,(Calculations!S$9='Plan Details'!$B$4:$B$2298)*($G306='Plan Details'!$E$4:$E$2298)*(ISNUMBER(SEARCH($B$3,'Plan Details'!$D$4:$D$2298))),0),MATCH(Calculations!$B$4,'Plan Details'!$F$3:$Q$3,0))),"")</f>
        <v/>
      </c>
      <c r="T306" s="2" t="str" cm="1">
        <f t="array" ref="T306">IFERROR($M306*IF($E306="","",INDEX('Plan Details'!$F$4:$Q$2298,MATCH(1,(Calculations!T$9='Plan Details'!$B$4:$B$2298)*($G306='Plan Details'!$E$4:$E$2298)*(ISNUMBER(SEARCH($B$3,'Plan Details'!$D$4:$D$2298))),0),MATCH(Calculations!$B$4,'Plan Details'!$F$3:$Q$3,0))),"")</f>
        <v/>
      </c>
      <c r="U306" s="2" t="str" cm="1">
        <f t="array" ref="U306">IFERROR($M306*IF($E306="","",INDEX('Plan Details'!$F$4:$Q$2298,MATCH(1,(Calculations!U$9='Plan Details'!$B$4:$B$2298)*($G306='Plan Details'!$E$4:$E$2298)*(ISNUMBER(SEARCH($B$3,'Plan Details'!$D$4:$D$2298))),0),MATCH(Calculations!$B$4,'Plan Details'!$F$3:$Q$3,0))),"")</f>
        <v/>
      </c>
      <c r="V306" s="2" t="str" cm="1">
        <f t="array" ref="V306">IFERROR($M306*IF($E306="","",INDEX('Plan Details'!$F$4:$Q$2298,MATCH(1,(Calculations!V$9='Plan Details'!$B$4:$B$2298)*($G306='Plan Details'!$E$4:$E$2298)*(ISNUMBER(SEARCH($B$3,'Plan Details'!$D$4:$D$2298))),0),MATCH(Calculations!$B$4,'Plan Details'!$F$3:$Q$3,0))),"")</f>
        <v/>
      </c>
      <c r="W306" s="2" t="str" cm="1">
        <f t="array" ref="W306">IFERROR($M306*IF($E306="","",INDEX('Plan Details'!$F$4:$Q$2298,MATCH(1,(Calculations!W$9='Plan Details'!$B$4:$B$2298)*($G306='Plan Details'!$E$4:$E$2298)*(ISNUMBER(SEARCH($B$3,'Plan Details'!$D$4:$D$2298))),0),MATCH(Calculations!$B$4,'Plan Details'!$F$3:$Q$3,0))),"")</f>
        <v/>
      </c>
      <c r="X306" s="2" t="str" cm="1">
        <f t="array" ref="X306">IFERROR($M306*IF($E306="","",INDEX('Plan Details'!$F$4:$Q$2298,MATCH(1,(Calculations!X$9='Plan Details'!$B$4:$B$2298)*($G306='Plan Details'!$E$4:$E$2298)*(ISNUMBER(SEARCH($B$3,'Plan Details'!$D$4:$D$2298))),0),MATCH(Calculations!$B$4,'Plan Details'!$F$3:$Q$3,0))),"")</f>
        <v/>
      </c>
      <c r="Y306" s="2" t="str" cm="1">
        <f t="array" ref="Y306">IFERROR($M306*IF($E306="","",INDEX('Plan Details'!$F$4:$Q$2298,MATCH(1,(Calculations!Y$9='Plan Details'!$B$4:$B$2298)*($G306='Plan Details'!$E$4:$E$2298)*(ISNUMBER(SEARCH($B$3,'Plan Details'!$D$4:$D$2298))),0),MATCH(Calculations!$B$4,'Plan Details'!$F$3:$Q$3,0))),"")</f>
        <v/>
      </c>
      <c r="Z306" s="2" t="str" cm="1">
        <f t="array" ref="Z306">IFERROR($M306*IF($E306="","",INDEX('Plan Details'!$F$4:$Q$2298,MATCH(1,(Calculations!Z$9='Plan Details'!$B$4:$B$2298)*($G306='Plan Details'!$E$4:$E$2298)*(ISNUMBER(SEARCH($B$3,'Plan Details'!$D$4:$D$2298))),0),MATCH(Calculations!$B$4,'Plan Details'!$F$3:$Q$3,0))),"")</f>
        <v/>
      </c>
      <c r="AA306" s="2" t="str" cm="1">
        <f t="array" ref="AA306">IFERROR($M306*IF($E306="","",INDEX('Plan Details'!$F$4:$Q$2298,MATCH(1,(Calculations!AA$9='Plan Details'!$B$4:$B$2298)*($G306='Plan Details'!$E$4:$E$2298)*(ISNUMBER(SEARCH($B$3,'Plan Details'!$D$4:$D$2298))),0),MATCH(Calculations!$B$4,'Plan Details'!$F$3:$Q$3,0))),"")</f>
        <v/>
      </c>
      <c r="AB306" s="2" t="str" cm="1">
        <f t="array" ref="AB306">IFERROR($M306*IF($E306="","",INDEX('Plan Details'!$F$4:$Q$2298,MATCH(1,(Calculations!AB$9='Plan Details'!$B$4:$B$2298)*($G306='Plan Details'!$E$4:$E$2298)*(ISNUMBER(SEARCH($B$3,'Plan Details'!$D$4:$D$2298))),0),MATCH(Calculations!$B$4,'Plan Details'!$F$3:$Q$3,0))),"")</f>
        <v/>
      </c>
      <c r="AD306" s="2" t="str">
        <f t="shared" si="86"/>
        <v/>
      </c>
      <c r="AE306" s="2" t="str">
        <f t="shared" si="87"/>
        <v/>
      </c>
      <c r="AF306" s="2" t="str">
        <f t="shared" si="88"/>
        <v/>
      </c>
      <c r="AG306" s="2" t="str">
        <f t="shared" si="89"/>
        <v/>
      </c>
      <c r="AH306" s="2" t="str">
        <f t="shared" si="90"/>
        <v/>
      </c>
      <c r="AI306" s="2" t="str">
        <f t="shared" si="91"/>
        <v/>
      </c>
      <c r="AJ306" s="2" t="str">
        <f t="shared" si="92"/>
        <v/>
      </c>
      <c r="AK306" s="2" t="str">
        <f t="shared" si="93"/>
        <v/>
      </c>
      <c r="AL306" s="2" t="str">
        <f t="shared" si="94"/>
        <v/>
      </c>
      <c r="AM306" s="2" t="str">
        <f t="shared" si="95"/>
        <v/>
      </c>
      <c r="AN306" s="2" t="str">
        <f t="shared" si="96"/>
        <v/>
      </c>
      <c r="AO306" s="2" t="str">
        <f t="shared" si="97"/>
        <v/>
      </c>
      <c r="AP306" s="2" t="str">
        <f t="shared" si="98"/>
        <v/>
      </c>
      <c r="AQ306" s="2" t="str">
        <f t="shared" si="99"/>
        <v/>
      </c>
    </row>
    <row r="307" spans="1:43" x14ac:dyDescent="0.2">
      <c r="A307" s="2" t="str">
        <f>IF('3 - SHOP Premium Calculator'!F323="","",'3 - SHOP Premium Calculator'!F323)</f>
        <v/>
      </c>
      <c r="B307" s="2" t="str">
        <f>IF(A307="","",A307&amp;COUNTIFS($D$10:D307,"Employee"))</f>
        <v/>
      </c>
      <c r="C307" s="2" t="str">
        <f>IF(A307="","",'3 - SHOP Premium Calculator'!F323&amp;" - "&amp;'3 - SHOP Premium Calculator'!H323)</f>
        <v/>
      </c>
      <c r="D307" s="2" t="str">
        <f>IF('3 - SHOP Premium Calculator'!H323="","",'3 - SHOP Premium Calculator'!H323)</f>
        <v/>
      </c>
      <c r="E307" s="37" t="str">
        <f>IF('3 - SHOP Premium Calculator'!I323="","",'3 - SHOP Premium Calculator'!I323)</f>
        <v/>
      </c>
      <c r="F307" s="2" t="str">
        <f t="shared" si="80"/>
        <v/>
      </c>
      <c r="G307" s="2" t="str">
        <f t="shared" si="81"/>
        <v/>
      </c>
      <c r="H307" s="2" t="str">
        <f t="shared" si="82"/>
        <v/>
      </c>
      <c r="I307" s="2" t="str">
        <f t="shared" si="83"/>
        <v/>
      </c>
      <c r="J307" s="2" t="str">
        <f t="shared" si="84"/>
        <v/>
      </c>
      <c r="K307" s="2" t="str">
        <f>IF(A307="","",IF(AND(D307="Dependent",F307&lt;25),F307+(COUNTIFS($A$10:A307,A307)/500),0))</f>
        <v/>
      </c>
      <c r="L307" s="2" t="str" cm="1">
        <f t="array" ref="L307">IFERROR(IF(A307="","",IF(AND(D307="Dependent",OR(IFERROR(K307=LARGE(IF($B$10:$B$309=B307,$K$10:$K$309),1),FALSE),IFERROR(K307=LARGE(IF($B$10:$B$309=B307,$K$10:$K$309),2),FALSE),IFERROR(K307=LARGE(IF($B$10:$B$309=B307,$K$10:$K$309),3),FALSE)),F307&lt;26),1,0)),0)</f>
        <v/>
      </c>
      <c r="M307" s="2" t="str">
        <f t="shared" si="85"/>
        <v/>
      </c>
      <c r="O307" s="2" t="str" cm="1">
        <f t="array" ref="O307">IFERROR($M307*IF($E307="","",INDEX('Plan Details'!$F$4:$Q$2298,MATCH(1,(Calculations!O$9='Plan Details'!$B$4:$B$2298)*($G307='Plan Details'!$E$4:$E$2298)*(ISNUMBER(SEARCH($B$3,'Plan Details'!$D$4:$D$2298))),0),MATCH(Calculations!$B$4,'Plan Details'!$F$3:$Q$3,0))),"")</f>
        <v/>
      </c>
      <c r="P307" s="2" t="str" cm="1">
        <f t="array" ref="P307">IFERROR($M307*IF($E307="","",INDEX('Plan Details'!$F$4:$Q$2298,MATCH(1,(Calculations!P$9='Plan Details'!$B$4:$B$2298)*($G307='Plan Details'!$E$4:$E$2298)*(ISNUMBER(SEARCH($B$3,'Plan Details'!$D$4:$D$2298))),0),MATCH(Calculations!$B$4,'Plan Details'!$F$3:$Q$3,0))),"")</f>
        <v/>
      </c>
      <c r="Q307" s="2" t="str" cm="1">
        <f t="array" ref="Q307">IFERROR($M307*IF($E307="","",INDEX('Plan Details'!$F$4:$Q$2298,MATCH(1,(Calculations!Q$9='Plan Details'!$B$4:$B$2298)*($G307='Plan Details'!$E$4:$E$2298)*(ISNUMBER(SEARCH($B$3,'Plan Details'!$D$4:$D$2298))),0),MATCH(Calculations!$B$4,'Plan Details'!$F$3:$Q$3,0))),"")</f>
        <v/>
      </c>
      <c r="R307" s="2" t="str" cm="1">
        <f t="array" ref="R307">IFERROR($M307*IF($E307="","",INDEX('Plan Details'!$F$4:$Q$2298,MATCH(1,(Calculations!R$9='Plan Details'!$B$4:$B$2298)*($G307='Plan Details'!$E$4:$E$2298)*(ISNUMBER(SEARCH($B$3,'Plan Details'!$D$4:$D$2298))),0),MATCH(Calculations!$B$4,'Plan Details'!$F$3:$Q$3,0))),"")</f>
        <v/>
      </c>
      <c r="S307" s="2" t="str" cm="1">
        <f t="array" ref="S307">IFERROR($M307*IF($E307="","",INDEX('Plan Details'!$F$4:$Q$2298,MATCH(1,(Calculations!S$9='Plan Details'!$B$4:$B$2298)*($G307='Plan Details'!$E$4:$E$2298)*(ISNUMBER(SEARCH($B$3,'Plan Details'!$D$4:$D$2298))),0),MATCH(Calculations!$B$4,'Plan Details'!$F$3:$Q$3,0))),"")</f>
        <v/>
      </c>
      <c r="T307" s="2" t="str" cm="1">
        <f t="array" ref="T307">IFERROR($M307*IF($E307="","",INDEX('Plan Details'!$F$4:$Q$2298,MATCH(1,(Calculations!T$9='Plan Details'!$B$4:$B$2298)*($G307='Plan Details'!$E$4:$E$2298)*(ISNUMBER(SEARCH($B$3,'Plan Details'!$D$4:$D$2298))),0),MATCH(Calculations!$B$4,'Plan Details'!$F$3:$Q$3,0))),"")</f>
        <v/>
      </c>
      <c r="U307" s="2" t="str" cm="1">
        <f t="array" ref="U307">IFERROR($M307*IF($E307="","",INDEX('Plan Details'!$F$4:$Q$2298,MATCH(1,(Calculations!U$9='Plan Details'!$B$4:$B$2298)*($G307='Plan Details'!$E$4:$E$2298)*(ISNUMBER(SEARCH($B$3,'Plan Details'!$D$4:$D$2298))),0),MATCH(Calculations!$B$4,'Plan Details'!$F$3:$Q$3,0))),"")</f>
        <v/>
      </c>
      <c r="V307" s="2" t="str" cm="1">
        <f t="array" ref="V307">IFERROR($M307*IF($E307="","",INDEX('Plan Details'!$F$4:$Q$2298,MATCH(1,(Calculations!V$9='Plan Details'!$B$4:$B$2298)*($G307='Plan Details'!$E$4:$E$2298)*(ISNUMBER(SEARCH($B$3,'Plan Details'!$D$4:$D$2298))),0),MATCH(Calculations!$B$4,'Plan Details'!$F$3:$Q$3,0))),"")</f>
        <v/>
      </c>
      <c r="W307" s="2" t="str" cm="1">
        <f t="array" ref="W307">IFERROR($M307*IF($E307="","",INDEX('Plan Details'!$F$4:$Q$2298,MATCH(1,(Calculations!W$9='Plan Details'!$B$4:$B$2298)*($G307='Plan Details'!$E$4:$E$2298)*(ISNUMBER(SEARCH($B$3,'Plan Details'!$D$4:$D$2298))),0),MATCH(Calculations!$B$4,'Plan Details'!$F$3:$Q$3,0))),"")</f>
        <v/>
      </c>
      <c r="X307" s="2" t="str" cm="1">
        <f t="array" ref="X307">IFERROR($M307*IF($E307="","",INDEX('Plan Details'!$F$4:$Q$2298,MATCH(1,(Calculations!X$9='Plan Details'!$B$4:$B$2298)*($G307='Plan Details'!$E$4:$E$2298)*(ISNUMBER(SEARCH($B$3,'Plan Details'!$D$4:$D$2298))),0),MATCH(Calculations!$B$4,'Plan Details'!$F$3:$Q$3,0))),"")</f>
        <v/>
      </c>
      <c r="Y307" s="2" t="str" cm="1">
        <f t="array" ref="Y307">IFERROR($M307*IF($E307="","",INDEX('Plan Details'!$F$4:$Q$2298,MATCH(1,(Calculations!Y$9='Plan Details'!$B$4:$B$2298)*($G307='Plan Details'!$E$4:$E$2298)*(ISNUMBER(SEARCH($B$3,'Plan Details'!$D$4:$D$2298))),0),MATCH(Calculations!$B$4,'Plan Details'!$F$3:$Q$3,0))),"")</f>
        <v/>
      </c>
      <c r="Z307" s="2" t="str" cm="1">
        <f t="array" ref="Z307">IFERROR($M307*IF($E307="","",INDEX('Plan Details'!$F$4:$Q$2298,MATCH(1,(Calculations!Z$9='Plan Details'!$B$4:$B$2298)*($G307='Plan Details'!$E$4:$E$2298)*(ISNUMBER(SEARCH($B$3,'Plan Details'!$D$4:$D$2298))),0),MATCH(Calculations!$B$4,'Plan Details'!$F$3:$Q$3,0))),"")</f>
        <v/>
      </c>
      <c r="AA307" s="2" t="str" cm="1">
        <f t="array" ref="AA307">IFERROR($M307*IF($E307="","",INDEX('Plan Details'!$F$4:$Q$2298,MATCH(1,(Calculations!AA$9='Plan Details'!$B$4:$B$2298)*($G307='Plan Details'!$E$4:$E$2298)*(ISNUMBER(SEARCH($B$3,'Plan Details'!$D$4:$D$2298))),0),MATCH(Calculations!$B$4,'Plan Details'!$F$3:$Q$3,0))),"")</f>
        <v/>
      </c>
      <c r="AB307" s="2" t="str" cm="1">
        <f t="array" ref="AB307">IFERROR($M307*IF($E307="","",INDEX('Plan Details'!$F$4:$Q$2298,MATCH(1,(Calculations!AB$9='Plan Details'!$B$4:$B$2298)*($G307='Plan Details'!$E$4:$E$2298)*(ISNUMBER(SEARCH($B$3,'Plan Details'!$D$4:$D$2298))),0),MATCH(Calculations!$B$4,'Plan Details'!$F$3:$Q$3,0))),"")</f>
        <v/>
      </c>
      <c r="AD307" s="2" t="str">
        <f t="shared" si="86"/>
        <v/>
      </c>
      <c r="AE307" s="2" t="str">
        <f t="shared" si="87"/>
        <v/>
      </c>
      <c r="AF307" s="2" t="str">
        <f t="shared" si="88"/>
        <v/>
      </c>
      <c r="AG307" s="2" t="str">
        <f t="shared" si="89"/>
        <v/>
      </c>
      <c r="AH307" s="2" t="str">
        <f t="shared" si="90"/>
        <v/>
      </c>
      <c r="AI307" s="2" t="str">
        <f t="shared" si="91"/>
        <v/>
      </c>
      <c r="AJ307" s="2" t="str">
        <f t="shared" si="92"/>
        <v/>
      </c>
      <c r="AK307" s="2" t="str">
        <f t="shared" si="93"/>
        <v/>
      </c>
      <c r="AL307" s="2" t="str">
        <f t="shared" si="94"/>
        <v/>
      </c>
      <c r="AM307" s="2" t="str">
        <f t="shared" si="95"/>
        <v/>
      </c>
      <c r="AN307" s="2" t="str">
        <f t="shared" si="96"/>
        <v/>
      </c>
      <c r="AO307" s="2" t="str">
        <f t="shared" si="97"/>
        <v/>
      </c>
      <c r="AP307" s="2" t="str">
        <f t="shared" si="98"/>
        <v/>
      </c>
      <c r="AQ307" s="2" t="str">
        <f t="shared" si="99"/>
        <v/>
      </c>
    </row>
    <row r="308" spans="1:43" x14ac:dyDescent="0.2">
      <c r="A308" s="2" t="str">
        <f>IF('3 - SHOP Premium Calculator'!F324="","",'3 - SHOP Premium Calculator'!F324)</f>
        <v/>
      </c>
      <c r="B308" s="2" t="str">
        <f>IF(A308="","",A308&amp;COUNTIFS($D$10:D308,"Employee"))</f>
        <v/>
      </c>
      <c r="C308" s="2" t="str">
        <f>IF(A308="","",'3 - SHOP Premium Calculator'!F324&amp;" - "&amp;'3 - SHOP Premium Calculator'!H324)</f>
        <v/>
      </c>
      <c r="D308" s="2" t="str">
        <f>IF('3 - SHOP Premium Calculator'!H324="","",'3 - SHOP Premium Calculator'!H324)</f>
        <v/>
      </c>
      <c r="E308" s="37" t="str">
        <f>IF('3 - SHOP Premium Calculator'!I324="","",'3 - SHOP Premium Calculator'!I324)</f>
        <v/>
      </c>
      <c r="F308" s="2" t="str">
        <f t="shared" si="80"/>
        <v/>
      </c>
      <c r="G308" s="2" t="str">
        <f t="shared" si="81"/>
        <v/>
      </c>
      <c r="H308" s="2" t="str">
        <f t="shared" si="82"/>
        <v/>
      </c>
      <c r="I308" s="2" t="str">
        <f t="shared" si="83"/>
        <v/>
      </c>
      <c r="J308" s="2" t="str">
        <f t="shared" si="84"/>
        <v/>
      </c>
      <c r="K308" s="2" t="str">
        <f>IF(A308="","",IF(AND(D308="Dependent",F308&lt;25),F308+(COUNTIFS($A$10:A308,A308)/500),0))</f>
        <v/>
      </c>
      <c r="L308" s="2" t="str" cm="1">
        <f t="array" ref="L308">IFERROR(IF(A308="","",IF(AND(D308="Dependent",OR(IFERROR(K308=LARGE(IF($B$10:$B$309=B308,$K$10:$K$309),1),FALSE),IFERROR(K308=LARGE(IF($B$10:$B$309=B308,$K$10:$K$309),2),FALSE),IFERROR(K308=LARGE(IF($B$10:$B$309=B308,$K$10:$K$309),3),FALSE)),F308&lt;26),1,0)),0)</f>
        <v/>
      </c>
      <c r="M308" s="2" t="str">
        <f t="shared" si="85"/>
        <v/>
      </c>
      <c r="O308" s="2" t="str" cm="1">
        <f t="array" ref="O308">IFERROR($M308*IF($E308="","",INDEX('Plan Details'!$F$4:$Q$2298,MATCH(1,(Calculations!O$9='Plan Details'!$B$4:$B$2298)*($G308='Plan Details'!$E$4:$E$2298)*(ISNUMBER(SEARCH($B$3,'Plan Details'!$D$4:$D$2298))),0),MATCH(Calculations!$B$4,'Plan Details'!$F$3:$Q$3,0))),"")</f>
        <v/>
      </c>
      <c r="P308" s="2" t="str" cm="1">
        <f t="array" ref="P308">IFERROR($M308*IF($E308="","",INDEX('Plan Details'!$F$4:$Q$2298,MATCH(1,(Calculations!P$9='Plan Details'!$B$4:$B$2298)*($G308='Plan Details'!$E$4:$E$2298)*(ISNUMBER(SEARCH($B$3,'Plan Details'!$D$4:$D$2298))),0),MATCH(Calculations!$B$4,'Plan Details'!$F$3:$Q$3,0))),"")</f>
        <v/>
      </c>
      <c r="Q308" s="2" t="str" cm="1">
        <f t="array" ref="Q308">IFERROR($M308*IF($E308="","",INDEX('Plan Details'!$F$4:$Q$2298,MATCH(1,(Calculations!Q$9='Plan Details'!$B$4:$B$2298)*($G308='Plan Details'!$E$4:$E$2298)*(ISNUMBER(SEARCH($B$3,'Plan Details'!$D$4:$D$2298))),0),MATCH(Calculations!$B$4,'Plan Details'!$F$3:$Q$3,0))),"")</f>
        <v/>
      </c>
      <c r="R308" s="2" t="str" cm="1">
        <f t="array" ref="R308">IFERROR($M308*IF($E308="","",INDEX('Plan Details'!$F$4:$Q$2298,MATCH(1,(Calculations!R$9='Plan Details'!$B$4:$B$2298)*($G308='Plan Details'!$E$4:$E$2298)*(ISNUMBER(SEARCH($B$3,'Plan Details'!$D$4:$D$2298))),0),MATCH(Calculations!$B$4,'Plan Details'!$F$3:$Q$3,0))),"")</f>
        <v/>
      </c>
      <c r="S308" s="2" t="str" cm="1">
        <f t="array" ref="S308">IFERROR($M308*IF($E308="","",INDEX('Plan Details'!$F$4:$Q$2298,MATCH(1,(Calculations!S$9='Plan Details'!$B$4:$B$2298)*($G308='Plan Details'!$E$4:$E$2298)*(ISNUMBER(SEARCH($B$3,'Plan Details'!$D$4:$D$2298))),0),MATCH(Calculations!$B$4,'Plan Details'!$F$3:$Q$3,0))),"")</f>
        <v/>
      </c>
      <c r="T308" s="2" t="str" cm="1">
        <f t="array" ref="T308">IFERROR($M308*IF($E308="","",INDEX('Plan Details'!$F$4:$Q$2298,MATCH(1,(Calculations!T$9='Plan Details'!$B$4:$B$2298)*($G308='Plan Details'!$E$4:$E$2298)*(ISNUMBER(SEARCH($B$3,'Plan Details'!$D$4:$D$2298))),0),MATCH(Calculations!$B$4,'Plan Details'!$F$3:$Q$3,0))),"")</f>
        <v/>
      </c>
      <c r="U308" s="2" t="str" cm="1">
        <f t="array" ref="U308">IFERROR($M308*IF($E308="","",INDEX('Plan Details'!$F$4:$Q$2298,MATCH(1,(Calculations!U$9='Plan Details'!$B$4:$B$2298)*($G308='Plan Details'!$E$4:$E$2298)*(ISNUMBER(SEARCH($B$3,'Plan Details'!$D$4:$D$2298))),0),MATCH(Calculations!$B$4,'Plan Details'!$F$3:$Q$3,0))),"")</f>
        <v/>
      </c>
      <c r="V308" s="2" t="str" cm="1">
        <f t="array" ref="V308">IFERROR($M308*IF($E308="","",INDEX('Plan Details'!$F$4:$Q$2298,MATCH(1,(Calculations!V$9='Plan Details'!$B$4:$B$2298)*($G308='Plan Details'!$E$4:$E$2298)*(ISNUMBER(SEARCH($B$3,'Plan Details'!$D$4:$D$2298))),0),MATCH(Calculations!$B$4,'Plan Details'!$F$3:$Q$3,0))),"")</f>
        <v/>
      </c>
      <c r="W308" s="2" t="str" cm="1">
        <f t="array" ref="W308">IFERROR($M308*IF($E308="","",INDEX('Plan Details'!$F$4:$Q$2298,MATCH(1,(Calculations!W$9='Plan Details'!$B$4:$B$2298)*($G308='Plan Details'!$E$4:$E$2298)*(ISNUMBER(SEARCH($B$3,'Plan Details'!$D$4:$D$2298))),0),MATCH(Calculations!$B$4,'Plan Details'!$F$3:$Q$3,0))),"")</f>
        <v/>
      </c>
      <c r="X308" s="2" t="str" cm="1">
        <f t="array" ref="X308">IFERROR($M308*IF($E308="","",INDEX('Plan Details'!$F$4:$Q$2298,MATCH(1,(Calculations!X$9='Plan Details'!$B$4:$B$2298)*($G308='Plan Details'!$E$4:$E$2298)*(ISNUMBER(SEARCH($B$3,'Plan Details'!$D$4:$D$2298))),0),MATCH(Calculations!$B$4,'Plan Details'!$F$3:$Q$3,0))),"")</f>
        <v/>
      </c>
      <c r="Y308" s="2" t="str" cm="1">
        <f t="array" ref="Y308">IFERROR($M308*IF($E308="","",INDEX('Plan Details'!$F$4:$Q$2298,MATCH(1,(Calculations!Y$9='Plan Details'!$B$4:$B$2298)*($G308='Plan Details'!$E$4:$E$2298)*(ISNUMBER(SEARCH($B$3,'Plan Details'!$D$4:$D$2298))),0),MATCH(Calculations!$B$4,'Plan Details'!$F$3:$Q$3,0))),"")</f>
        <v/>
      </c>
      <c r="Z308" s="2" t="str" cm="1">
        <f t="array" ref="Z308">IFERROR($M308*IF($E308="","",INDEX('Plan Details'!$F$4:$Q$2298,MATCH(1,(Calculations!Z$9='Plan Details'!$B$4:$B$2298)*($G308='Plan Details'!$E$4:$E$2298)*(ISNUMBER(SEARCH($B$3,'Plan Details'!$D$4:$D$2298))),0),MATCH(Calculations!$B$4,'Plan Details'!$F$3:$Q$3,0))),"")</f>
        <v/>
      </c>
      <c r="AA308" s="2" t="str" cm="1">
        <f t="array" ref="AA308">IFERROR($M308*IF($E308="","",INDEX('Plan Details'!$F$4:$Q$2298,MATCH(1,(Calculations!AA$9='Plan Details'!$B$4:$B$2298)*($G308='Plan Details'!$E$4:$E$2298)*(ISNUMBER(SEARCH($B$3,'Plan Details'!$D$4:$D$2298))),0),MATCH(Calculations!$B$4,'Plan Details'!$F$3:$Q$3,0))),"")</f>
        <v/>
      </c>
      <c r="AB308" s="2" t="str" cm="1">
        <f t="array" ref="AB308">IFERROR($M308*IF($E308="","",INDEX('Plan Details'!$F$4:$Q$2298,MATCH(1,(Calculations!AB$9='Plan Details'!$B$4:$B$2298)*($G308='Plan Details'!$E$4:$E$2298)*(ISNUMBER(SEARCH($B$3,'Plan Details'!$D$4:$D$2298))),0),MATCH(Calculations!$B$4,'Plan Details'!$F$3:$Q$3,0))),"")</f>
        <v/>
      </c>
      <c r="AD308" s="2" t="str">
        <f t="shared" si="86"/>
        <v/>
      </c>
      <c r="AE308" s="2" t="str">
        <f t="shared" si="87"/>
        <v/>
      </c>
      <c r="AF308" s="2" t="str">
        <f t="shared" si="88"/>
        <v/>
      </c>
      <c r="AG308" s="2" t="str">
        <f t="shared" si="89"/>
        <v/>
      </c>
      <c r="AH308" s="2" t="str">
        <f t="shared" si="90"/>
        <v/>
      </c>
      <c r="AI308" s="2" t="str">
        <f t="shared" si="91"/>
        <v/>
      </c>
      <c r="AJ308" s="2" t="str">
        <f t="shared" si="92"/>
        <v/>
      </c>
      <c r="AK308" s="2" t="str">
        <f t="shared" si="93"/>
        <v/>
      </c>
      <c r="AL308" s="2" t="str">
        <f t="shared" si="94"/>
        <v/>
      </c>
      <c r="AM308" s="2" t="str">
        <f t="shared" si="95"/>
        <v/>
      </c>
      <c r="AN308" s="2" t="str">
        <f t="shared" si="96"/>
        <v/>
      </c>
      <c r="AO308" s="2" t="str">
        <f t="shared" si="97"/>
        <v/>
      </c>
      <c r="AP308" s="2" t="str">
        <f t="shared" si="98"/>
        <v/>
      </c>
      <c r="AQ308" s="2" t="str">
        <f t="shared" si="99"/>
        <v/>
      </c>
    </row>
    <row r="309" spans="1:43" x14ac:dyDescent="0.2">
      <c r="A309" s="2" t="str">
        <f>IF('3 - SHOP Premium Calculator'!F325="","",'3 - SHOP Premium Calculator'!F325)</f>
        <v/>
      </c>
      <c r="B309" s="2" t="str">
        <f>IF(A309="","",A309&amp;COUNTIFS($D$10:D309,"Employee"))</f>
        <v/>
      </c>
      <c r="C309" s="2" t="str">
        <f>IF(A309="","",'3 - SHOP Premium Calculator'!F325&amp;" - "&amp;'3 - SHOP Premium Calculator'!H325)</f>
        <v/>
      </c>
      <c r="D309" s="2" t="str">
        <f>IF('3 - SHOP Premium Calculator'!H325="","",'3 - SHOP Premium Calculator'!H325)</f>
        <v/>
      </c>
      <c r="E309" s="37" t="str">
        <f>IF('3 - SHOP Premium Calculator'!I325="","",'3 - SHOP Premium Calculator'!I325)</f>
        <v/>
      </c>
      <c r="F309" s="2" t="str">
        <f t="shared" si="80"/>
        <v/>
      </c>
      <c r="G309" s="2" t="str">
        <f t="shared" si="81"/>
        <v/>
      </c>
      <c r="H309" s="2" t="str">
        <f t="shared" si="82"/>
        <v/>
      </c>
      <c r="I309" s="2" t="str">
        <f t="shared" si="83"/>
        <v/>
      </c>
      <c r="J309" s="2" t="str">
        <f t="shared" si="84"/>
        <v/>
      </c>
      <c r="K309" s="2" t="str">
        <f>IF(A309="","",IF(AND(D309="Dependent",F309&lt;25),F309+(COUNTIFS($A$10:A309,A309)/500),0))</f>
        <v/>
      </c>
      <c r="L309" s="2" t="str" cm="1">
        <f t="array" ref="L309">IFERROR(IF(A309="","",IF(AND(D309="Dependent",OR(IFERROR(K309=LARGE(IF($B$10:$B$309=B309,$K$10:$K$309),1),FALSE),IFERROR(K309=LARGE(IF($B$10:$B$309=B309,$K$10:$K$309),2),FALSE),IFERROR(K309=LARGE(IF($B$10:$B$309=B309,$K$10:$K$309),3),FALSE)),F309&lt;26),1,0)),0)</f>
        <v/>
      </c>
      <c r="M309" s="2" t="str">
        <f t="shared" si="85"/>
        <v/>
      </c>
      <c r="O309" s="2" t="str" cm="1">
        <f t="array" ref="O309">IFERROR($M309*IF($E309="","",INDEX('Plan Details'!$F$4:$Q$2298,MATCH(1,(Calculations!O$9='Plan Details'!$B$4:$B$2298)*($G309='Plan Details'!$E$4:$E$2298)*(ISNUMBER(SEARCH($B$3,'Plan Details'!$D$4:$D$2298))),0),MATCH(Calculations!$B$4,'Plan Details'!$F$3:$Q$3,0))),"")</f>
        <v/>
      </c>
      <c r="P309" s="2" t="str" cm="1">
        <f t="array" ref="P309">IFERROR($M309*IF($E309="","",INDEX('Plan Details'!$F$4:$Q$2298,MATCH(1,(Calculations!P$9='Plan Details'!$B$4:$B$2298)*($G309='Plan Details'!$E$4:$E$2298)*(ISNUMBER(SEARCH($B$3,'Plan Details'!$D$4:$D$2298))),0),MATCH(Calculations!$B$4,'Plan Details'!$F$3:$Q$3,0))),"")</f>
        <v/>
      </c>
      <c r="Q309" s="2" t="str" cm="1">
        <f t="array" ref="Q309">IFERROR($M309*IF($E309="","",INDEX('Plan Details'!$F$4:$Q$2298,MATCH(1,(Calculations!Q$9='Plan Details'!$B$4:$B$2298)*($G309='Plan Details'!$E$4:$E$2298)*(ISNUMBER(SEARCH($B$3,'Plan Details'!$D$4:$D$2298))),0),MATCH(Calculations!$B$4,'Plan Details'!$F$3:$Q$3,0))),"")</f>
        <v/>
      </c>
      <c r="R309" s="2" t="str" cm="1">
        <f t="array" ref="R309">IFERROR($M309*IF($E309="","",INDEX('Plan Details'!$F$4:$Q$2298,MATCH(1,(Calculations!R$9='Plan Details'!$B$4:$B$2298)*($G309='Plan Details'!$E$4:$E$2298)*(ISNUMBER(SEARCH($B$3,'Plan Details'!$D$4:$D$2298))),0),MATCH(Calculations!$B$4,'Plan Details'!$F$3:$Q$3,0))),"")</f>
        <v/>
      </c>
      <c r="S309" s="2" t="str" cm="1">
        <f t="array" ref="S309">IFERROR($M309*IF($E309="","",INDEX('Plan Details'!$F$4:$Q$2298,MATCH(1,(Calculations!S$9='Plan Details'!$B$4:$B$2298)*($G309='Plan Details'!$E$4:$E$2298)*(ISNUMBER(SEARCH($B$3,'Plan Details'!$D$4:$D$2298))),0),MATCH(Calculations!$B$4,'Plan Details'!$F$3:$Q$3,0))),"")</f>
        <v/>
      </c>
      <c r="T309" s="2" t="str" cm="1">
        <f t="array" ref="T309">IFERROR($M309*IF($E309="","",INDEX('Plan Details'!$F$4:$Q$2298,MATCH(1,(Calculations!T$9='Plan Details'!$B$4:$B$2298)*($G309='Plan Details'!$E$4:$E$2298)*(ISNUMBER(SEARCH($B$3,'Plan Details'!$D$4:$D$2298))),0),MATCH(Calculations!$B$4,'Plan Details'!$F$3:$Q$3,0))),"")</f>
        <v/>
      </c>
      <c r="U309" s="2" t="str" cm="1">
        <f t="array" ref="U309">IFERROR($M309*IF($E309="","",INDEX('Plan Details'!$F$4:$Q$2298,MATCH(1,(Calculations!U$9='Plan Details'!$B$4:$B$2298)*($G309='Plan Details'!$E$4:$E$2298)*(ISNUMBER(SEARCH($B$3,'Plan Details'!$D$4:$D$2298))),0),MATCH(Calculations!$B$4,'Plan Details'!$F$3:$Q$3,0))),"")</f>
        <v/>
      </c>
      <c r="V309" s="2" t="str" cm="1">
        <f t="array" ref="V309">IFERROR($M309*IF($E309="","",INDEX('Plan Details'!$F$4:$Q$2298,MATCH(1,(Calculations!V$9='Plan Details'!$B$4:$B$2298)*($G309='Plan Details'!$E$4:$E$2298)*(ISNUMBER(SEARCH($B$3,'Plan Details'!$D$4:$D$2298))),0),MATCH(Calculations!$B$4,'Plan Details'!$F$3:$Q$3,0))),"")</f>
        <v/>
      </c>
      <c r="W309" s="2" t="str" cm="1">
        <f t="array" ref="W309">IFERROR($M309*IF($E309="","",INDEX('Plan Details'!$F$4:$Q$2298,MATCH(1,(Calculations!W$9='Plan Details'!$B$4:$B$2298)*($G309='Plan Details'!$E$4:$E$2298)*(ISNUMBER(SEARCH($B$3,'Plan Details'!$D$4:$D$2298))),0),MATCH(Calculations!$B$4,'Plan Details'!$F$3:$Q$3,0))),"")</f>
        <v/>
      </c>
      <c r="X309" s="2" t="str" cm="1">
        <f t="array" ref="X309">IFERROR($M309*IF($E309="","",INDEX('Plan Details'!$F$4:$Q$2298,MATCH(1,(Calculations!X$9='Plan Details'!$B$4:$B$2298)*($G309='Plan Details'!$E$4:$E$2298)*(ISNUMBER(SEARCH($B$3,'Plan Details'!$D$4:$D$2298))),0),MATCH(Calculations!$B$4,'Plan Details'!$F$3:$Q$3,0))),"")</f>
        <v/>
      </c>
      <c r="Y309" s="2" t="str" cm="1">
        <f t="array" ref="Y309">IFERROR($M309*IF($E309="","",INDEX('Plan Details'!$F$4:$Q$2298,MATCH(1,(Calculations!Y$9='Plan Details'!$B$4:$B$2298)*($G309='Plan Details'!$E$4:$E$2298)*(ISNUMBER(SEARCH($B$3,'Plan Details'!$D$4:$D$2298))),0),MATCH(Calculations!$B$4,'Plan Details'!$F$3:$Q$3,0))),"")</f>
        <v/>
      </c>
      <c r="Z309" s="2" t="str" cm="1">
        <f t="array" ref="Z309">IFERROR($M309*IF($E309="","",INDEX('Plan Details'!$F$4:$Q$2298,MATCH(1,(Calculations!Z$9='Plan Details'!$B$4:$B$2298)*($G309='Plan Details'!$E$4:$E$2298)*(ISNUMBER(SEARCH($B$3,'Plan Details'!$D$4:$D$2298))),0),MATCH(Calculations!$B$4,'Plan Details'!$F$3:$Q$3,0))),"")</f>
        <v/>
      </c>
      <c r="AA309" s="2" t="str" cm="1">
        <f t="array" ref="AA309">IFERROR($M309*IF($E309="","",INDEX('Plan Details'!$F$4:$Q$2298,MATCH(1,(Calculations!AA$9='Plan Details'!$B$4:$B$2298)*($G309='Plan Details'!$E$4:$E$2298)*(ISNUMBER(SEARCH($B$3,'Plan Details'!$D$4:$D$2298))),0),MATCH(Calculations!$B$4,'Plan Details'!$F$3:$Q$3,0))),"")</f>
        <v/>
      </c>
      <c r="AB309" s="2" t="str" cm="1">
        <f t="array" ref="AB309">IFERROR($M309*IF($E309="","",INDEX('Plan Details'!$F$4:$Q$2298,MATCH(1,(Calculations!AB$9='Plan Details'!$B$4:$B$2298)*($G309='Plan Details'!$E$4:$E$2298)*(ISNUMBER(SEARCH($B$3,'Plan Details'!$D$4:$D$2298))),0),MATCH(Calculations!$B$4,'Plan Details'!$F$3:$Q$3,0))),"")</f>
        <v/>
      </c>
      <c r="AD309" s="2" t="str">
        <f t="shared" si="86"/>
        <v/>
      </c>
      <c r="AE309" s="2" t="str">
        <f t="shared" si="87"/>
        <v/>
      </c>
      <c r="AF309" s="2" t="str">
        <f t="shared" si="88"/>
        <v/>
      </c>
      <c r="AG309" s="2" t="str">
        <f t="shared" si="89"/>
        <v/>
      </c>
      <c r="AH309" s="2" t="str">
        <f t="shared" si="90"/>
        <v/>
      </c>
      <c r="AI309" s="2" t="str">
        <f t="shared" si="91"/>
        <v/>
      </c>
      <c r="AJ309" s="2" t="str">
        <f t="shared" si="92"/>
        <v/>
      </c>
      <c r="AK309" s="2" t="str">
        <f t="shared" si="93"/>
        <v/>
      </c>
      <c r="AL309" s="2" t="str">
        <f t="shared" si="94"/>
        <v/>
      </c>
      <c r="AM309" s="2" t="str">
        <f t="shared" si="95"/>
        <v/>
      </c>
      <c r="AN309" s="2" t="str">
        <f t="shared" si="96"/>
        <v/>
      </c>
      <c r="AO309" s="2" t="str">
        <f t="shared" si="97"/>
        <v/>
      </c>
      <c r="AP309" s="2" t="str">
        <f t="shared" si="98"/>
        <v/>
      </c>
      <c r="AQ309" s="2" t="str">
        <f t="shared" si="99"/>
        <v/>
      </c>
    </row>
    <row r="310" spans="1:43" x14ac:dyDescent="0.2">
      <c r="O310" s="2">
        <f t="shared" ref="O310:AB310" si="100">SUM(O10:O309)</f>
        <v>2267.6</v>
      </c>
      <c r="P310" s="2">
        <f t="shared" si="100"/>
        <v>2232.6799999999998</v>
      </c>
      <c r="Q310" s="2">
        <f t="shared" si="100"/>
        <v>1970.74</v>
      </c>
      <c r="R310" s="2">
        <f t="shared" si="100"/>
        <v>1703.82</v>
      </c>
      <c r="S310" s="2">
        <f t="shared" si="100"/>
        <v>1905.88</v>
      </c>
      <c r="T310" s="2">
        <f t="shared" si="100"/>
        <v>1658.92</v>
      </c>
      <c r="U310" s="2">
        <f t="shared" si="100"/>
        <v>1721.28</v>
      </c>
      <c r="V310" s="2">
        <f t="shared" si="100"/>
        <v>2043.08</v>
      </c>
      <c r="W310" s="2">
        <f t="shared" si="100"/>
        <v>1813.58</v>
      </c>
      <c r="X310" s="2">
        <f t="shared" si="100"/>
        <v>0</v>
      </c>
      <c r="Y310" s="2">
        <f t="shared" si="100"/>
        <v>0</v>
      </c>
      <c r="Z310" s="2">
        <f t="shared" si="100"/>
        <v>0</v>
      </c>
      <c r="AA310" s="2">
        <f t="shared" si="100"/>
        <v>0</v>
      </c>
      <c r="AB310" s="2">
        <f t="shared" si="100"/>
        <v>0</v>
      </c>
      <c r="AD310" s="2">
        <f t="shared" ref="AD310:AQ310" si="101">SUM(AD10:AD309)</f>
        <v>1133.8</v>
      </c>
      <c r="AE310" s="2">
        <f t="shared" si="101"/>
        <v>1116.3399999999999</v>
      </c>
      <c r="AF310" s="2">
        <f t="shared" si="101"/>
        <v>985.37</v>
      </c>
      <c r="AG310" s="2">
        <f t="shared" si="101"/>
        <v>851.91</v>
      </c>
      <c r="AH310" s="2">
        <f t="shared" si="101"/>
        <v>952.94</v>
      </c>
      <c r="AI310" s="2">
        <f t="shared" si="101"/>
        <v>829.46</v>
      </c>
      <c r="AJ310" s="2">
        <f t="shared" si="101"/>
        <v>860.64</v>
      </c>
      <c r="AK310" s="2">
        <f t="shared" si="101"/>
        <v>1021.54</v>
      </c>
      <c r="AL310" s="2">
        <f t="shared" si="101"/>
        <v>906.79</v>
      </c>
      <c r="AM310" s="2">
        <f t="shared" si="101"/>
        <v>0</v>
      </c>
      <c r="AN310" s="2">
        <f t="shared" si="101"/>
        <v>0</v>
      </c>
      <c r="AO310" s="2">
        <f t="shared" si="101"/>
        <v>0</v>
      </c>
      <c r="AP310" s="2">
        <f t="shared" si="101"/>
        <v>0</v>
      </c>
      <c r="AQ310" s="2">
        <f t="shared" si="101"/>
        <v>0</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A2D0-7F82-4109-AC37-BB74046F4F70}">
  <sheetPr codeName="Sheet3">
    <tabColor theme="8" tint="0.59999389629810485"/>
  </sheetPr>
  <dimension ref="A1:X2298"/>
  <sheetViews>
    <sheetView zoomScale="80" zoomScaleNormal="80" workbookViewId="0">
      <selection activeCell="C1722" sqref="C1722"/>
    </sheetView>
  </sheetViews>
  <sheetFormatPr baseColWidth="10" defaultColWidth="0" defaultRowHeight="15" x14ac:dyDescent="0.2"/>
  <cols>
    <col min="1" max="1" width="17" customWidth="1"/>
    <col min="2" max="2" width="34.5" customWidth="1"/>
    <col min="3" max="3" width="10.1640625" customWidth="1"/>
    <col min="4" max="4" width="25.5" customWidth="1"/>
    <col min="5" max="5" width="12.5" customWidth="1"/>
    <col min="6" max="17" width="16.83203125" customWidth="1"/>
    <col min="18" max="16384" width="8.6640625" hidden="1"/>
  </cols>
  <sheetData>
    <row r="1" spans="1:24" x14ac:dyDescent="0.2">
      <c r="A1" s="2" t="s">
        <v>72</v>
      </c>
      <c r="B1" s="2" t="s">
        <v>2</v>
      </c>
      <c r="C1" s="2" t="s">
        <v>73</v>
      </c>
      <c r="D1" s="2" t="s">
        <v>74</v>
      </c>
      <c r="E1" s="2" t="s">
        <v>75</v>
      </c>
      <c r="F1" s="2" t="s">
        <v>76</v>
      </c>
      <c r="G1" s="2"/>
      <c r="H1" s="2"/>
      <c r="I1" s="2"/>
      <c r="J1" s="2"/>
      <c r="K1" s="2"/>
      <c r="L1" s="2"/>
      <c r="M1" s="2"/>
      <c r="N1" s="2"/>
      <c r="O1" s="2"/>
      <c r="P1" s="2"/>
      <c r="Q1" s="2"/>
    </row>
    <row r="2" spans="1:24" x14ac:dyDescent="0.2">
      <c r="A2" s="2"/>
      <c r="B2" s="2"/>
      <c r="C2" s="2"/>
      <c r="D2" s="2"/>
      <c r="E2" s="2"/>
      <c r="F2" s="2" t="s">
        <v>77</v>
      </c>
      <c r="G2" s="2"/>
      <c r="H2" s="2"/>
      <c r="I2" s="2" t="s">
        <v>78</v>
      </c>
      <c r="J2" s="2"/>
      <c r="K2" s="2"/>
      <c r="L2" s="2" t="s">
        <v>79</v>
      </c>
      <c r="M2" s="2"/>
      <c r="N2" s="2"/>
      <c r="O2" s="2" t="s">
        <v>80</v>
      </c>
      <c r="P2" s="2"/>
      <c r="Q2" s="2"/>
    </row>
    <row r="3" spans="1:24" x14ac:dyDescent="0.2">
      <c r="A3" s="2"/>
      <c r="B3" s="2"/>
      <c r="C3" s="2"/>
      <c r="D3" s="2"/>
      <c r="E3" s="2"/>
      <c r="F3" s="37">
        <v>46023</v>
      </c>
      <c r="G3" s="37">
        <v>46054</v>
      </c>
      <c r="H3" s="37">
        <v>46082</v>
      </c>
      <c r="I3" s="37">
        <v>46113</v>
      </c>
      <c r="J3" s="37">
        <v>46143</v>
      </c>
      <c r="K3" s="37">
        <v>46174</v>
      </c>
      <c r="L3" s="37">
        <v>46204</v>
      </c>
      <c r="M3" s="37">
        <v>46235</v>
      </c>
      <c r="N3" s="37">
        <v>46266</v>
      </c>
      <c r="O3" s="37">
        <v>46296</v>
      </c>
      <c r="P3" s="37">
        <v>46327</v>
      </c>
      <c r="Q3" s="37">
        <v>46357</v>
      </c>
    </row>
    <row r="4" spans="1:24" x14ac:dyDescent="0.2">
      <c r="A4" s="2" t="s">
        <v>81</v>
      </c>
      <c r="B4" s="2" t="str">
        <f>INDEX('SHOP Plan List'!B$2:B$15,MATCH($A4,'SHOP Plan List'!$A$2:$A$15,0))</f>
        <v>KP GA Gold HMO $0 $30 S13 </v>
      </c>
      <c r="C4" s="2" t="str">
        <f>INDEX('SHOP Plan List'!C$2:C$15,MATCH($A4,'SHOP Plan List'!$A$2:$A$15,0))</f>
        <v>Gold </v>
      </c>
      <c r="D4" s="2" t="s">
        <v>82</v>
      </c>
      <c r="E4" s="2" t="s">
        <v>83</v>
      </c>
      <c r="F4" s="2">
        <v>478.14</v>
      </c>
      <c r="G4" s="2">
        <v>478.14</v>
      </c>
      <c r="H4" s="2">
        <v>478.14</v>
      </c>
      <c r="I4" s="2">
        <v>485.64</v>
      </c>
      <c r="J4" s="2">
        <v>485.64</v>
      </c>
      <c r="K4" s="2">
        <v>485.64</v>
      </c>
      <c r="L4" s="2">
        <v>493.26</v>
      </c>
      <c r="M4" s="2">
        <v>493.26</v>
      </c>
      <c r="N4" s="2">
        <v>493.26</v>
      </c>
      <c r="O4" s="2">
        <v>501</v>
      </c>
      <c r="P4" s="2">
        <v>501</v>
      </c>
      <c r="Q4" s="2">
        <v>501</v>
      </c>
      <c r="R4" s="2"/>
      <c r="S4" s="2"/>
      <c r="T4" s="2"/>
      <c r="U4" s="2"/>
      <c r="V4" s="2"/>
      <c r="W4" s="2"/>
      <c r="X4" s="2"/>
    </row>
    <row r="5" spans="1:24" x14ac:dyDescent="0.2">
      <c r="A5" s="2" t="s">
        <v>81</v>
      </c>
      <c r="B5" s="2" t="str">
        <f>INDEX('SHOP Plan List'!B$2:B$15,MATCH($A5,'SHOP Plan List'!$A$2:$A$15,0))</f>
        <v>KP GA Gold HMO $0 $30 S13 </v>
      </c>
      <c r="C5" s="2" t="str">
        <f>INDEX('SHOP Plan List'!C$2:C$15,MATCH($A5,'SHOP Plan List'!$A$2:$A$15,0))</f>
        <v>Gold </v>
      </c>
      <c r="D5" s="2" t="s">
        <v>82</v>
      </c>
      <c r="E5" s="2">
        <v>15</v>
      </c>
      <c r="F5" s="2">
        <v>520.64</v>
      </c>
      <c r="G5" s="2">
        <v>520.64</v>
      </c>
      <c r="H5" s="2">
        <v>520.64</v>
      </c>
      <c r="I5" s="2">
        <v>528.80999999999995</v>
      </c>
      <c r="J5" s="2">
        <v>528.80999999999995</v>
      </c>
      <c r="K5" s="2">
        <v>528.80999999999995</v>
      </c>
      <c r="L5" s="2">
        <v>537.11</v>
      </c>
      <c r="M5" s="2">
        <v>537.11</v>
      </c>
      <c r="N5" s="2">
        <v>537.11</v>
      </c>
      <c r="O5" s="2">
        <v>545.53</v>
      </c>
      <c r="P5" s="2">
        <v>545.53</v>
      </c>
      <c r="Q5" s="2">
        <v>545.53</v>
      </c>
      <c r="R5" s="2"/>
      <c r="S5" s="2"/>
      <c r="T5" s="2"/>
      <c r="U5" s="2"/>
      <c r="V5" s="2"/>
      <c r="W5" s="2"/>
      <c r="X5" s="2"/>
    </row>
    <row r="6" spans="1:24" x14ac:dyDescent="0.2">
      <c r="A6" s="2" t="s">
        <v>81</v>
      </c>
      <c r="B6" s="2" t="str">
        <f>INDEX('SHOP Plan List'!B$2:B$15,MATCH($A6,'SHOP Plan List'!$A$2:$A$15,0))</f>
        <v>KP GA Gold HMO $0 $30 S13 </v>
      </c>
      <c r="C6" s="2" t="str">
        <f>INDEX('SHOP Plan List'!C$2:C$15,MATCH($A6,'SHOP Plan List'!$A$2:$A$15,0))</f>
        <v>Gold </v>
      </c>
      <c r="D6" s="2" t="s">
        <v>82</v>
      </c>
      <c r="E6" s="2">
        <v>16</v>
      </c>
      <c r="F6" s="2">
        <v>536.89</v>
      </c>
      <c r="G6" s="2">
        <v>536.89</v>
      </c>
      <c r="H6" s="2">
        <v>536.89</v>
      </c>
      <c r="I6" s="2">
        <v>545.32000000000005</v>
      </c>
      <c r="J6" s="2">
        <v>545.32000000000005</v>
      </c>
      <c r="K6" s="2">
        <v>545.32000000000005</v>
      </c>
      <c r="L6" s="2">
        <v>553.87</v>
      </c>
      <c r="M6" s="2">
        <v>553.87</v>
      </c>
      <c r="N6" s="2">
        <v>553.87</v>
      </c>
      <c r="O6" s="2">
        <v>562.55999999999995</v>
      </c>
      <c r="P6" s="2">
        <v>562.55999999999995</v>
      </c>
      <c r="Q6" s="2">
        <v>562.55999999999995</v>
      </c>
      <c r="R6" s="2"/>
      <c r="S6" s="2"/>
      <c r="T6" s="2"/>
      <c r="U6" s="2"/>
      <c r="V6" s="2"/>
      <c r="W6" s="2"/>
      <c r="X6" s="2"/>
    </row>
    <row r="7" spans="1:24" x14ac:dyDescent="0.2">
      <c r="A7" s="2" t="s">
        <v>81</v>
      </c>
      <c r="B7" s="2" t="str">
        <f>INDEX('SHOP Plan List'!B$2:B$15,MATCH($A7,'SHOP Plan List'!$A$2:$A$15,0))</f>
        <v>KP GA Gold HMO $0 $30 S13 </v>
      </c>
      <c r="C7" s="2" t="str">
        <f>INDEX('SHOP Plan List'!C$2:C$15,MATCH($A7,'SHOP Plan List'!$A$2:$A$15,0))</f>
        <v>Gold </v>
      </c>
      <c r="D7" s="2" t="s">
        <v>82</v>
      </c>
      <c r="E7" s="2">
        <v>17</v>
      </c>
      <c r="F7" s="2">
        <v>553.14</v>
      </c>
      <c r="G7" s="2">
        <v>553.14</v>
      </c>
      <c r="H7" s="2">
        <v>553.14</v>
      </c>
      <c r="I7" s="2">
        <v>561.82000000000005</v>
      </c>
      <c r="J7" s="2">
        <v>561.82000000000005</v>
      </c>
      <c r="K7" s="2">
        <v>561.82000000000005</v>
      </c>
      <c r="L7" s="2">
        <v>570.64</v>
      </c>
      <c r="M7" s="2">
        <v>570.64</v>
      </c>
      <c r="N7" s="2">
        <v>570.64</v>
      </c>
      <c r="O7" s="2">
        <v>579.59</v>
      </c>
      <c r="P7" s="2">
        <v>579.59</v>
      </c>
      <c r="Q7" s="2">
        <v>579.59</v>
      </c>
      <c r="R7" s="2"/>
      <c r="S7" s="2"/>
      <c r="T7" s="2"/>
      <c r="U7" s="2"/>
      <c r="V7" s="2"/>
      <c r="W7" s="2"/>
      <c r="X7" s="2"/>
    </row>
    <row r="8" spans="1:24" x14ac:dyDescent="0.2">
      <c r="A8" s="2" t="s">
        <v>81</v>
      </c>
      <c r="B8" s="2" t="str">
        <f>INDEX('SHOP Plan List'!B$2:B$15,MATCH($A8,'SHOP Plan List'!$A$2:$A$15,0))</f>
        <v>KP GA Gold HMO $0 $30 S13 </v>
      </c>
      <c r="C8" s="2" t="str">
        <f>INDEX('SHOP Plan List'!C$2:C$15,MATCH($A8,'SHOP Plan List'!$A$2:$A$15,0))</f>
        <v>Gold </v>
      </c>
      <c r="D8" s="2" t="s">
        <v>82</v>
      </c>
      <c r="E8" s="2">
        <v>18</v>
      </c>
      <c r="F8" s="2">
        <v>570.64</v>
      </c>
      <c r="G8" s="2">
        <v>570.64</v>
      </c>
      <c r="H8" s="2">
        <v>570.64</v>
      </c>
      <c r="I8" s="2">
        <v>579.6</v>
      </c>
      <c r="J8" s="2">
        <v>579.6</v>
      </c>
      <c r="K8" s="2">
        <v>579.6</v>
      </c>
      <c r="L8" s="2">
        <v>588.69000000000005</v>
      </c>
      <c r="M8" s="2">
        <v>588.69000000000005</v>
      </c>
      <c r="N8" s="2">
        <v>588.69000000000005</v>
      </c>
      <c r="O8" s="2">
        <v>597.92999999999995</v>
      </c>
      <c r="P8" s="2">
        <v>597.92999999999995</v>
      </c>
      <c r="Q8" s="2">
        <v>597.92999999999995</v>
      </c>
      <c r="R8" s="2"/>
      <c r="S8" s="2"/>
      <c r="T8" s="2"/>
      <c r="U8" s="2"/>
      <c r="V8" s="2"/>
      <c r="W8" s="2"/>
      <c r="X8" s="2"/>
    </row>
    <row r="9" spans="1:24" x14ac:dyDescent="0.2">
      <c r="A9" s="2" t="s">
        <v>81</v>
      </c>
      <c r="B9" s="2" t="str">
        <f>INDEX('SHOP Plan List'!B$2:B$15,MATCH($A9,'SHOP Plan List'!$A$2:$A$15,0))</f>
        <v>KP GA Gold HMO $0 $30 S13 </v>
      </c>
      <c r="C9" s="2" t="str">
        <f>INDEX('SHOP Plan List'!C$2:C$15,MATCH($A9,'SHOP Plan List'!$A$2:$A$15,0))</f>
        <v>Gold </v>
      </c>
      <c r="D9" s="2" t="s">
        <v>82</v>
      </c>
      <c r="E9" s="2">
        <v>19</v>
      </c>
      <c r="F9" s="2">
        <v>588.14</v>
      </c>
      <c r="G9" s="2">
        <v>588.14</v>
      </c>
      <c r="H9" s="2">
        <v>588.14</v>
      </c>
      <c r="I9" s="2">
        <v>597.37</v>
      </c>
      <c r="J9" s="2">
        <v>597.37</v>
      </c>
      <c r="K9" s="2">
        <v>597.37</v>
      </c>
      <c r="L9" s="2">
        <v>606.74</v>
      </c>
      <c r="M9" s="2">
        <v>606.74</v>
      </c>
      <c r="N9" s="2">
        <v>606.74</v>
      </c>
      <c r="O9" s="2">
        <v>616.26</v>
      </c>
      <c r="P9" s="2">
        <v>616.26</v>
      </c>
      <c r="Q9" s="2">
        <v>616.26</v>
      </c>
      <c r="R9" s="2"/>
      <c r="S9" s="2"/>
      <c r="T9" s="2"/>
      <c r="U9" s="2"/>
      <c r="V9" s="2"/>
      <c r="W9" s="2"/>
      <c r="X9" s="2"/>
    </row>
    <row r="10" spans="1:24" x14ac:dyDescent="0.2">
      <c r="A10" s="2" t="s">
        <v>81</v>
      </c>
      <c r="B10" s="2" t="str">
        <f>INDEX('SHOP Plan List'!B$2:B$15,MATCH($A10,'SHOP Plan List'!$A$2:$A$15,0))</f>
        <v>KP GA Gold HMO $0 $30 S13 </v>
      </c>
      <c r="C10" s="2" t="str">
        <f>INDEX('SHOP Plan List'!C$2:C$15,MATCH($A10,'SHOP Plan List'!$A$2:$A$15,0))</f>
        <v>Gold </v>
      </c>
      <c r="D10" s="2" t="s">
        <v>82</v>
      </c>
      <c r="E10" s="2">
        <v>20</v>
      </c>
      <c r="F10" s="2">
        <v>606.27</v>
      </c>
      <c r="G10" s="2">
        <v>606.27</v>
      </c>
      <c r="H10" s="2">
        <v>606.27</v>
      </c>
      <c r="I10" s="2">
        <v>615.78</v>
      </c>
      <c r="J10" s="2">
        <v>615.78</v>
      </c>
      <c r="K10" s="2">
        <v>615.78</v>
      </c>
      <c r="L10" s="2">
        <v>625.44000000000005</v>
      </c>
      <c r="M10" s="2">
        <v>625.44000000000005</v>
      </c>
      <c r="N10" s="2">
        <v>625.44000000000005</v>
      </c>
      <c r="O10" s="2">
        <v>635.26</v>
      </c>
      <c r="P10" s="2">
        <v>635.26</v>
      </c>
      <c r="Q10" s="2">
        <v>635.26</v>
      </c>
      <c r="R10" s="2"/>
      <c r="S10" s="2"/>
      <c r="T10" s="2"/>
      <c r="U10" s="2"/>
      <c r="V10" s="2"/>
      <c r="W10" s="2"/>
      <c r="X10" s="2"/>
    </row>
    <row r="11" spans="1:24" x14ac:dyDescent="0.2">
      <c r="A11" s="2" t="s">
        <v>81</v>
      </c>
      <c r="B11" s="2" t="str">
        <f>INDEX('SHOP Plan List'!B$2:B$15,MATCH($A11,'SHOP Plan List'!$A$2:$A$15,0))</f>
        <v>KP GA Gold HMO $0 $30 S13 </v>
      </c>
      <c r="C11" s="2" t="str">
        <f>INDEX('SHOP Plan List'!C$2:C$15,MATCH($A11,'SHOP Plan List'!$A$2:$A$15,0))</f>
        <v>Gold </v>
      </c>
      <c r="D11" s="2" t="s">
        <v>82</v>
      </c>
      <c r="E11" s="2">
        <v>21</v>
      </c>
      <c r="F11" s="2">
        <v>625.02</v>
      </c>
      <c r="G11" s="2">
        <v>625.02</v>
      </c>
      <c r="H11" s="2">
        <v>625.02</v>
      </c>
      <c r="I11" s="2">
        <v>634.83000000000004</v>
      </c>
      <c r="J11" s="2">
        <v>634.83000000000004</v>
      </c>
      <c r="K11" s="2">
        <v>634.83000000000004</v>
      </c>
      <c r="L11" s="2">
        <v>644.79</v>
      </c>
      <c r="M11" s="2">
        <v>644.79</v>
      </c>
      <c r="N11" s="2">
        <v>644.79</v>
      </c>
      <c r="O11" s="2">
        <v>654.9</v>
      </c>
      <c r="P11" s="2">
        <v>654.9</v>
      </c>
      <c r="Q11" s="2">
        <v>654.9</v>
      </c>
      <c r="R11" s="2"/>
      <c r="S11" s="2"/>
      <c r="T11" s="2"/>
      <c r="U11" s="2"/>
      <c r="V11" s="2"/>
      <c r="W11" s="2"/>
      <c r="X11" s="2"/>
    </row>
    <row r="12" spans="1:24" x14ac:dyDescent="0.2">
      <c r="A12" s="2" t="s">
        <v>81</v>
      </c>
      <c r="B12" s="2" t="str">
        <f>INDEX('SHOP Plan List'!B$2:B$15,MATCH($A12,'SHOP Plan List'!$A$2:$A$15,0))</f>
        <v>KP GA Gold HMO $0 $30 S13 </v>
      </c>
      <c r="C12" s="2" t="str">
        <f>INDEX('SHOP Plan List'!C$2:C$15,MATCH($A12,'SHOP Plan List'!$A$2:$A$15,0))</f>
        <v>Gold </v>
      </c>
      <c r="D12" s="2" t="s">
        <v>82</v>
      </c>
      <c r="E12" s="2">
        <v>22</v>
      </c>
      <c r="F12" s="2">
        <v>625.02</v>
      </c>
      <c r="G12" s="2">
        <v>625.02</v>
      </c>
      <c r="H12" s="2">
        <v>625.02</v>
      </c>
      <c r="I12" s="2">
        <v>634.83000000000004</v>
      </c>
      <c r="J12" s="2">
        <v>634.83000000000004</v>
      </c>
      <c r="K12" s="2">
        <v>634.83000000000004</v>
      </c>
      <c r="L12" s="2">
        <v>644.79</v>
      </c>
      <c r="M12" s="2">
        <v>644.79</v>
      </c>
      <c r="N12" s="2">
        <v>644.79</v>
      </c>
      <c r="O12" s="2">
        <v>654.9</v>
      </c>
      <c r="P12" s="2">
        <v>654.9</v>
      </c>
      <c r="Q12" s="2">
        <v>654.9</v>
      </c>
      <c r="R12" s="2"/>
      <c r="S12" s="2"/>
      <c r="T12" s="2"/>
      <c r="U12" s="2"/>
      <c r="V12" s="2"/>
      <c r="W12" s="2"/>
      <c r="X12" s="2"/>
    </row>
    <row r="13" spans="1:24" x14ac:dyDescent="0.2">
      <c r="A13" s="2" t="s">
        <v>81</v>
      </c>
      <c r="B13" s="2" t="str">
        <f>INDEX('SHOP Plan List'!B$2:B$15,MATCH($A13,'SHOP Plan List'!$A$2:$A$15,0))</f>
        <v>KP GA Gold HMO $0 $30 S13 </v>
      </c>
      <c r="C13" s="2" t="str">
        <f>INDEX('SHOP Plan List'!C$2:C$15,MATCH($A13,'SHOP Plan List'!$A$2:$A$15,0))</f>
        <v>Gold </v>
      </c>
      <c r="D13" s="2" t="s">
        <v>82</v>
      </c>
      <c r="E13" s="2">
        <v>23</v>
      </c>
      <c r="F13" s="2">
        <v>625.02</v>
      </c>
      <c r="G13" s="2">
        <v>625.02</v>
      </c>
      <c r="H13" s="2">
        <v>625.02</v>
      </c>
      <c r="I13" s="2">
        <v>634.83000000000004</v>
      </c>
      <c r="J13" s="2">
        <v>634.83000000000004</v>
      </c>
      <c r="K13" s="2">
        <v>634.83000000000004</v>
      </c>
      <c r="L13" s="2">
        <v>644.79</v>
      </c>
      <c r="M13" s="2">
        <v>644.79</v>
      </c>
      <c r="N13" s="2">
        <v>644.79</v>
      </c>
      <c r="O13" s="2">
        <v>654.9</v>
      </c>
      <c r="P13" s="2">
        <v>654.9</v>
      </c>
      <c r="Q13" s="2">
        <v>654.9</v>
      </c>
      <c r="R13" s="2"/>
      <c r="S13" s="2"/>
      <c r="T13" s="2"/>
      <c r="U13" s="2"/>
      <c r="V13" s="2"/>
      <c r="W13" s="2"/>
      <c r="X13" s="2"/>
    </row>
    <row r="14" spans="1:24" x14ac:dyDescent="0.2">
      <c r="A14" s="2" t="s">
        <v>81</v>
      </c>
      <c r="B14" s="2" t="str">
        <f>INDEX('SHOP Plan List'!B$2:B$15,MATCH($A14,'SHOP Plan List'!$A$2:$A$15,0))</f>
        <v>KP GA Gold HMO $0 $30 S13 </v>
      </c>
      <c r="C14" s="2" t="str">
        <f>INDEX('SHOP Plan List'!C$2:C$15,MATCH($A14,'SHOP Plan List'!$A$2:$A$15,0))</f>
        <v>Gold </v>
      </c>
      <c r="D14" s="2" t="s">
        <v>82</v>
      </c>
      <c r="E14" s="2">
        <v>24</v>
      </c>
      <c r="F14" s="2">
        <v>625.02</v>
      </c>
      <c r="G14" s="2">
        <v>625.02</v>
      </c>
      <c r="H14" s="2">
        <v>625.02</v>
      </c>
      <c r="I14" s="2">
        <v>634.83000000000004</v>
      </c>
      <c r="J14" s="2">
        <v>634.83000000000004</v>
      </c>
      <c r="K14" s="2">
        <v>634.83000000000004</v>
      </c>
      <c r="L14" s="2">
        <v>644.79</v>
      </c>
      <c r="M14" s="2">
        <v>644.79</v>
      </c>
      <c r="N14" s="2">
        <v>644.79</v>
      </c>
      <c r="O14" s="2">
        <v>654.9</v>
      </c>
      <c r="P14" s="2">
        <v>654.9</v>
      </c>
      <c r="Q14" s="2">
        <v>654.9</v>
      </c>
      <c r="R14" s="2"/>
      <c r="S14" s="2"/>
      <c r="T14" s="2"/>
      <c r="U14" s="2"/>
      <c r="V14" s="2"/>
      <c r="W14" s="2"/>
      <c r="X14" s="2"/>
    </row>
    <row r="15" spans="1:24" x14ac:dyDescent="0.2">
      <c r="A15" s="2" t="s">
        <v>81</v>
      </c>
      <c r="B15" s="2" t="str">
        <f>INDEX('SHOP Plan List'!B$2:B$15,MATCH($A15,'SHOP Plan List'!$A$2:$A$15,0))</f>
        <v>KP GA Gold HMO $0 $30 S13 </v>
      </c>
      <c r="C15" s="2" t="str">
        <f>INDEX('SHOP Plan List'!C$2:C$15,MATCH($A15,'SHOP Plan List'!$A$2:$A$15,0))</f>
        <v>Gold </v>
      </c>
      <c r="D15" s="2" t="s">
        <v>82</v>
      </c>
      <c r="E15" s="2">
        <v>25</v>
      </c>
      <c r="F15" s="2">
        <v>627.52</v>
      </c>
      <c r="G15" s="2">
        <v>627.52</v>
      </c>
      <c r="H15" s="2">
        <v>627.52</v>
      </c>
      <c r="I15" s="2">
        <v>637.37</v>
      </c>
      <c r="J15" s="2">
        <v>637.37</v>
      </c>
      <c r="K15" s="2">
        <v>637.37</v>
      </c>
      <c r="L15" s="2">
        <v>647.37</v>
      </c>
      <c r="M15" s="2">
        <v>647.37</v>
      </c>
      <c r="N15" s="2">
        <v>647.37</v>
      </c>
      <c r="O15" s="2">
        <v>657.52</v>
      </c>
      <c r="P15" s="2">
        <v>657.52</v>
      </c>
      <c r="Q15" s="2">
        <v>657.52</v>
      </c>
      <c r="R15" s="2"/>
      <c r="S15" s="2"/>
      <c r="T15" s="2"/>
      <c r="U15" s="2"/>
      <c r="V15" s="2"/>
      <c r="W15" s="2"/>
      <c r="X15" s="2"/>
    </row>
    <row r="16" spans="1:24" x14ac:dyDescent="0.2">
      <c r="A16" s="2" t="s">
        <v>81</v>
      </c>
      <c r="B16" s="2" t="str">
        <f>INDEX('SHOP Plan List'!B$2:B$15,MATCH($A16,'SHOP Plan List'!$A$2:$A$15,0))</f>
        <v>KP GA Gold HMO $0 $30 S13 </v>
      </c>
      <c r="C16" s="2" t="str">
        <f>INDEX('SHOP Plan List'!C$2:C$15,MATCH($A16,'SHOP Plan List'!$A$2:$A$15,0))</f>
        <v>Gold </v>
      </c>
      <c r="D16" s="2" t="s">
        <v>82</v>
      </c>
      <c r="E16" s="2">
        <v>26</v>
      </c>
      <c r="F16" s="2">
        <v>640.02</v>
      </c>
      <c r="G16" s="2">
        <v>640.02</v>
      </c>
      <c r="H16" s="2">
        <v>640.02</v>
      </c>
      <c r="I16" s="2">
        <v>650.05999999999995</v>
      </c>
      <c r="J16" s="2">
        <v>650.05999999999995</v>
      </c>
      <c r="K16" s="2">
        <v>650.05999999999995</v>
      </c>
      <c r="L16" s="2">
        <v>660.26</v>
      </c>
      <c r="M16" s="2">
        <v>660.26</v>
      </c>
      <c r="N16" s="2">
        <v>660.26</v>
      </c>
      <c r="O16" s="2">
        <v>670.62</v>
      </c>
      <c r="P16" s="2">
        <v>670.62</v>
      </c>
      <c r="Q16" s="2">
        <v>670.62</v>
      </c>
      <c r="R16" s="2"/>
      <c r="S16" s="2"/>
      <c r="T16" s="2"/>
      <c r="U16" s="2"/>
      <c r="V16" s="2"/>
      <c r="W16" s="2"/>
      <c r="X16" s="2"/>
    </row>
    <row r="17" spans="1:24" x14ac:dyDescent="0.2">
      <c r="A17" s="2" t="s">
        <v>81</v>
      </c>
      <c r="B17" s="2" t="str">
        <f>INDEX('SHOP Plan List'!B$2:B$15,MATCH($A17,'SHOP Plan List'!$A$2:$A$15,0))</f>
        <v>KP GA Gold HMO $0 $30 S13 </v>
      </c>
      <c r="C17" s="2" t="str">
        <f>INDEX('SHOP Plan List'!C$2:C$15,MATCH($A17,'SHOP Plan List'!$A$2:$A$15,0))</f>
        <v>Gold </v>
      </c>
      <c r="D17" s="2" t="s">
        <v>82</v>
      </c>
      <c r="E17" s="2">
        <v>27</v>
      </c>
      <c r="F17" s="2">
        <v>655.02</v>
      </c>
      <c r="G17" s="2">
        <v>655.02</v>
      </c>
      <c r="H17" s="2">
        <v>655.02</v>
      </c>
      <c r="I17" s="2">
        <v>665.3</v>
      </c>
      <c r="J17" s="2">
        <v>665.3</v>
      </c>
      <c r="K17" s="2">
        <v>665.3</v>
      </c>
      <c r="L17" s="2">
        <v>675.74</v>
      </c>
      <c r="M17" s="2">
        <v>675.74</v>
      </c>
      <c r="N17" s="2">
        <v>675.74</v>
      </c>
      <c r="O17" s="2">
        <v>686.34</v>
      </c>
      <c r="P17" s="2">
        <v>686.34</v>
      </c>
      <c r="Q17" s="2">
        <v>686.34</v>
      </c>
      <c r="R17" s="2"/>
      <c r="S17" s="2"/>
      <c r="T17" s="2"/>
      <c r="U17" s="2"/>
      <c r="V17" s="2"/>
      <c r="W17" s="2"/>
      <c r="X17" s="2"/>
    </row>
    <row r="18" spans="1:24" x14ac:dyDescent="0.2">
      <c r="A18" s="2" t="s">
        <v>81</v>
      </c>
      <c r="B18" s="2" t="str">
        <f>INDEX('SHOP Plan List'!B$2:B$15,MATCH($A18,'SHOP Plan List'!$A$2:$A$15,0))</f>
        <v>KP GA Gold HMO $0 $30 S13 </v>
      </c>
      <c r="C18" s="2" t="str">
        <f>INDEX('SHOP Plan List'!C$2:C$15,MATCH($A18,'SHOP Plan List'!$A$2:$A$15,0))</f>
        <v>Gold </v>
      </c>
      <c r="D18" s="2" t="s">
        <v>82</v>
      </c>
      <c r="E18" s="2">
        <v>28</v>
      </c>
      <c r="F18" s="2">
        <v>679.4</v>
      </c>
      <c r="G18" s="2">
        <v>679.4</v>
      </c>
      <c r="H18" s="2">
        <v>679.4</v>
      </c>
      <c r="I18" s="2">
        <v>690.06</v>
      </c>
      <c r="J18" s="2">
        <v>690.06</v>
      </c>
      <c r="K18" s="2">
        <v>690.06</v>
      </c>
      <c r="L18" s="2">
        <v>700.88</v>
      </c>
      <c r="M18" s="2">
        <v>700.88</v>
      </c>
      <c r="N18" s="2">
        <v>700.88</v>
      </c>
      <c r="O18" s="2">
        <v>711.88</v>
      </c>
      <c r="P18" s="2">
        <v>711.88</v>
      </c>
      <c r="Q18" s="2">
        <v>711.88</v>
      </c>
      <c r="R18" s="2"/>
      <c r="S18" s="2"/>
      <c r="T18" s="2"/>
      <c r="U18" s="2"/>
      <c r="V18" s="2"/>
      <c r="W18" s="2"/>
      <c r="X18" s="2"/>
    </row>
    <row r="19" spans="1:24" x14ac:dyDescent="0.2">
      <c r="A19" s="2" t="s">
        <v>81</v>
      </c>
      <c r="B19" s="2" t="str">
        <f>INDEX('SHOP Plan List'!B$2:B$15,MATCH($A19,'SHOP Plan List'!$A$2:$A$15,0))</f>
        <v>KP GA Gold HMO $0 $30 S13 </v>
      </c>
      <c r="C19" s="2" t="str">
        <f>INDEX('SHOP Plan List'!C$2:C$15,MATCH($A19,'SHOP Plan List'!$A$2:$A$15,0))</f>
        <v>Gold </v>
      </c>
      <c r="D19" s="2" t="s">
        <v>82</v>
      </c>
      <c r="E19" s="2">
        <v>29</v>
      </c>
      <c r="F19" s="2">
        <v>699.4</v>
      </c>
      <c r="G19" s="2">
        <v>699.4</v>
      </c>
      <c r="H19" s="2">
        <v>699.4</v>
      </c>
      <c r="I19" s="2">
        <v>710.37</v>
      </c>
      <c r="J19" s="2">
        <v>710.37</v>
      </c>
      <c r="K19" s="2">
        <v>710.37</v>
      </c>
      <c r="L19" s="2">
        <v>721.52</v>
      </c>
      <c r="M19" s="2">
        <v>721.52</v>
      </c>
      <c r="N19" s="2">
        <v>721.52</v>
      </c>
      <c r="O19" s="2">
        <v>732.84</v>
      </c>
      <c r="P19" s="2">
        <v>732.84</v>
      </c>
      <c r="Q19" s="2">
        <v>732.84</v>
      </c>
      <c r="R19" s="2"/>
      <c r="S19" s="2"/>
      <c r="T19" s="2"/>
      <c r="U19" s="2"/>
      <c r="V19" s="2"/>
      <c r="W19" s="2"/>
      <c r="X19" s="2"/>
    </row>
    <row r="20" spans="1:24" x14ac:dyDescent="0.2">
      <c r="A20" s="2" t="s">
        <v>81</v>
      </c>
      <c r="B20" s="2" t="str">
        <f>INDEX('SHOP Plan List'!B$2:B$15,MATCH($A20,'SHOP Plan List'!$A$2:$A$15,0))</f>
        <v>KP GA Gold HMO $0 $30 S13 </v>
      </c>
      <c r="C20" s="2" t="str">
        <f>INDEX('SHOP Plan List'!C$2:C$15,MATCH($A20,'SHOP Plan List'!$A$2:$A$15,0))</f>
        <v>Gold </v>
      </c>
      <c r="D20" s="2" t="s">
        <v>82</v>
      </c>
      <c r="E20" s="2">
        <v>30</v>
      </c>
      <c r="F20" s="2">
        <v>709.4</v>
      </c>
      <c r="G20" s="2">
        <v>709.4</v>
      </c>
      <c r="H20" s="2">
        <v>709.4</v>
      </c>
      <c r="I20" s="2">
        <v>720.53</v>
      </c>
      <c r="J20" s="2">
        <v>720.53</v>
      </c>
      <c r="K20" s="2">
        <v>720.53</v>
      </c>
      <c r="L20" s="2">
        <v>731.83</v>
      </c>
      <c r="M20" s="2">
        <v>731.83</v>
      </c>
      <c r="N20" s="2">
        <v>731.83</v>
      </c>
      <c r="O20" s="2">
        <v>743.32</v>
      </c>
      <c r="P20" s="2">
        <v>743.32</v>
      </c>
      <c r="Q20" s="2">
        <v>743.32</v>
      </c>
      <c r="R20" s="2"/>
      <c r="S20" s="2"/>
      <c r="T20" s="2"/>
      <c r="U20" s="2"/>
      <c r="V20" s="2"/>
      <c r="W20" s="2"/>
      <c r="X20" s="2"/>
    </row>
    <row r="21" spans="1:24" x14ac:dyDescent="0.2">
      <c r="A21" s="2" t="s">
        <v>81</v>
      </c>
      <c r="B21" s="2" t="str">
        <f>INDEX('SHOP Plan List'!B$2:B$15,MATCH($A21,'SHOP Plan List'!$A$2:$A$15,0))</f>
        <v>KP GA Gold HMO $0 $30 S13 </v>
      </c>
      <c r="C21" s="2" t="str">
        <f>INDEX('SHOP Plan List'!C$2:C$15,MATCH($A21,'SHOP Plan List'!$A$2:$A$15,0))</f>
        <v>Gold </v>
      </c>
      <c r="D21" s="2" t="s">
        <v>82</v>
      </c>
      <c r="E21" s="2">
        <v>31</v>
      </c>
      <c r="F21" s="2">
        <v>724.4</v>
      </c>
      <c r="G21" s="2">
        <v>724.4</v>
      </c>
      <c r="H21" s="2">
        <v>724.4</v>
      </c>
      <c r="I21" s="2">
        <v>735.76</v>
      </c>
      <c r="J21" s="2">
        <v>735.76</v>
      </c>
      <c r="K21" s="2">
        <v>735.76</v>
      </c>
      <c r="L21" s="2">
        <v>747.31</v>
      </c>
      <c r="M21" s="2">
        <v>747.31</v>
      </c>
      <c r="N21" s="2">
        <v>747.31</v>
      </c>
      <c r="O21" s="2">
        <v>759.03</v>
      </c>
      <c r="P21" s="2">
        <v>759.03</v>
      </c>
      <c r="Q21" s="2">
        <v>759.03</v>
      </c>
      <c r="R21" s="2"/>
      <c r="S21" s="2"/>
      <c r="T21" s="2"/>
      <c r="U21" s="2"/>
      <c r="V21" s="2"/>
      <c r="W21" s="2"/>
      <c r="X21" s="2"/>
    </row>
    <row r="22" spans="1:24" x14ac:dyDescent="0.2">
      <c r="A22" s="2" t="s">
        <v>81</v>
      </c>
      <c r="B22" s="2" t="str">
        <f>INDEX('SHOP Plan List'!B$2:B$15,MATCH($A22,'SHOP Plan List'!$A$2:$A$15,0))</f>
        <v>KP GA Gold HMO $0 $30 S13 </v>
      </c>
      <c r="C22" s="2" t="str">
        <f>INDEX('SHOP Plan List'!C$2:C$15,MATCH($A22,'SHOP Plan List'!$A$2:$A$15,0))</f>
        <v>Gold </v>
      </c>
      <c r="D22" s="2" t="s">
        <v>82</v>
      </c>
      <c r="E22" s="2">
        <v>32</v>
      </c>
      <c r="F22" s="2">
        <v>739.4</v>
      </c>
      <c r="G22" s="2">
        <v>739.4</v>
      </c>
      <c r="H22" s="2">
        <v>739.4</v>
      </c>
      <c r="I22" s="2">
        <v>751</v>
      </c>
      <c r="J22" s="2">
        <v>751</v>
      </c>
      <c r="K22" s="2">
        <v>751</v>
      </c>
      <c r="L22" s="2">
        <v>762.78</v>
      </c>
      <c r="M22" s="2">
        <v>762.78</v>
      </c>
      <c r="N22" s="2">
        <v>762.78</v>
      </c>
      <c r="O22" s="2">
        <v>774.75</v>
      </c>
      <c r="P22" s="2">
        <v>774.75</v>
      </c>
      <c r="Q22" s="2">
        <v>774.75</v>
      </c>
      <c r="R22" s="2"/>
      <c r="S22" s="2"/>
      <c r="T22" s="2"/>
      <c r="U22" s="2"/>
      <c r="V22" s="2"/>
      <c r="W22" s="2"/>
      <c r="X22" s="2"/>
    </row>
    <row r="23" spans="1:24" x14ac:dyDescent="0.2">
      <c r="A23" s="2" t="s">
        <v>81</v>
      </c>
      <c r="B23" s="2" t="str">
        <f>INDEX('SHOP Plan List'!B$2:B$15,MATCH($A23,'SHOP Plan List'!$A$2:$A$15,0))</f>
        <v>KP GA Gold HMO $0 $30 S13 </v>
      </c>
      <c r="C23" s="2" t="str">
        <f>INDEX('SHOP Plan List'!C$2:C$15,MATCH($A23,'SHOP Plan List'!$A$2:$A$15,0))</f>
        <v>Gold </v>
      </c>
      <c r="D23" s="2" t="s">
        <v>82</v>
      </c>
      <c r="E23" s="2">
        <v>33</v>
      </c>
      <c r="F23" s="2">
        <v>748.78</v>
      </c>
      <c r="G23" s="2">
        <v>748.78</v>
      </c>
      <c r="H23" s="2">
        <v>748.78</v>
      </c>
      <c r="I23" s="2">
        <v>760.52</v>
      </c>
      <c r="J23" s="2">
        <v>760.52</v>
      </c>
      <c r="K23" s="2">
        <v>760.52</v>
      </c>
      <c r="L23" s="2">
        <v>772.46</v>
      </c>
      <c r="M23" s="2">
        <v>772.46</v>
      </c>
      <c r="N23" s="2">
        <v>772.46</v>
      </c>
      <c r="O23" s="2">
        <v>784.57</v>
      </c>
      <c r="P23" s="2">
        <v>784.57</v>
      </c>
      <c r="Q23" s="2">
        <v>784.57</v>
      </c>
      <c r="R23" s="2"/>
      <c r="S23" s="2"/>
      <c r="T23" s="2"/>
      <c r="U23" s="2"/>
      <c r="V23" s="2"/>
      <c r="W23" s="2"/>
      <c r="X23" s="2"/>
    </row>
    <row r="24" spans="1:24" x14ac:dyDescent="0.2">
      <c r="A24" s="2" t="s">
        <v>81</v>
      </c>
      <c r="B24" s="2" t="str">
        <f>INDEX('SHOP Plan List'!B$2:B$15,MATCH($A24,'SHOP Plan List'!$A$2:$A$15,0))</f>
        <v>KP GA Gold HMO $0 $30 S13 </v>
      </c>
      <c r="C24" s="2" t="str">
        <f>INDEX('SHOP Plan List'!C$2:C$15,MATCH($A24,'SHOP Plan List'!$A$2:$A$15,0))</f>
        <v>Gold </v>
      </c>
      <c r="D24" s="2" t="s">
        <v>82</v>
      </c>
      <c r="E24" s="2">
        <v>34</v>
      </c>
      <c r="F24" s="2">
        <v>758.78</v>
      </c>
      <c r="G24" s="2">
        <v>758.78</v>
      </c>
      <c r="H24" s="2">
        <v>758.78</v>
      </c>
      <c r="I24" s="2">
        <v>770.68</v>
      </c>
      <c r="J24" s="2">
        <v>770.68</v>
      </c>
      <c r="K24" s="2">
        <v>770.68</v>
      </c>
      <c r="L24" s="2">
        <v>782.77</v>
      </c>
      <c r="M24" s="2">
        <v>782.77</v>
      </c>
      <c r="N24" s="2">
        <v>782.77</v>
      </c>
      <c r="O24" s="2">
        <v>795.05</v>
      </c>
      <c r="P24" s="2">
        <v>795.05</v>
      </c>
      <c r="Q24" s="2">
        <v>795.05</v>
      </c>
      <c r="R24" s="2"/>
      <c r="S24" s="2"/>
      <c r="T24" s="2"/>
      <c r="U24" s="2"/>
      <c r="V24" s="2"/>
      <c r="W24" s="2"/>
      <c r="X24" s="2"/>
    </row>
    <row r="25" spans="1:24" x14ac:dyDescent="0.2">
      <c r="A25" s="2" t="s">
        <v>81</v>
      </c>
      <c r="B25" s="2" t="str">
        <f>INDEX('SHOP Plan List'!B$2:B$15,MATCH($A25,'SHOP Plan List'!$A$2:$A$15,0))</f>
        <v>KP GA Gold HMO $0 $30 S13 </v>
      </c>
      <c r="C25" s="2" t="str">
        <f>INDEX('SHOP Plan List'!C$2:C$15,MATCH($A25,'SHOP Plan List'!$A$2:$A$15,0))</f>
        <v>Gold </v>
      </c>
      <c r="D25" s="2" t="s">
        <v>82</v>
      </c>
      <c r="E25" s="2">
        <v>35</v>
      </c>
      <c r="F25" s="2">
        <v>763.78</v>
      </c>
      <c r="G25" s="2">
        <v>763.78</v>
      </c>
      <c r="H25" s="2">
        <v>763.78</v>
      </c>
      <c r="I25" s="2">
        <v>775.76</v>
      </c>
      <c r="J25" s="2">
        <v>775.76</v>
      </c>
      <c r="K25" s="2">
        <v>775.76</v>
      </c>
      <c r="L25" s="2">
        <v>787.93</v>
      </c>
      <c r="M25" s="2">
        <v>787.93</v>
      </c>
      <c r="N25" s="2">
        <v>787.93</v>
      </c>
      <c r="O25" s="2">
        <v>800.29</v>
      </c>
      <c r="P25" s="2">
        <v>800.29</v>
      </c>
      <c r="Q25" s="2">
        <v>800.29</v>
      </c>
      <c r="R25" s="2"/>
      <c r="S25" s="2"/>
      <c r="T25" s="2"/>
      <c r="U25" s="2"/>
      <c r="V25" s="2"/>
      <c r="W25" s="2"/>
      <c r="X25" s="2"/>
    </row>
    <row r="26" spans="1:24" x14ac:dyDescent="0.2">
      <c r="A26" s="2" t="s">
        <v>81</v>
      </c>
      <c r="B26" s="2" t="str">
        <f>INDEX('SHOP Plan List'!B$2:B$15,MATCH($A26,'SHOP Plan List'!$A$2:$A$15,0))</f>
        <v>KP GA Gold HMO $0 $30 S13 </v>
      </c>
      <c r="C26" s="2" t="str">
        <f>INDEX('SHOP Plan List'!C$2:C$15,MATCH($A26,'SHOP Plan List'!$A$2:$A$15,0))</f>
        <v>Gold </v>
      </c>
      <c r="D26" s="2" t="s">
        <v>82</v>
      </c>
      <c r="E26" s="2">
        <v>36</v>
      </c>
      <c r="F26" s="2">
        <v>768.78</v>
      </c>
      <c r="G26" s="2">
        <v>768.78</v>
      </c>
      <c r="H26" s="2">
        <v>768.78</v>
      </c>
      <c r="I26" s="2">
        <v>780.84</v>
      </c>
      <c r="J26" s="2">
        <v>780.84</v>
      </c>
      <c r="K26" s="2">
        <v>780.84</v>
      </c>
      <c r="L26" s="2">
        <v>793.09</v>
      </c>
      <c r="M26" s="2">
        <v>793.09</v>
      </c>
      <c r="N26" s="2">
        <v>793.09</v>
      </c>
      <c r="O26" s="2">
        <v>805.53</v>
      </c>
      <c r="P26" s="2">
        <v>805.53</v>
      </c>
      <c r="Q26" s="2">
        <v>805.53</v>
      </c>
      <c r="R26" s="2"/>
      <c r="S26" s="2"/>
      <c r="T26" s="2"/>
      <c r="U26" s="2"/>
      <c r="V26" s="2"/>
      <c r="W26" s="2"/>
      <c r="X26" s="2"/>
    </row>
    <row r="27" spans="1:24" x14ac:dyDescent="0.2">
      <c r="A27" s="2" t="s">
        <v>81</v>
      </c>
      <c r="B27" s="2" t="str">
        <f>INDEX('SHOP Plan List'!B$2:B$15,MATCH($A27,'SHOP Plan List'!$A$2:$A$15,0))</f>
        <v>KP GA Gold HMO $0 $30 S13 </v>
      </c>
      <c r="C27" s="2" t="str">
        <f>INDEX('SHOP Plan List'!C$2:C$15,MATCH($A27,'SHOP Plan List'!$A$2:$A$15,0))</f>
        <v>Gold </v>
      </c>
      <c r="D27" s="2" t="s">
        <v>82</v>
      </c>
      <c r="E27" s="2">
        <v>37</v>
      </c>
      <c r="F27" s="2">
        <v>773.78</v>
      </c>
      <c r="G27" s="2">
        <v>773.78</v>
      </c>
      <c r="H27" s="2">
        <v>773.78</v>
      </c>
      <c r="I27" s="2">
        <v>785.92</v>
      </c>
      <c r="J27" s="2">
        <v>785.92</v>
      </c>
      <c r="K27" s="2">
        <v>785.92</v>
      </c>
      <c r="L27" s="2">
        <v>798.25</v>
      </c>
      <c r="M27" s="2">
        <v>798.25</v>
      </c>
      <c r="N27" s="2">
        <v>798.25</v>
      </c>
      <c r="O27" s="2">
        <v>810.77</v>
      </c>
      <c r="P27" s="2">
        <v>810.77</v>
      </c>
      <c r="Q27" s="2">
        <v>810.77</v>
      </c>
      <c r="R27" s="2"/>
      <c r="S27" s="2"/>
      <c r="T27" s="2"/>
      <c r="U27" s="2"/>
      <c r="V27" s="2"/>
      <c r="W27" s="2"/>
      <c r="X27" s="2"/>
    </row>
    <row r="28" spans="1:24" x14ac:dyDescent="0.2">
      <c r="A28" s="2" t="s">
        <v>81</v>
      </c>
      <c r="B28" s="2" t="str">
        <f>INDEX('SHOP Plan List'!B$2:B$15,MATCH($A28,'SHOP Plan List'!$A$2:$A$15,0))</f>
        <v>KP GA Gold HMO $0 $30 S13 </v>
      </c>
      <c r="C28" s="2" t="str">
        <f>INDEX('SHOP Plan List'!C$2:C$15,MATCH($A28,'SHOP Plan List'!$A$2:$A$15,0))</f>
        <v>Gold </v>
      </c>
      <c r="D28" s="2" t="s">
        <v>82</v>
      </c>
      <c r="E28" s="2">
        <v>38</v>
      </c>
      <c r="F28" s="2">
        <v>778.78</v>
      </c>
      <c r="G28" s="2">
        <v>778.78</v>
      </c>
      <c r="H28" s="2">
        <v>778.78</v>
      </c>
      <c r="I28" s="2">
        <v>790.99</v>
      </c>
      <c r="J28" s="2">
        <v>790.99</v>
      </c>
      <c r="K28" s="2">
        <v>790.99</v>
      </c>
      <c r="L28" s="2">
        <v>803.41</v>
      </c>
      <c r="M28" s="2">
        <v>803.41</v>
      </c>
      <c r="N28" s="2">
        <v>803.41</v>
      </c>
      <c r="O28" s="2">
        <v>816.01</v>
      </c>
      <c r="P28" s="2">
        <v>816.01</v>
      </c>
      <c r="Q28" s="2">
        <v>816.01</v>
      </c>
      <c r="R28" s="2"/>
      <c r="S28" s="2"/>
      <c r="T28" s="2"/>
      <c r="U28" s="2"/>
      <c r="V28" s="2"/>
      <c r="W28" s="2"/>
      <c r="X28" s="2"/>
    </row>
    <row r="29" spans="1:24" x14ac:dyDescent="0.2">
      <c r="A29" s="2" t="s">
        <v>81</v>
      </c>
      <c r="B29" s="2" t="str">
        <f>INDEX('SHOP Plan List'!B$2:B$15,MATCH($A29,'SHOP Plan List'!$A$2:$A$15,0))</f>
        <v>KP GA Gold HMO $0 $30 S13 </v>
      </c>
      <c r="C29" s="2" t="str">
        <f>INDEX('SHOP Plan List'!C$2:C$15,MATCH($A29,'SHOP Plan List'!$A$2:$A$15,0))</f>
        <v>Gold </v>
      </c>
      <c r="D29" s="2" t="s">
        <v>82</v>
      </c>
      <c r="E29" s="2">
        <v>39</v>
      </c>
      <c r="F29" s="2">
        <v>788.78</v>
      </c>
      <c r="G29" s="2">
        <v>788.78</v>
      </c>
      <c r="H29" s="2">
        <v>788.78</v>
      </c>
      <c r="I29" s="2">
        <v>801.15</v>
      </c>
      <c r="J29" s="2">
        <v>801.15</v>
      </c>
      <c r="K29" s="2">
        <v>801.15</v>
      </c>
      <c r="L29" s="2">
        <v>813.72</v>
      </c>
      <c r="M29" s="2">
        <v>813.72</v>
      </c>
      <c r="N29" s="2">
        <v>813.72</v>
      </c>
      <c r="O29" s="2">
        <v>826.49</v>
      </c>
      <c r="P29" s="2">
        <v>826.49</v>
      </c>
      <c r="Q29" s="2">
        <v>826.49</v>
      </c>
      <c r="R29" s="2"/>
      <c r="S29" s="2"/>
      <c r="T29" s="2"/>
      <c r="U29" s="2"/>
      <c r="V29" s="2"/>
      <c r="W29" s="2"/>
      <c r="X29" s="2"/>
    </row>
    <row r="30" spans="1:24" x14ac:dyDescent="0.2">
      <c r="A30" s="2" t="s">
        <v>81</v>
      </c>
      <c r="B30" s="2" t="str">
        <f>INDEX('SHOP Plan List'!B$2:B$15,MATCH($A30,'SHOP Plan List'!$A$2:$A$15,0))</f>
        <v>KP GA Gold HMO $0 $30 S13 </v>
      </c>
      <c r="C30" s="2" t="str">
        <f>INDEX('SHOP Plan List'!C$2:C$15,MATCH($A30,'SHOP Plan List'!$A$2:$A$15,0))</f>
        <v>Gold </v>
      </c>
      <c r="D30" s="2" t="s">
        <v>82</v>
      </c>
      <c r="E30" s="2">
        <v>40</v>
      </c>
      <c r="F30" s="2">
        <v>798.78</v>
      </c>
      <c r="G30" s="2">
        <v>798.78</v>
      </c>
      <c r="H30" s="2">
        <v>798.78</v>
      </c>
      <c r="I30" s="2">
        <v>811.31</v>
      </c>
      <c r="J30" s="2">
        <v>811.31</v>
      </c>
      <c r="K30" s="2">
        <v>811.31</v>
      </c>
      <c r="L30" s="2">
        <v>824.04</v>
      </c>
      <c r="M30" s="2">
        <v>824.04</v>
      </c>
      <c r="N30" s="2">
        <v>824.04</v>
      </c>
      <c r="O30" s="2">
        <v>836.97</v>
      </c>
      <c r="P30" s="2">
        <v>836.97</v>
      </c>
      <c r="Q30" s="2">
        <v>836.97</v>
      </c>
      <c r="R30" s="2"/>
      <c r="S30" s="2"/>
      <c r="T30" s="2"/>
      <c r="U30" s="2"/>
      <c r="V30" s="2"/>
      <c r="W30" s="2"/>
      <c r="X30" s="2"/>
    </row>
    <row r="31" spans="1:24" x14ac:dyDescent="0.2">
      <c r="A31" s="2" t="s">
        <v>81</v>
      </c>
      <c r="B31" s="2" t="str">
        <f>INDEX('SHOP Plan List'!B$2:B$15,MATCH($A31,'SHOP Plan List'!$A$2:$A$15,0))</f>
        <v>KP GA Gold HMO $0 $30 S13 </v>
      </c>
      <c r="C31" s="2" t="str">
        <f>INDEX('SHOP Plan List'!C$2:C$15,MATCH($A31,'SHOP Plan List'!$A$2:$A$15,0))</f>
        <v>Gold </v>
      </c>
      <c r="D31" s="2" t="s">
        <v>82</v>
      </c>
      <c r="E31" s="2">
        <v>41</v>
      </c>
      <c r="F31" s="2">
        <v>813.78</v>
      </c>
      <c r="G31" s="2">
        <v>813.78</v>
      </c>
      <c r="H31" s="2">
        <v>813.78</v>
      </c>
      <c r="I31" s="2">
        <v>826.55</v>
      </c>
      <c r="J31" s="2">
        <v>826.55</v>
      </c>
      <c r="K31" s="2">
        <v>826.55</v>
      </c>
      <c r="L31" s="2">
        <v>839.51</v>
      </c>
      <c r="M31" s="2">
        <v>839.51</v>
      </c>
      <c r="N31" s="2">
        <v>839.51</v>
      </c>
      <c r="O31" s="2">
        <v>852.68</v>
      </c>
      <c r="P31" s="2">
        <v>852.68</v>
      </c>
      <c r="Q31" s="2">
        <v>852.68</v>
      </c>
      <c r="R31" s="2"/>
      <c r="S31" s="2"/>
      <c r="T31" s="2"/>
      <c r="U31" s="2"/>
      <c r="V31" s="2"/>
      <c r="W31" s="2"/>
      <c r="X31" s="2"/>
    </row>
    <row r="32" spans="1:24" x14ac:dyDescent="0.2">
      <c r="A32" s="2" t="s">
        <v>81</v>
      </c>
      <c r="B32" s="2" t="str">
        <f>INDEX('SHOP Plan List'!B$2:B$15,MATCH($A32,'SHOP Plan List'!$A$2:$A$15,0))</f>
        <v>KP GA Gold HMO $0 $30 S13 </v>
      </c>
      <c r="C32" s="2" t="str">
        <f>INDEX('SHOP Plan List'!C$2:C$15,MATCH($A32,'SHOP Plan List'!$A$2:$A$15,0))</f>
        <v>Gold </v>
      </c>
      <c r="D32" s="2" t="s">
        <v>82</v>
      </c>
      <c r="E32" s="2">
        <v>42</v>
      </c>
      <c r="F32" s="2">
        <v>828.15</v>
      </c>
      <c r="G32" s="2">
        <v>828.15</v>
      </c>
      <c r="H32" s="2">
        <v>828.15</v>
      </c>
      <c r="I32" s="2">
        <v>841.15</v>
      </c>
      <c r="J32" s="2">
        <v>841.15</v>
      </c>
      <c r="K32" s="2">
        <v>841.15</v>
      </c>
      <c r="L32" s="2">
        <v>854.34</v>
      </c>
      <c r="M32" s="2">
        <v>854.34</v>
      </c>
      <c r="N32" s="2">
        <v>854.34</v>
      </c>
      <c r="O32" s="2">
        <v>867.75</v>
      </c>
      <c r="P32" s="2">
        <v>867.75</v>
      </c>
      <c r="Q32" s="2">
        <v>867.75</v>
      </c>
      <c r="R32" s="2"/>
      <c r="S32" s="2"/>
      <c r="T32" s="2"/>
      <c r="U32" s="2"/>
      <c r="V32" s="2"/>
      <c r="W32" s="2"/>
      <c r="X32" s="2"/>
    </row>
    <row r="33" spans="1:24" x14ac:dyDescent="0.2">
      <c r="A33" s="2" t="s">
        <v>81</v>
      </c>
      <c r="B33" s="2" t="str">
        <f>INDEX('SHOP Plan List'!B$2:B$15,MATCH($A33,'SHOP Plan List'!$A$2:$A$15,0))</f>
        <v>KP GA Gold HMO $0 $30 S13 </v>
      </c>
      <c r="C33" s="2" t="str">
        <f>INDEX('SHOP Plan List'!C$2:C$15,MATCH($A33,'SHOP Plan List'!$A$2:$A$15,0))</f>
        <v>Gold </v>
      </c>
      <c r="D33" s="2" t="s">
        <v>82</v>
      </c>
      <c r="E33" s="2">
        <v>43</v>
      </c>
      <c r="F33" s="2">
        <v>848.15</v>
      </c>
      <c r="G33" s="2">
        <v>848.15</v>
      </c>
      <c r="H33" s="2">
        <v>848.15</v>
      </c>
      <c r="I33" s="2">
        <v>861.46</v>
      </c>
      <c r="J33" s="2">
        <v>861.46</v>
      </c>
      <c r="K33" s="2">
        <v>861.46</v>
      </c>
      <c r="L33" s="2">
        <v>874.98</v>
      </c>
      <c r="M33" s="2">
        <v>874.98</v>
      </c>
      <c r="N33" s="2">
        <v>874.98</v>
      </c>
      <c r="O33" s="2">
        <v>888.7</v>
      </c>
      <c r="P33" s="2">
        <v>888.7</v>
      </c>
      <c r="Q33" s="2">
        <v>888.7</v>
      </c>
      <c r="R33" s="2"/>
      <c r="S33" s="2"/>
      <c r="T33" s="2"/>
      <c r="U33" s="2"/>
      <c r="V33" s="2"/>
      <c r="W33" s="2"/>
      <c r="X33" s="2"/>
    </row>
    <row r="34" spans="1:24" x14ac:dyDescent="0.2">
      <c r="A34" s="2" t="s">
        <v>81</v>
      </c>
      <c r="B34" s="2" t="str">
        <f>INDEX('SHOP Plan List'!B$2:B$15,MATCH($A34,'SHOP Plan List'!$A$2:$A$15,0))</f>
        <v>KP GA Gold HMO $0 $30 S13 </v>
      </c>
      <c r="C34" s="2" t="str">
        <f>INDEX('SHOP Plan List'!C$2:C$15,MATCH($A34,'SHOP Plan List'!$A$2:$A$15,0))</f>
        <v>Gold </v>
      </c>
      <c r="D34" s="2" t="s">
        <v>82</v>
      </c>
      <c r="E34" s="2">
        <v>44</v>
      </c>
      <c r="F34" s="2">
        <v>873.15</v>
      </c>
      <c r="G34" s="2">
        <v>873.15</v>
      </c>
      <c r="H34" s="2">
        <v>873.15</v>
      </c>
      <c r="I34" s="2">
        <v>886.85</v>
      </c>
      <c r="J34" s="2">
        <v>886.85</v>
      </c>
      <c r="K34" s="2">
        <v>886.85</v>
      </c>
      <c r="L34" s="2">
        <v>900.77</v>
      </c>
      <c r="M34" s="2">
        <v>900.77</v>
      </c>
      <c r="N34" s="2">
        <v>900.77</v>
      </c>
      <c r="O34" s="2">
        <v>914.9</v>
      </c>
      <c r="P34" s="2">
        <v>914.9</v>
      </c>
      <c r="Q34" s="2">
        <v>914.9</v>
      </c>
      <c r="R34" s="2"/>
      <c r="S34" s="2"/>
      <c r="T34" s="2"/>
      <c r="U34" s="2"/>
      <c r="V34" s="2"/>
      <c r="W34" s="2"/>
      <c r="X34" s="2"/>
    </row>
    <row r="35" spans="1:24" x14ac:dyDescent="0.2">
      <c r="A35" s="2" t="s">
        <v>81</v>
      </c>
      <c r="B35" s="2" t="str">
        <f>INDEX('SHOP Plan List'!B$2:B$15,MATCH($A35,'SHOP Plan List'!$A$2:$A$15,0))</f>
        <v>KP GA Gold HMO $0 $30 S13 </v>
      </c>
      <c r="C35" s="2" t="str">
        <f>INDEX('SHOP Plan List'!C$2:C$15,MATCH($A35,'SHOP Plan List'!$A$2:$A$15,0))</f>
        <v>Gold </v>
      </c>
      <c r="D35" s="2" t="s">
        <v>82</v>
      </c>
      <c r="E35" s="2">
        <v>45</v>
      </c>
      <c r="F35" s="2">
        <v>902.53</v>
      </c>
      <c r="G35" s="2">
        <v>902.53</v>
      </c>
      <c r="H35" s="2">
        <v>902.53</v>
      </c>
      <c r="I35" s="2">
        <v>916.69</v>
      </c>
      <c r="J35" s="2">
        <v>916.69</v>
      </c>
      <c r="K35" s="2">
        <v>916.69</v>
      </c>
      <c r="L35" s="2">
        <v>931.07</v>
      </c>
      <c r="M35" s="2">
        <v>931.07</v>
      </c>
      <c r="N35" s="2">
        <v>931.07</v>
      </c>
      <c r="O35" s="2">
        <v>945.68</v>
      </c>
      <c r="P35" s="2">
        <v>945.68</v>
      </c>
      <c r="Q35" s="2">
        <v>945.68</v>
      </c>
      <c r="R35" s="2"/>
      <c r="S35" s="2"/>
      <c r="T35" s="2"/>
      <c r="U35" s="2"/>
      <c r="V35" s="2"/>
      <c r="W35" s="2"/>
      <c r="X35" s="2"/>
    </row>
    <row r="36" spans="1:24" x14ac:dyDescent="0.2">
      <c r="A36" s="2" t="s">
        <v>81</v>
      </c>
      <c r="B36" s="2" t="str">
        <f>INDEX('SHOP Plan List'!B$2:B$15,MATCH($A36,'SHOP Plan List'!$A$2:$A$15,0))</f>
        <v>KP GA Gold HMO $0 $30 S13 </v>
      </c>
      <c r="C36" s="2" t="str">
        <f>INDEX('SHOP Plan List'!C$2:C$15,MATCH($A36,'SHOP Plan List'!$A$2:$A$15,0))</f>
        <v>Gold </v>
      </c>
      <c r="D36" s="2" t="s">
        <v>82</v>
      </c>
      <c r="E36" s="2">
        <v>46</v>
      </c>
      <c r="F36" s="2">
        <v>937.53</v>
      </c>
      <c r="G36" s="2">
        <v>937.53</v>
      </c>
      <c r="H36" s="2">
        <v>937.53</v>
      </c>
      <c r="I36" s="2">
        <v>952.24</v>
      </c>
      <c r="J36" s="2">
        <v>952.24</v>
      </c>
      <c r="K36" s="2">
        <v>952.24</v>
      </c>
      <c r="L36" s="2">
        <v>967.18</v>
      </c>
      <c r="M36" s="2">
        <v>967.18</v>
      </c>
      <c r="N36" s="2">
        <v>967.18</v>
      </c>
      <c r="O36" s="2">
        <v>982.36</v>
      </c>
      <c r="P36" s="2">
        <v>982.36</v>
      </c>
      <c r="Q36" s="2">
        <v>982.36</v>
      </c>
      <c r="R36" s="2"/>
      <c r="S36" s="2"/>
      <c r="T36" s="2"/>
      <c r="U36" s="2"/>
      <c r="V36" s="2"/>
      <c r="W36" s="2"/>
      <c r="X36" s="2"/>
    </row>
    <row r="37" spans="1:24" x14ac:dyDescent="0.2">
      <c r="A37" s="2" t="s">
        <v>81</v>
      </c>
      <c r="B37" s="2" t="str">
        <f>INDEX('SHOP Plan List'!B$2:B$15,MATCH($A37,'SHOP Plan List'!$A$2:$A$15,0))</f>
        <v>KP GA Gold HMO $0 $30 S13 </v>
      </c>
      <c r="C37" s="2" t="str">
        <f>INDEX('SHOP Plan List'!C$2:C$15,MATCH($A37,'SHOP Plan List'!$A$2:$A$15,0))</f>
        <v>Gold </v>
      </c>
      <c r="D37" s="2" t="s">
        <v>82</v>
      </c>
      <c r="E37" s="2">
        <v>47</v>
      </c>
      <c r="F37" s="2">
        <v>976.91</v>
      </c>
      <c r="G37" s="2">
        <v>976.91</v>
      </c>
      <c r="H37" s="2">
        <v>976.91</v>
      </c>
      <c r="I37" s="2">
        <v>992.24</v>
      </c>
      <c r="J37" s="2">
        <v>992.24</v>
      </c>
      <c r="K37" s="2">
        <v>992.24</v>
      </c>
      <c r="L37" s="2">
        <v>1007.8</v>
      </c>
      <c r="M37" s="2">
        <v>1007.8</v>
      </c>
      <c r="N37" s="2">
        <v>1007.8</v>
      </c>
      <c r="O37" s="2">
        <v>1023.61</v>
      </c>
      <c r="P37" s="2">
        <v>1023.61</v>
      </c>
      <c r="Q37" s="2">
        <v>1023.61</v>
      </c>
      <c r="R37" s="2"/>
      <c r="S37" s="2"/>
      <c r="T37" s="2"/>
      <c r="U37" s="2"/>
      <c r="V37" s="2"/>
      <c r="W37" s="2"/>
      <c r="X37" s="2"/>
    </row>
    <row r="38" spans="1:24" x14ac:dyDescent="0.2">
      <c r="A38" s="2" t="s">
        <v>81</v>
      </c>
      <c r="B38" s="2" t="str">
        <f>INDEX('SHOP Plan List'!B$2:B$15,MATCH($A38,'SHOP Plan List'!$A$2:$A$15,0))</f>
        <v>KP GA Gold HMO $0 $30 S13 </v>
      </c>
      <c r="C38" s="2" t="str">
        <f>INDEX('SHOP Plan List'!C$2:C$15,MATCH($A38,'SHOP Plan List'!$A$2:$A$15,0))</f>
        <v>Gold </v>
      </c>
      <c r="D38" s="2" t="s">
        <v>82</v>
      </c>
      <c r="E38" s="2">
        <v>48</v>
      </c>
      <c r="F38" s="2">
        <v>1021.91</v>
      </c>
      <c r="G38" s="2">
        <v>1021.91</v>
      </c>
      <c r="H38" s="2">
        <v>1021.91</v>
      </c>
      <c r="I38" s="2">
        <v>1037.94</v>
      </c>
      <c r="J38" s="2">
        <v>1037.94</v>
      </c>
      <c r="K38" s="2">
        <v>1037.94</v>
      </c>
      <c r="L38" s="2">
        <v>1054.23</v>
      </c>
      <c r="M38" s="2">
        <v>1054.23</v>
      </c>
      <c r="N38" s="2">
        <v>1054.23</v>
      </c>
      <c r="O38" s="2">
        <v>1070.77</v>
      </c>
      <c r="P38" s="2">
        <v>1070.77</v>
      </c>
      <c r="Q38" s="2">
        <v>1070.77</v>
      </c>
      <c r="R38" s="2"/>
      <c r="S38" s="2"/>
      <c r="T38" s="2"/>
      <c r="U38" s="2"/>
      <c r="V38" s="2"/>
      <c r="W38" s="2"/>
      <c r="X38" s="2"/>
    </row>
    <row r="39" spans="1:24" x14ac:dyDescent="0.2">
      <c r="A39" s="2" t="s">
        <v>81</v>
      </c>
      <c r="B39" s="2" t="str">
        <f>INDEX('SHOP Plan List'!B$2:B$15,MATCH($A39,'SHOP Plan List'!$A$2:$A$15,0))</f>
        <v>KP GA Gold HMO $0 $30 S13 </v>
      </c>
      <c r="C39" s="2" t="str">
        <f>INDEX('SHOP Plan List'!C$2:C$15,MATCH($A39,'SHOP Plan List'!$A$2:$A$15,0))</f>
        <v>Gold </v>
      </c>
      <c r="D39" s="2" t="s">
        <v>82</v>
      </c>
      <c r="E39" s="2">
        <v>49</v>
      </c>
      <c r="F39" s="2">
        <v>1066.29</v>
      </c>
      <c r="G39" s="2">
        <v>1066.29</v>
      </c>
      <c r="H39" s="2">
        <v>1066.29</v>
      </c>
      <c r="I39" s="2">
        <v>1083.02</v>
      </c>
      <c r="J39" s="2">
        <v>1083.02</v>
      </c>
      <c r="K39" s="2">
        <v>1083.02</v>
      </c>
      <c r="L39" s="2">
        <v>1100.01</v>
      </c>
      <c r="M39" s="2">
        <v>1100.01</v>
      </c>
      <c r="N39" s="2">
        <v>1100.01</v>
      </c>
      <c r="O39" s="2">
        <v>1117.27</v>
      </c>
      <c r="P39" s="2">
        <v>1117.27</v>
      </c>
      <c r="Q39" s="2">
        <v>1117.27</v>
      </c>
      <c r="R39" s="2"/>
      <c r="S39" s="2"/>
      <c r="T39" s="2"/>
      <c r="U39" s="2"/>
      <c r="V39" s="2"/>
      <c r="W39" s="2"/>
      <c r="X39" s="2"/>
    </row>
    <row r="40" spans="1:24" x14ac:dyDescent="0.2">
      <c r="A40" s="2" t="s">
        <v>81</v>
      </c>
      <c r="B40" s="2" t="str">
        <f>INDEX('SHOP Plan List'!B$2:B$15,MATCH($A40,'SHOP Plan List'!$A$2:$A$15,0))</f>
        <v>KP GA Gold HMO $0 $30 S13 </v>
      </c>
      <c r="C40" s="2" t="str">
        <f>INDEX('SHOP Plan List'!C$2:C$15,MATCH($A40,'SHOP Plan List'!$A$2:$A$15,0))</f>
        <v>Gold </v>
      </c>
      <c r="D40" s="2" t="s">
        <v>82</v>
      </c>
      <c r="E40" s="2">
        <v>50</v>
      </c>
      <c r="F40" s="2">
        <v>1116.29</v>
      </c>
      <c r="G40" s="2">
        <v>1116.29</v>
      </c>
      <c r="H40" s="2">
        <v>1116.29</v>
      </c>
      <c r="I40" s="2">
        <v>1133.8</v>
      </c>
      <c r="J40" s="2">
        <v>1133.8</v>
      </c>
      <c r="K40" s="2">
        <v>1133.8</v>
      </c>
      <c r="L40" s="2">
        <v>1151.5899999999999</v>
      </c>
      <c r="M40" s="2">
        <v>1151.5899999999999</v>
      </c>
      <c r="N40" s="2">
        <v>1151.5899999999999</v>
      </c>
      <c r="O40" s="2">
        <v>1169.6600000000001</v>
      </c>
      <c r="P40" s="2">
        <v>1169.6600000000001</v>
      </c>
      <c r="Q40" s="2">
        <v>1169.6600000000001</v>
      </c>
      <c r="R40" s="2"/>
      <c r="S40" s="2"/>
      <c r="T40" s="2"/>
      <c r="U40" s="2"/>
      <c r="V40" s="2"/>
      <c r="W40" s="2"/>
      <c r="X40" s="2"/>
    </row>
    <row r="41" spans="1:24" x14ac:dyDescent="0.2">
      <c r="A41" s="2" t="s">
        <v>81</v>
      </c>
      <c r="B41" s="2" t="str">
        <f>INDEX('SHOP Plan List'!B$2:B$15,MATCH($A41,'SHOP Plan List'!$A$2:$A$15,0))</f>
        <v>KP GA Gold HMO $0 $30 S13 </v>
      </c>
      <c r="C41" s="2" t="str">
        <f>INDEX('SHOP Plan List'!C$2:C$15,MATCH($A41,'SHOP Plan List'!$A$2:$A$15,0))</f>
        <v>Gold </v>
      </c>
      <c r="D41" s="2" t="s">
        <v>82</v>
      </c>
      <c r="E41" s="2">
        <v>51</v>
      </c>
      <c r="F41" s="2">
        <v>1165.6600000000001</v>
      </c>
      <c r="G41" s="2">
        <v>1165.6600000000001</v>
      </c>
      <c r="H41" s="2">
        <v>1165.6600000000001</v>
      </c>
      <c r="I41" s="2">
        <v>1183.95</v>
      </c>
      <c r="J41" s="2">
        <v>1183.95</v>
      </c>
      <c r="K41" s="2">
        <v>1183.95</v>
      </c>
      <c r="L41" s="2">
        <v>1202.53</v>
      </c>
      <c r="M41" s="2">
        <v>1202.53</v>
      </c>
      <c r="N41" s="2">
        <v>1202.53</v>
      </c>
      <c r="O41" s="2">
        <v>1221.4000000000001</v>
      </c>
      <c r="P41" s="2">
        <v>1221.4000000000001</v>
      </c>
      <c r="Q41" s="2">
        <v>1221.4000000000001</v>
      </c>
      <c r="R41" s="2"/>
      <c r="S41" s="2"/>
      <c r="T41" s="2"/>
      <c r="U41" s="2"/>
      <c r="V41" s="2"/>
      <c r="W41" s="2"/>
      <c r="X41" s="2"/>
    </row>
    <row r="42" spans="1:24" x14ac:dyDescent="0.2">
      <c r="A42" s="2" t="s">
        <v>81</v>
      </c>
      <c r="B42" s="2" t="str">
        <f>INDEX('SHOP Plan List'!B$2:B$15,MATCH($A42,'SHOP Plan List'!$A$2:$A$15,0))</f>
        <v>KP GA Gold HMO $0 $30 S13 </v>
      </c>
      <c r="C42" s="2" t="str">
        <f>INDEX('SHOP Plan List'!C$2:C$15,MATCH($A42,'SHOP Plan List'!$A$2:$A$15,0))</f>
        <v>Gold </v>
      </c>
      <c r="D42" s="2" t="s">
        <v>82</v>
      </c>
      <c r="E42" s="2">
        <v>52</v>
      </c>
      <c r="F42" s="2">
        <v>1220.04</v>
      </c>
      <c r="G42" s="2">
        <v>1220.04</v>
      </c>
      <c r="H42" s="2">
        <v>1220.04</v>
      </c>
      <c r="I42" s="2">
        <v>1239.18</v>
      </c>
      <c r="J42" s="2">
        <v>1239.18</v>
      </c>
      <c r="K42" s="2">
        <v>1239.18</v>
      </c>
      <c r="L42" s="2">
        <v>1258.6300000000001</v>
      </c>
      <c r="M42" s="2">
        <v>1258.6300000000001</v>
      </c>
      <c r="N42" s="2">
        <v>1258.6300000000001</v>
      </c>
      <c r="O42" s="2">
        <v>1278.3699999999999</v>
      </c>
      <c r="P42" s="2">
        <v>1278.3699999999999</v>
      </c>
      <c r="Q42" s="2">
        <v>1278.3699999999999</v>
      </c>
      <c r="R42" s="2"/>
      <c r="S42" s="2"/>
      <c r="T42" s="2"/>
      <c r="U42" s="2"/>
      <c r="V42" s="2"/>
      <c r="W42" s="2"/>
      <c r="X42" s="2"/>
    </row>
    <row r="43" spans="1:24" x14ac:dyDescent="0.2">
      <c r="A43" s="2" t="s">
        <v>81</v>
      </c>
      <c r="B43" s="2" t="str">
        <f>INDEX('SHOP Plan List'!B$2:B$15,MATCH($A43,'SHOP Plan List'!$A$2:$A$15,0))</f>
        <v>KP GA Gold HMO $0 $30 S13 </v>
      </c>
      <c r="C43" s="2" t="str">
        <f>INDEX('SHOP Plan List'!C$2:C$15,MATCH($A43,'SHOP Plan List'!$A$2:$A$15,0))</f>
        <v>Gold </v>
      </c>
      <c r="D43" s="2" t="s">
        <v>82</v>
      </c>
      <c r="E43" s="2">
        <v>53</v>
      </c>
      <c r="F43" s="2">
        <v>1275.04</v>
      </c>
      <c r="G43" s="2">
        <v>1275.04</v>
      </c>
      <c r="H43" s="2">
        <v>1275.04</v>
      </c>
      <c r="I43" s="2">
        <v>1295.05</v>
      </c>
      <c r="J43" s="2">
        <v>1295.05</v>
      </c>
      <c r="K43" s="2">
        <v>1295.05</v>
      </c>
      <c r="L43" s="2">
        <v>1315.37</v>
      </c>
      <c r="M43" s="2">
        <v>1315.37</v>
      </c>
      <c r="N43" s="2">
        <v>1315.37</v>
      </c>
      <c r="O43" s="2">
        <v>1336</v>
      </c>
      <c r="P43" s="2">
        <v>1336</v>
      </c>
      <c r="Q43" s="2">
        <v>1336</v>
      </c>
      <c r="R43" s="2"/>
      <c r="S43" s="2"/>
      <c r="T43" s="2"/>
      <c r="U43" s="2"/>
      <c r="V43" s="2"/>
      <c r="W43" s="2"/>
      <c r="X43" s="2"/>
    </row>
    <row r="44" spans="1:24" x14ac:dyDescent="0.2">
      <c r="A44" s="2" t="s">
        <v>81</v>
      </c>
      <c r="B44" s="2" t="str">
        <f>INDEX('SHOP Plan List'!B$2:B$15,MATCH($A44,'SHOP Plan List'!$A$2:$A$15,0))</f>
        <v>KP GA Gold HMO $0 $30 S13 </v>
      </c>
      <c r="C44" s="2" t="str">
        <f>INDEX('SHOP Plan List'!C$2:C$15,MATCH($A44,'SHOP Plan List'!$A$2:$A$15,0))</f>
        <v>Gold </v>
      </c>
      <c r="D44" s="2" t="s">
        <v>82</v>
      </c>
      <c r="E44" s="2">
        <v>54</v>
      </c>
      <c r="F44" s="2">
        <v>1334.42</v>
      </c>
      <c r="G44" s="2">
        <v>1334.42</v>
      </c>
      <c r="H44" s="2">
        <v>1334.42</v>
      </c>
      <c r="I44" s="2">
        <v>1355.36</v>
      </c>
      <c r="J44" s="2">
        <v>1355.36</v>
      </c>
      <c r="K44" s="2">
        <v>1355.36</v>
      </c>
      <c r="L44" s="2">
        <v>1376.62</v>
      </c>
      <c r="M44" s="2">
        <v>1376.62</v>
      </c>
      <c r="N44" s="2">
        <v>1376.62</v>
      </c>
      <c r="O44" s="2">
        <v>1398.22</v>
      </c>
      <c r="P44" s="2">
        <v>1398.22</v>
      </c>
      <c r="Q44" s="2">
        <v>1398.22</v>
      </c>
      <c r="R44" s="2"/>
      <c r="S44" s="2"/>
      <c r="T44" s="2"/>
      <c r="U44" s="2"/>
      <c r="V44" s="2"/>
      <c r="W44" s="2"/>
      <c r="X44" s="2"/>
    </row>
    <row r="45" spans="1:24" x14ac:dyDescent="0.2">
      <c r="A45" s="2" t="s">
        <v>81</v>
      </c>
      <c r="B45" s="2" t="str">
        <f>INDEX('SHOP Plan List'!B$2:B$15,MATCH($A45,'SHOP Plan List'!$A$2:$A$15,0))</f>
        <v>KP GA Gold HMO $0 $30 S13 </v>
      </c>
      <c r="C45" s="2" t="str">
        <f>INDEX('SHOP Plan List'!C$2:C$15,MATCH($A45,'SHOP Plan List'!$A$2:$A$15,0))</f>
        <v>Gold </v>
      </c>
      <c r="D45" s="2" t="s">
        <v>82</v>
      </c>
      <c r="E45" s="2">
        <v>55</v>
      </c>
      <c r="F45" s="2">
        <v>1393.8</v>
      </c>
      <c r="G45" s="2">
        <v>1393.8</v>
      </c>
      <c r="H45" s="2">
        <v>1393.8</v>
      </c>
      <c r="I45" s="2">
        <v>1415.67</v>
      </c>
      <c r="J45" s="2">
        <v>1415.67</v>
      </c>
      <c r="K45" s="2">
        <v>1415.67</v>
      </c>
      <c r="L45" s="2">
        <v>1437.88</v>
      </c>
      <c r="M45" s="2">
        <v>1437.88</v>
      </c>
      <c r="N45" s="2">
        <v>1437.88</v>
      </c>
      <c r="O45" s="2">
        <v>1460.44</v>
      </c>
      <c r="P45" s="2">
        <v>1460.44</v>
      </c>
      <c r="Q45" s="2">
        <v>1460.44</v>
      </c>
      <c r="R45" s="2"/>
      <c r="S45" s="2"/>
      <c r="T45" s="2"/>
      <c r="U45" s="2"/>
      <c r="V45" s="2"/>
      <c r="W45" s="2"/>
      <c r="X45" s="2"/>
    </row>
    <row r="46" spans="1:24" x14ac:dyDescent="0.2">
      <c r="A46" s="2" t="s">
        <v>81</v>
      </c>
      <c r="B46" s="2" t="str">
        <f>INDEX('SHOP Plan List'!B$2:B$15,MATCH($A46,'SHOP Plan List'!$A$2:$A$15,0))</f>
        <v>KP GA Gold HMO $0 $30 S13 </v>
      </c>
      <c r="C46" s="2" t="str">
        <f>INDEX('SHOP Plan List'!C$2:C$15,MATCH($A46,'SHOP Plan List'!$A$2:$A$15,0))</f>
        <v>Gold </v>
      </c>
      <c r="D46" s="2" t="s">
        <v>82</v>
      </c>
      <c r="E46" s="2">
        <v>56</v>
      </c>
      <c r="F46" s="2">
        <v>1458.17</v>
      </c>
      <c r="G46" s="2">
        <v>1458.17</v>
      </c>
      <c r="H46" s="2">
        <v>1458.17</v>
      </c>
      <c r="I46" s="2">
        <v>1481.05</v>
      </c>
      <c r="J46" s="2">
        <v>1481.05</v>
      </c>
      <c r="K46" s="2">
        <v>1481.05</v>
      </c>
      <c r="L46" s="2">
        <v>1504.29</v>
      </c>
      <c r="M46" s="2">
        <v>1504.29</v>
      </c>
      <c r="N46" s="2">
        <v>1504.29</v>
      </c>
      <c r="O46" s="2">
        <v>1527.89</v>
      </c>
      <c r="P46" s="2">
        <v>1527.89</v>
      </c>
      <c r="Q46" s="2">
        <v>1527.89</v>
      </c>
      <c r="R46" s="2"/>
      <c r="S46" s="2"/>
      <c r="T46" s="2"/>
      <c r="U46" s="2"/>
      <c r="V46" s="2"/>
      <c r="W46" s="2"/>
      <c r="X46" s="2"/>
    </row>
    <row r="47" spans="1:24" x14ac:dyDescent="0.2">
      <c r="A47" s="2" t="s">
        <v>81</v>
      </c>
      <c r="B47" s="2" t="str">
        <f>INDEX('SHOP Plan List'!B$2:B$15,MATCH($A47,'SHOP Plan List'!$A$2:$A$15,0))</f>
        <v>KP GA Gold HMO $0 $30 S13 </v>
      </c>
      <c r="C47" s="2" t="str">
        <f>INDEX('SHOP Plan List'!C$2:C$15,MATCH($A47,'SHOP Plan List'!$A$2:$A$15,0))</f>
        <v>Gold </v>
      </c>
      <c r="D47" s="2" t="s">
        <v>82</v>
      </c>
      <c r="E47" s="2">
        <v>57</v>
      </c>
      <c r="F47" s="2">
        <v>1523.18</v>
      </c>
      <c r="G47" s="2">
        <v>1523.18</v>
      </c>
      <c r="H47" s="2">
        <v>1523.18</v>
      </c>
      <c r="I47" s="2">
        <v>1547.07</v>
      </c>
      <c r="J47" s="2">
        <v>1547.07</v>
      </c>
      <c r="K47" s="2">
        <v>1547.07</v>
      </c>
      <c r="L47" s="2">
        <v>1571.35</v>
      </c>
      <c r="M47" s="2">
        <v>1571.35</v>
      </c>
      <c r="N47" s="2">
        <v>1571.35</v>
      </c>
      <c r="O47" s="2">
        <v>1596</v>
      </c>
      <c r="P47" s="2">
        <v>1596</v>
      </c>
      <c r="Q47" s="2">
        <v>1596</v>
      </c>
      <c r="R47" s="2"/>
      <c r="S47" s="2"/>
      <c r="T47" s="2"/>
      <c r="U47" s="2"/>
      <c r="V47" s="2"/>
      <c r="W47" s="2"/>
      <c r="X47" s="2"/>
    </row>
    <row r="48" spans="1:24" x14ac:dyDescent="0.2">
      <c r="A48" s="2" t="s">
        <v>81</v>
      </c>
      <c r="B48" s="2" t="str">
        <f>INDEX('SHOP Plan List'!B$2:B$15,MATCH($A48,'SHOP Plan List'!$A$2:$A$15,0))</f>
        <v>KP GA Gold HMO $0 $30 S13 </v>
      </c>
      <c r="C48" s="2" t="str">
        <f>INDEX('SHOP Plan List'!C$2:C$15,MATCH($A48,'SHOP Plan List'!$A$2:$A$15,0))</f>
        <v>Gold </v>
      </c>
      <c r="D48" s="2" t="s">
        <v>82</v>
      </c>
      <c r="E48" s="2">
        <v>58</v>
      </c>
      <c r="F48" s="2">
        <v>1592.55</v>
      </c>
      <c r="G48" s="2">
        <v>1592.55</v>
      </c>
      <c r="H48" s="2">
        <v>1592.55</v>
      </c>
      <c r="I48" s="2">
        <v>1617.54</v>
      </c>
      <c r="J48" s="2">
        <v>1617.54</v>
      </c>
      <c r="K48" s="2">
        <v>1617.54</v>
      </c>
      <c r="L48" s="2">
        <v>1642.92</v>
      </c>
      <c r="M48" s="2">
        <v>1642.92</v>
      </c>
      <c r="N48" s="2">
        <v>1642.92</v>
      </c>
      <c r="O48" s="2">
        <v>1668.69</v>
      </c>
      <c r="P48" s="2">
        <v>1668.69</v>
      </c>
      <c r="Q48" s="2">
        <v>1668.69</v>
      </c>
      <c r="R48" s="2"/>
      <c r="S48" s="2"/>
      <c r="T48" s="2"/>
      <c r="U48" s="2"/>
      <c r="V48" s="2"/>
      <c r="W48" s="2"/>
      <c r="X48" s="2"/>
    </row>
    <row r="49" spans="1:24" x14ac:dyDescent="0.2">
      <c r="A49" s="2" t="s">
        <v>81</v>
      </c>
      <c r="B49" s="2" t="str">
        <f>INDEX('SHOP Plan List'!B$2:B$15,MATCH($A49,'SHOP Plan List'!$A$2:$A$15,0))</f>
        <v>KP GA Gold HMO $0 $30 S13 </v>
      </c>
      <c r="C49" s="2" t="str">
        <f>INDEX('SHOP Plan List'!C$2:C$15,MATCH($A49,'SHOP Plan List'!$A$2:$A$15,0))</f>
        <v>Gold </v>
      </c>
      <c r="D49" s="2" t="s">
        <v>82</v>
      </c>
      <c r="E49" s="2">
        <v>59</v>
      </c>
      <c r="F49" s="2">
        <v>1626.93</v>
      </c>
      <c r="G49" s="2">
        <v>1626.93</v>
      </c>
      <c r="H49" s="2">
        <v>1626.93</v>
      </c>
      <c r="I49" s="2">
        <v>1652.46</v>
      </c>
      <c r="J49" s="2">
        <v>1652.46</v>
      </c>
      <c r="K49" s="2">
        <v>1652.46</v>
      </c>
      <c r="L49" s="2">
        <v>1678.38</v>
      </c>
      <c r="M49" s="2">
        <v>1678.38</v>
      </c>
      <c r="N49" s="2">
        <v>1678.38</v>
      </c>
      <c r="O49" s="2">
        <v>1704.71</v>
      </c>
      <c r="P49" s="2">
        <v>1704.71</v>
      </c>
      <c r="Q49" s="2">
        <v>1704.71</v>
      </c>
      <c r="R49" s="2"/>
      <c r="S49" s="2"/>
      <c r="T49" s="2"/>
      <c r="U49" s="2"/>
      <c r="V49" s="2"/>
      <c r="W49" s="2"/>
      <c r="X49" s="2"/>
    </row>
    <row r="50" spans="1:24" x14ac:dyDescent="0.2">
      <c r="A50" s="2" t="s">
        <v>81</v>
      </c>
      <c r="B50" s="2" t="str">
        <f>INDEX('SHOP Plan List'!B$2:B$15,MATCH($A50,'SHOP Plan List'!$A$2:$A$15,0))</f>
        <v>KP GA Gold HMO $0 $30 S13 </v>
      </c>
      <c r="C50" s="2" t="str">
        <f>INDEX('SHOP Plan List'!C$2:C$15,MATCH($A50,'SHOP Plan List'!$A$2:$A$15,0))</f>
        <v>Gold </v>
      </c>
      <c r="D50" s="2" t="s">
        <v>82</v>
      </c>
      <c r="E50" s="2">
        <v>60</v>
      </c>
      <c r="F50" s="2">
        <v>1696.31</v>
      </c>
      <c r="G50" s="2">
        <v>1696.31</v>
      </c>
      <c r="H50" s="2">
        <v>1696.31</v>
      </c>
      <c r="I50" s="2">
        <v>1722.92</v>
      </c>
      <c r="J50" s="2">
        <v>1722.92</v>
      </c>
      <c r="K50" s="2">
        <v>1722.92</v>
      </c>
      <c r="L50" s="2">
        <v>1749.95</v>
      </c>
      <c r="M50" s="2">
        <v>1749.95</v>
      </c>
      <c r="N50" s="2">
        <v>1749.95</v>
      </c>
      <c r="O50" s="2">
        <v>1777.41</v>
      </c>
      <c r="P50" s="2">
        <v>1777.41</v>
      </c>
      <c r="Q50" s="2">
        <v>1777.41</v>
      </c>
      <c r="R50" s="2"/>
      <c r="S50" s="2"/>
      <c r="T50" s="2"/>
      <c r="U50" s="2"/>
      <c r="V50" s="2"/>
      <c r="W50" s="2"/>
      <c r="X50" s="2"/>
    </row>
    <row r="51" spans="1:24" x14ac:dyDescent="0.2">
      <c r="A51" s="2" t="s">
        <v>81</v>
      </c>
      <c r="B51" s="2" t="str">
        <f>INDEX('SHOP Plan List'!B$2:B$15,MATCH($A51,'SHOP Plan List'!$A$2:$A$15,0))</f>
        <v>KP GA Gold HMO $0 $30 S13 </v>
      </c>
      <c r="C51" s="2" t="str">
        <f>INDEX('SHOP Plan List'!C$2:C$15,MATCH($A51,'SHOP Plan List'!$A$2:$A$15,0))</f>
        <v>Gold </v>
      </c>
      <c r="D51" s="2" t="s">
        <v>82</v>
      </c>
      <c r="E51" s="2">
        <v>61</v>
      </c>
      <c r="F51" s="2">
        <v>1756.31</v>
      </c>
      <c r="G51" s="2">
        <v>1756.31</v>
      </c>
      <c r="H51" s="2">
        <v>1756.31</v>
      </c>
      <c r="I51" s="2">
        <v>1783.86</v>
      </c>
      <c r="J51" s="2">
        <v>1783.86</v>
      </c>
      <c r="K51" s="2">
        <v>1783.86</v>
      </c>
      <c r="L51" s="2">
        <v>1811.85</v>
      </c>
      <c r="M51" s="2">
        <v>1811.85</v>
      </c>
      <c r="N51" s="2">
        <v>1811.85</v>
      </c>
      <c r="O51" s="2">
        <v>1840.28</v>
      </c>
      <c r="P51" s="2">
        <v>1840.28</v>
      </c>
      <c r="Q51" s="2">
        <v>1840.28</v>
      </c>
      <c r="R51" s="2"/>
      <c r="S51" s="2"/>
      <c r="T51" s="2"/>
      <c r="U51" s="2"/>
      <c r="V51" s="2"/>
      <c r="W51" s="2"/>
      <c r="X51" s="2"/>
    </row>
    <row r="52" spans="1:24" x14ac:dyDescent="0.2">
      <c r="A52" s="2" t="s">
        <v>81</v>
      </c>
      <c r="B52" s="2" t="str">
        <f>INDEX('SHOP Plan List'!B$2:B$15,MATCH($A52,'SHOP Plan List'!$A$2:$A$15,0))</f>
        <v>KP GA Gold HMO $0 $30 S13 </v>
      </c>
      <c r="C52" s="2" t="str">
        <f>INDEX('SHOP Plan List'!C$2:C$15,MATCH($A52,'SHOP Plan List'!$A$2:$A$15,0))</f>
        <v>Gold </v>
      </c>
      <c r="D52" s="2" t="s">
        <v>82</v>
      </c>
      <c r="E52" s="2">
        <v>62</v>
      </c>
      <c r="F52" s="2">
        <v>1795.69</v>
      </c>
      <c r="G52" s="2">
        <v>1795.69</v>
      </c>
      <c r="H52" s="2">
        <v>1795.69</v>
      </c>
      <c r="I52" s="2">
        <v>1823.86</v>
      </c>
      <c r="J52" s="2">
        <v>1823.86</v>
      </c>
      <c r="K52" s="2">
        <v>1823.86</v>
      </c>
      <c r="L52" s="2">
        <v>1852.47</v>
      </c>
      <c r="M52" s="2">
        <v>1852.47</v>
      </c>
      <c r="N52" s="2">
        <v>1852.47</v>
      </c>
      <c r="O52" s="2">
        <v>1881.54</v>
      </c>
      <c r="P52" s="2">
        <v>1881.54</v>
      </c>
      <c r="Q52" s="2">
        <v>1881.54</v>
      </c>
      <c r="R52" s="2"/>
      <c r="S52" s="2"/>
      <c r="T52" s="2"/>
      <c r="U52" s="2"/>
      <c r="V52" s="2"/>
      <c r="W52" s="2"/>
      <c r="X52" s="2"/>
    </row>
    <row r="53" spans="1:24" x14ac:dyDescent="0.2">
      <c r="A53" s="2" t="s">
        <v>81</v>
      </c>
      <c r="B53" s="2" t="str">
        <f>INDEX('SHOP Plan List'!B$2:B$15,MATCH($A53,'SHOP Plan List'!$A$2:$A$15,0))</f>
        <v>KP GA Gold HMO $0 $30 S13 </v>
      </c>
      <c r="C53" s="2" t="str">
        <f>INDEX('SHOP Plan List'!C$2:C$15,MATCH($A53,'SHOP Plan List'!$A$2:$A$15,0))</f>
        <v>Gold </v>
      </c>
      <c r="D53" s="2" t="s">
        <v>82</v>
      </c>
      <c r="E53" s="2">
        <v>63</v>
      </c>
      <c r="F53" s="2">
        <v>1845.06</v>
      </c>
      <c r="G53" s="2">
        <v>1845.06</v>
      </c>
      <c r="H53" s="2">
        <v>1845.06</v>
      </c>
      <c r="I53" s="2">
        <v>1874.01</v>
      </c>
      <c r="J53" s="2">
        <v>1874.01</v>
      </c>
      <c r="K53" s="2">
        <v>1874.01</v>
      </c>
      <c r="L53" s="2">
        <v>1903.41</v>
      </c>
      <c r="M53" s="2">
        <v>1903.41</v>
      </c>
      <c r="N53" s="2">
        <v>1903.41</v>
      </c>
      <c r="O53" s="2">
        <v>1933.28</v>
      </c>
      <c r="P53" s="2">
        <v>1933.28</v>
      </c>
      <c r="Q53" s="2">
        <v>1933.28</v>
      </c>
      <c r="R53" s="2"/>
      <c r="S53" s="2"/>
      <c r="T53" s="2"/>
      <c r="U53" s="2"/>
      <c r="V53" s="2"/>
      <c r="W53" s="2"/>
      <c r="X53" s="2"/>
    </row>
    <row r="54" spans="1:24" x14ac:dyDescent="0.2">
      <c r="A54" s="2" t="s">
        <v>81</v>
      </c>
      <c r="B54" s="2" t="str">
        <f>INDEX('SHOP Plan List'!B$2:B$15,MATCH($A54,'SHOP Plan List'!$A$2:$A$15,0))</f>
        <v>KP GA Gold HMO $0 $30 S13 </v>
      </c>
      <c r="C54" s="2" t="str">
        <f>INDEX('SHOP Plan List'!C$2:C$15,MATCH($A54,'SHOP Plan List'!$A$2:$A$15,0))</f>
        <v>Gold </v>
      </c>
      <c r="D54" s="2" t="s">
        <v>82</v>
      </c>
      <c r="E54" s="2" t="s">
        <v>84</v>
      </c>
      <c r="F54" s="2">
        <v>1875.05</v>
      </c>
      <c r="G54" s="2">
        <v>1875.05</v>
      </c>
      <c r="H54" s="2">
        <v>1875.05</v>
      </c>
      <c r="I54" s="2">
        <v>1904.47</v>
      </c>
      <c r="J54" s="2">
        <v>1904.47</v>
      </c>
      <c r="K54" s="2">
        <v>1904.47</v>
      </c>
      <c r="L54" s="2">
        <v>1934.35</v>
      </c>
      <c r="M54" s="2">
        <v>1934.35</v>
      </c>
      <c r="N54" s="2">
        <v>1934.35</v>
      </c>
      <c r="O54" s="2">
        <v>1964.7</v>
      </c>
      <c r="P54" s="2">
        <v>1964.7</v>
      </c>
      <c r="Q54" s="2">
        <v>1964.7</v>
      </c>
      <c r="R54" s="2"/>
      <c r="S54" s="2"/>
      <c r="T54" s="2"/>
      <c r="U54" s="2"/>
      <c r="V54" s="2"/>
      <c r="W54" s="2"/>
      <c r="X54" s="2"/>
    </row>
    <row r="55" spans="1:24" x14ac:dyDescent="0.2">
      <c r="A55" s="2" t="s">
        <v>85</v>
      </c>
      <c r="B55" s="2" t="str">
        <f>INDEX('SHOP Plan List'!B$2:B$15,MATCH($A55,'SHOP Plan List'!$A$2:$A$15,0))</f>
        <v>KP GA Gold HMO $1000 $30 S13 </v>
      </c>
      <c r="C55" s="2" t="str">
        <f>INDEX('SHOP Plan List'!C$2:C$15,MATCH($A55,'SHOP Plan List'!$A$2:$A$15,0))</f>
        <v>Gold </v>
      </c>
      <c r="D55" s="2" t="s">
        <v>82</v>
      </c>
      <c r="E55" s="2" t="s">
        <v>83</v>
      </c>
      <c r="F55" s="2">
        <v>470.78</v>
      </c>
      <c r="G55" s="2">
        <v>470.78</v>
      </c>
      <c r="H55" s="2">
        <v>470.78</v>
      </c>
      <c r="I55" s="2">
        <v>478.16</v>
      </c>
      <c r="J55" s="2">
        <v>478.16</v>
      </c>
      <c r="K55" s="2">
        <v>478.16</v>
      </c>
      <c r="L55" s="2">
        <v>485.67</v>
      </c>
      <c r="M55" s="2">
        <v>485.67</v>
      </c>
      <c r="N55" s="2">
        <v>485.67</v>
      </c>
      <c r="O55" s="2">
        <v>493.29</v>
      </c>
      <c r="P55" s="2">
        <v>493.29</v>
      </c>
      <c r="Q55" s="2">
        <v>493.29</v>
      </c>
      <c r="R55" s="2"/>
      <c r="S55" s="2"/>
      <c r="T55" s="2"/>
      <c r="U55" s="2"/>
      <c r="V55" s="2"/>
      <c r="W55" s="2"/>
      <c r="X55" s="2"/>
    </row>
    <row r="56" spans="1:24" x14ac:dyDescent="0.2">
      <c r="A56" s="2" t="s">
        <v>85</v>
      </c>
      <c r="B56" s="2" t="str">
        <f>INDEX('SHOP Plan List'!B$2:B$15,MATCH($A56,'SHOP Plan List'!$A$2:$A$15,0))</f>
        <v>KP GA Gold HMO $1000 $30 S13 </v>
      </c>
      <c r="C56" s="2" t="str">
        <f>INDEX('SHOP Plan List'!C$2:C$15,MATCH($A56,'SHOP Plan List'!$A$2:$A$15,0))</f>
        <v>Gold </v>
      </c>
      <c r="D56" s="2" t="s">
        <v>82</v>
      </c>
      <c r="E56" s="2">
        <v>15</v>
      </c>
      <c r="F56" s="2">
        <v>512.62</v>
      </c>
      <c r="G56" s="2">
        <v>512.62</v>
      </c>
      <c r="H56" s="2">
        <v>512.62</v>
      </c>
      <c r="I56" s="2">
        <v>520.66999999999996</v>
      </c>
      <c r="J56" s="2">
        <v>520.66999999999996</v>
      </c>
      <c r="K56" s="2">
        <v>520.66999999999996</v>
      </c>
      <c r="L56" s="2">
        <v>528.84</v>
      </c>
      <c r="M56" s="2">
        <v>528.84</v>
      </c>
      <c r="N56" s="2">
        <v>528.84</v>
      </c>
      <c r="O56" s="2">
        <v>537.13</v>
      </c>
      <c r="P56" s="2">
        <v>537.13</v>
      </c>
      <c r="Q56" s="2">
        <v>537.13</v>
      </c>
      <c r="R56" s="2"/>
      <c r="S56" s="2"/>
      <c r="T56" s="2"/>
      <c r="U56" s="2"/>
      <c r="V56" s="2"/>
      <c r="W56" s="2"/>
      <c r="X56" s="2"/>
    </row>
    <row r="57" spans="1:24" x14ac:dyDescent="0.2">
      <c r="A57" s="2" t="s">
        <v>85</v>
      </c>
      <c r="B57" s="2" t="str">
        <f>INDEX('SHOP Plan List'!B$2:B$15,MATCH($A57,'SHOP Plan List'!$A$2:$A$15,0))</f>
        <v>KP GA Gold HMO $1000 $30 S13 </v>
      </c>
      <c r="C57" s="2" t="str">
        <f>INDEX('SHOP Plan List'!C$2:C$15,MATCH($A57,'SHOP Plan List'!$A$2:$A$15,0))</f>
        <v>Gold </v>
      </c>
      <c r="D57" s="2" t="s">
        <v>82</v>
      </c>
      <c r="E57" s="2">
        <v>16</v>
      </c>
      <c r="F57" s="2">
        <v>528.62</v>
      </c>
      <c r="G57" s="2">
        <v>528.62</v>
      </c>
      <c r="H57" s="2">
        <v>528.62</v>
      </c>
      <c r="I57" s="2">
        <v>536.91999999999996</v>
      </c>
      <c r="J57" s="2">
        <v>536.91999999999996</v>
      </c>
      <c r="K57" s="2">
        <v>536.91999999999996</v>
      </c>
      <c r="L57" s="2">
        <v>545.34</v>
      </c>
      <c r="M57" s="2">
        <v>545.34</v>
      </c>
      <c r="N57" s="2">
        <v>545.34</v>
      </c>
      <c r="O57" s="2">
        <v>553.9</v>
      </c>
      <c r="P57" s="2">
        <v>553.9</v>
      </c>
      <c r="Q57" s="2">
        <v>553.9</v>
      </c>
      <c r="R57" s="2"/>
      <c r="S57" s="2"/>
      <c r="T57" s="2"/>
      <c r="U57" s="2"/>
      <c r="V57" s="2"/>
      <c r="W57" s="2"/>
      <c r="X57" s="2"/>
    </row>
    <row r="58" spans="1:24" x14ac:dyDescent="0.2">
      <c r="A58" s="2" t="s">
        <v>85</v>
      </c>
      <c r="B58" s="2" t="str">
        <f>INDEX('SHOP Plan List'!B$2:B$15,MATCH($A58,'SHOP Plan List'!$A$2:$A$15,0))</f>
        <v>KP GA Gold HMO $1000 $30 S13 </v>
      </c>
      <c r="C58" s="2" t="str">
        <f>INDEX('SHOP Plan List'!C$2:C$15,MATCH($A58,'SHOP Plan List'!$A$2:$A$15,0))</f>
        <v>Gold </v>
      </c>
      <c r="D58" s="2" t="s">
        <v>82</v>
      </c>
      <c r="E58" s="2">
        <v>17</v>
      </c>
      <c r="F58" s="2">
        <v>544.62</v>
      </c>
      <c r="G58" s="2">
        <v>544.62</v>
      </c>
      <c r="H58" s="2">
        <v>544.62</v>
      </c>
      <c r="I58" s="2">
        <v>553.16999999999996</v>
      </c>
      <c r="J58" s="2">
        <v>553.16999999999996</v>
      </c>
      <c r="K58" s="2">
        <v>553.16999999999996</v>
      </c>
      <c r="L58" s="2">
        <v>561.85</v>
      </c>
      <c r="M58" s="2">
        <v>561.85</v>
      </c>
      <c r="N58" s="2">
        <v>561.85</v>
      </c>
      <c r="O58" s="2">
        <v>570.66</v>
      </c>
      <c r="P58" s="2">
        <v>570.66</v>
      </c>
      <c r="Q58" s="2">
        <v>570.66</v>
      </c>
      <c r="R58" s="2"/>
      <c r="S58" s="2"/>
      <c r="T58" s="2"/>
      <c r="U58" s="2"/>
      <c r="V58" s="2"/>
      <c r="W58" s="2"/>
      <c r="X58" s="2"/>
    </row>
    <row r="59" spans="1:24" x14ac:dyDescent="0.2">
      <c r="A59" s="2" t="s">
        <v>85</v>
      </c>
      <c r="B59" s="2" t="str">
        <f>INDEX('SHOP Plan List'!B$2:B$15,MATCH($A59,'SHOP Plan List'!$A$2:$A$15,0))</f>
        <v>KP GA Gold HMO $1000 $30 S13 </v>
      </c>
      <c r="C59" s="2" t="str">
        <f>INDEX('SHOP Plan List'!C$2:C$15,MATCH($A59,'SHOP Plan List'!$A$2:$A$15,0))</f>
        <v>Gold </v>
      </c>
      <c r="D59" s="2" t="s">
        <v>82</v>
      </c>
      <c r="E59" s="2">
        <v>18</v>
      </c>
      <c r="F59" s="2">
        <v>561.86</v>
      </c>
      <c r="G59" s="2">
        <v>561.86</v>
      </c>
      <c r="H59" s="2">
        <v>561.86</v>
      </c>
      <c r="I59" s="2">
        <v>570.66999999999996</v>
      </c>
      <c r="J59" s="2">
        <v>570.66999999999996</v>
      </c>
      <c r="K59" s="2">
        <v>570.66999999999996</v>
      </c>
      <c r="L59" s="2">
        <v>579.62</v>
      </c>
      <c r="M59" s="2">
        <v>579.62</v>
      </c>
      <c r="N59" s="2">
        <v>579.62</v>
      </c>
      <c r="O59" s="2">
        <v>588.72</v>
      </c>
      <c r="P59" s="2">
        <v>588.72</v>
      </c>
      <c r="Q59" s="2">
        <v>588.72</v>
      </c>
      <c r="R59" s="2"/>
      <c r="S59" s="2"/>
      <c r="T59" s="2"/>
      <c r="U59" s="2"/>
      <c r="V59" s="2"/>
      <c r="W59" s="2"/>
      <c r="X59" s="2"/>
    </row>
    <row r="60" spans="1:24" x14ac:dyDescent="0.2">
      <c r="A60" s="2" t="s">
        <v>85</v>
      </c>
      <c r="B60" s="2" t="str">
        <f>INDEX('SHOP Plan List'!B$2:B$15,MATCH($A60,'SHOP Plan List'!$A$2:$A$15,0))</f>
        <v>KP GA Gold HMO $1000 $30 S13 </v>
      </c>
      <c r="C60" s="2" t="str">
        <f>INDEX('SHOP Plan List'!C$2:C$15,MATCH($A60,'SHOP Plan List'!$A$2:$A$15,0))</f>
        <v>Gold </v>
      </c>
      <c r="D60" s="2" t="s">
        <v>82</v>
      </c>
      <c r="E60" s="2">
        <v>19</v>
      </c>
      <c r="F60" s="2">
        <v>579.09</v>
      </c>
      <c r="G60" s="2">
        <v>579.09</v>
      </c>
      <c r="H60" s="2">
        <v>579.09</v>
      </c>
      <c r="I60" s="2">
        <v>588.16999999999996</v>
      </c>
      <c r="J60" s="2">
        <v>588.16999999999996</v>
      </c>
      <c r="K60" s="2">
        <v>588.16999999999996</v>
      </c>
      <c r="L60" s="2">
        <v>597.4</v>
      </c>
      <c r="M60" s="2">
        <v>597.4</v>
      </c>
      <c r="N60" s="2">
        <v>597.4</v>
      </c>
      <c r="O60" s="2">
        <v>606.77</v>
      </c>
      <c r="P60" s="2">
        <v>606.77</v>
      </c>
      <c r="Q60" s="2">
        <v>606.77</v>
      </c>
      <c r="R60" s="2"/>
      <c r="S60" s="2"/>
      <c r="T60" s="2"/>
      <c r="U60" s="2"/>
      <c r="V60" s="2"/>
      <c r="W60" s="2"/>
      <c r="X60" s="2"/>
    </row>
    <row r="61" spans="1:24" x14ac:dyDescent="0.2">
      <c r="A61" s="2" t="s">
        <v>85</v>
      </c>
      <c r="B61" s="2" t="str">
        <f>INDEX('SHOP Plan List'!B$2:B$15,MATCH($A61,'SHOP Plan List'!$A$2:$A$15,0))</f>
        <v>KP GA Gold HMO $1000 $30 S13 </v>
      </c>
      <c r="C61" s="2" t="str">
        <f>INDEX('SHOP Plan List'!C$2:C$15,MATCH($A61,'SHOP Plan List'!$A$2:$A$15,0))</f>
        <v>Gold </v>
      </c>
      <c r="D61" s="2" t="s">
        <v>82</v>
      </c>
      <c r="E61" s="2">
        <v>20</v>
      </c>
      <c r="F61" s="2">
        <v>596.92999999999995</v>
      </c>
      <c r="G61" s="2">
        <v>596.92999999999995</v>
      </c>
      <c r="H61" s="2">
        <v>596.92999999999995</v>
      </c>
      <c r="I61" s="2">
        <v>606.29999999999995</v>
      </c>
      <c r="J61" s="2">
        <v>606.29999999999995</v>
      </c>
      <c r="K61" s="2">
        <v>606.29999999999995</v>
      </c>
      <c r="L61" s="2">
        <v>615.80999999999995</v>
      </c>
      <c r="M61" s="2">
        <v>615.80999999999995</v>
      </c>
      <c r="N61" s="2">
        <v>615.80999999999995</v>
      </c>
      <c r="O61" s="2">
        <v>625.47</v>
      </c>
      <c r="P61" s="2">
        <v>625.47</v>
      </c>
      <c r="Q61" s="2">
        <v>625.47</v>
      </c>
      <c r="R61" s="2"/>
      <c r="S61" s="2"/>
      <c r="T61" s="2"/>
      <c r="U61" s="2"/>
      <c r="V61" s="2"/>
      <c r="W61" s="2"/>
      <c r="X61" s="2"/>
    </row>
    <row r="62" spans="1:24" x14ac:dyDescent="0.2">
      <c r="A62" s="2" t="s">
        <v>85</v>
      </c>
      <c r="B62" s="2" t="str">
        <f>INDEX('SHOP Plan List'!B$2:B$15,MATCH($A62,'SHOP Plan List'!$A$2:$A$15,0))</f>
        <v>KP GA Gold HMO $1000 $30 S13 </v>
      </c>
      <c r="C62" s="2" t="str">
        <f>INDEX('SHOP Plan List'!C$2:C$15,MATCH($A62,'SHOP Plan List'!$A$2:$A$15,0))</f>
        <v>Gold </v>
      </c>
      <c r="D62" s="2" t="s">
        <v>82</v>
      </c>
      <c r="E62" s="2">
        <v>21</v>
      </c>
      <c r="F62" s="2">
        <v>615.39</v>
      </c>
      <c r="G62" s="2">
        <v>615.39</v>
      </c>
      <c r="H62" s="2">
        <v>615.39</v>
      </c>
      <c r="I62" s="2">
        <v>625.04999999999995</v>
      </c>
      <c r="J62" s="2">
        <v>625.04999999999995</v>
      </c>
      <c r="K62" s="2">
        <v>625.04999999999995</v>
      </c>
      <c r="L62" s="2">
        <v>634.86</v>
      </c>
      <c r="M62" s="2">
        <v>634.86</v>
      </c>
      <c r="N62" s="2">
        <v>634.86</v>
      </c>
      <c r="O62" s="2">
        <v>644.82000000000005</v>
      </c>
      <c r="P62" s="2">
        <v>644.82000000000005</v>
      </c>
      <c r="Q62" s="2">
        <v>644.82000000000005</v>
      </c>
      <c r="R62" s="2"/>
      <c r="S62" s="2"/>
      <c r="T62" s="2"/>
      <c r="U62" s="2"/>
      <c r="V62" s="2"/>
      <c r="W62" s="2"/>
      <c r="X62" s="2"/>
    </row>
    <row r="63" spans="1:24" x14ac:dyDescent="0.2">
      <c r="A63" s="2" t="s">
        <v>85</v>
      </c>
      <c r="B63" s="2" t="str">
        <f>INDEX('SHOP Plan List'!B$2:B$15,MATCH($A63,'SHOP Plan List'!$A$2:$A$15,0))</f>
        <v>KP GA Gold HMO $1000 $30 S13 </v>
      </c>
      <c r="C63" s="2" t="str">
        <f>INDEX('SHOP Plan List'!C$2:C$15,MATCH($A63,'SHOP Plan List'!$A$2:$A$15,0))</f>
        <v>Gold </v>
      </c>
      <c r="D63" s="2" t="s">
        <v>82</v>
      </c>
      <c r="E63" s="2">
        <v>22</v>
      </c>
      <c r="F63" s="2">
        <v>615.39</v>
      </c>
      <c r="G63" s="2">
        <v>615.39</v>
      </c>
      <c r="H63" s="2">
        <v>615.39</v>
      </c>
      <c r="I63" s="2">
        <v>625.04999999999995</v>
      </c>
      <c r="J63" s="2">
        <v>625.04999999999995</v>
      </c>
      <c r="K63" s="2">
        <v>625.04999999999995</v>
      </c>
      <c r="L63" s="2">
        <v>634.86</v>
      </c>
      <c r="M63" s="2">
        <v>634.86</v>
      </c>
      <c r="N63" s="2">
        <v>634.86</v>
      </c>
      <c r="O63" s="2">
        <v>644.82000000000005</v>
      </c>
      <c r="P63" s="2">
        <v>644.82000000000005</v>
      </c>
      <c r="Q63" s="2">
        <v>644.82000000000005</v>
      </c>
      <c r="R63" s="2"/>
      <c r="S63" s="2"/>
      <c r="T63" s="2"/>
      <c r="U63" s="2"/>
      <c r="V63" s="2"/>
      <c r="W63" s="2"/>
      <c r="X63" s="2"/>
    </row>
    <row r="64" spans="1:24" x14ac:dyDescent="0.2">
      <c r="A64" s="2" t="s">
        <v>85</v>
      </c>
      <c r="B64" s="2" t="str">
        <f>INDEX('SHOP Plan List'!B$2:B$15,MATCH($A64,'SHOP Plan List'!$A$2:$A$15,0))</f>
        <v>KP GA Gold HMO $1000 $30 S13 </v>
      </c>
      <c r="C64" s="2" t="str">
        <f>INDEX('SHOP Plan List'!C$2:C$15,MATCH($A64,'SHOP Plan List'!$A$2:$A$15,0))</f>
        <v>Gold </v>
      </c>
      <c r="D64" s="2" t="s">
        <v>82</v>
      </c>
      <c r="E64" s="2">
        <v>23</v>
      </c>
      <c r="F64" s="2">
        <v>615.39</v>
      </c>
      <c r="G64" s="2">
        <v>615.39</v>
      </c>
      <c r="H64" s="2">
        <v>615.39</v>
      </c>
      <c r="I64" s="2">
        <v>625.04999999999995</v>
      </c>
      <c r="J64" s="2">
        <v>625.04999999999995</v>
      </c>
      <c r="K64" s="2">
        <v>625.04999999999995</v>
      </c>
      <c r="L64" s="2">
        <v>634.86</v>
      </c>
      <c r="M64" s="2">
        <v>634.86</v>
      </c>
      <c r="N64" s="2">
        <v>634.86</v>
      </c>
      <c r="O64" s="2">
        <v>644.82000000000005</v>
      </c>
      <c r="P64" s="2">
        <v>644.82000000000005</v>
      </c>
      <c r="Q64" s="2">
        <v>644.82000000000005</v>
      </c>
      <c r="R64" s="2"/>
      <c r="S64" s="2"/>
      <c r="T64" s="2"/>
      <c r="U64" s="2"/>
      <c r="V64" s="2"/>
      <c r="W64" s="2"/>
      <c r="X64" s="2"/>
    </row>
    <row r="65" spans="1:24" x14ac:dyDescent="0.2">
      <c r="A65" s="2" t="s">
        <v>85</v>
      </c>
      <c r="B65" s="2" t="str">
        <f>INDEX('SHOP Plan List'!B$2:B$15,MATCH($A65,'SHOP Plan List'!$A$2:$A$15,0))</f>
        <v>KP GA Gold HMO $1000 $30 S13 </v>
      </c>
      <c r="C65" s="2" t="str">
        <f>INDEX('SHOP Plan List'!C$2:C$15,MATCH($A65,'SHOP Plan List'!$A$2:$A$15,0))</f>
        <v>Gold </v>
      </c>
      <c r="D65" s="2" t="s">
        <v>82</v>
      </c>
      <c r="E65" s="2">
        <v>24</v>
      </c>
      <c r="F65" s="2">
        <v>615.39</v>
      </c>
      <c r="G65" s="2">
        <v>615.39</v>
      </c>
      <c r="H65" s="2">
        <v>615.39</v>
      </c>
      <c r="I65" s="2">
        <v>625.04999999999995</v>
      </c>
      <c r="J65" s="2">
        <v>625.04999999999995</v>
      </c>
      <c r="K65" s="2">
        <v>625.04999999999995</v>
      </c>
      <c r="L65" s="2">
        <v>634.86</v>
      </c>
      <c r="M65" s="2">
        <v>634.86</v>
      </c>
      <c r="N65" s="2">
        <v>634.86</v>
      </c>
      <c r="O65" s="2">
        <v>644.82000000000005</v>
      </c>
      <c r="P65" s="2">
        <v>644.82000000000005</v>
      </c>
      <c r="Q65" s="2">
        <v>644.82000000000005</v>
      </c>
      <c r="R65" s="2"/>
      <c r="S65" s="2"/>
      <c r="T65" s="2"/>
      <c r="U65" s="2"/>
      <c r="V65" s="2"/>
      <c r="W65" s="2"/>
      <c r="X65" s="2"/>
    </row>
    <row r="66" spans="1:24" x14ac:dyDescent="0.2">
      <c r="A66" s="2" t="s">
        <v>85</v>
      </c>
      <c r="B66" s="2" t="str">
        <f>INDEX('SHOP Plan List'!B$2:B$15,MATCH($A66,'SHOP Plan List'!$A$2:$A$15,0))</f>
        <v>KP GA Gold HMO $1000 $30 S13 </v>
      </c>
      <c r="C66" s="2" t="str">
        <f>INDEX('SHOP Plan List'!C$2:C$15,MATCH($A66,'SHOP Plan List'!$A$2:$A$15,0))</f>
        <v>Gold </v>
      </c>
      <c r="D66" s="2" t="s">
        <v>82</v>
      </c>
      <c r="E66" s="2">
        <v>25</v>
      </c>
      <c r="F66" s="2">
        <v>617.86</v>
      </c>
      <c r="G66" s="2">
        <v>617.86</v>
      </c>
      <c r="H66" s="2">
        <v>617.86</v>
      </c>
      <c r="I66" s="2">
        <v>627.54999999999995</v>
      </c>
      <c r="J66" s="2">
        <v>627.54999999999995</v>
      </c>
      <c r="K66" s="2">
        <v>627.54999999999995</v>
      </c>
      <c r="L66" s="2">
        <v>637.4</v>
      </c>
      <c r="M66" s="2">
        <v>637.4</v>
      </c>
      <c r="N66" s="2">
        <v>637.4</v>
      </c>
      <c r="O66" s="2">
        <v>647.4</v>
      </c>
      <c r="P66" s="2">
        <v>647.4</v>
      </c>
      <c r="Q66" s="2">
        <v>647.4</v>
      </c>
      <c r="R66" s="2"/>
      <c r="S66" s="2"/>
      <c r="T66" s="2"/>
      <c r="U66" s="2"/>
      <c r="V66" s="2"/>
      <c r="W66" s="2"/>
      <c r="X66" s="2"/>
    </row>
    <row r="67" spans="1:24" x14ac:dyDescent="0.2">
      <c r="A67" s="2" t="s">
        <v>85</v>
      </c>
      <c r="B67" s="2" t="str">
        <f>INDEX('SHOP Plan List'!B$2:B$15,MATCH($A67,'SHOP Plan List'!$A$2:$A$15,0))</f>
        <v>KP GA Gold HMO $1000 $30 S13 </v>
      </c>
      <c r="C67" s="2" t="str">
        <f>INDEX('SHOP Plan List'!C$2:C$15,MATCH($A67,'SHOP Plan List'!$A$2:$A$15,0))</f>
        <v>Gold </v>
      </c>
      <c r="D67" s="2" t="s">
        <v>82</v>
      </c>
      <c r="E67" s="2">
        <v>26</v>
      </c>
      <c r="F67" s="2">
        <v>630.16</v>
      </c>
      <c r="G67" s="2">
        <v>630.16</v>
      </c>
      <c r="H67" s="2">
        <v>630.16</v>
      </c>
      <c r="I67" s="2">
        <v>640.04999999999995</v>
      </c>
      <c r="J67" s="2">
        <v>640.04999999999995</v>
      </c>
      <c r="K67" s="2">
        <v>640.04999999999995</v>
      </c>
      <c r="L67" s="2">
        <v>650.09</v>
      </c>
      <c r="M67" s="2">
        <v>650.09</v>
      </c>
      <c r="N67" s="2">
        <v>650.09</v>
      </c>
      <c r="O67" s="2">
        <v>660.29</v>
      </c>
      <c r="P67" s="2">
        <v>660.29</v>
      </c>
      <c r="Q67" s="2">
        <v>660.29</v>
      </c>
      <c r="R67" s="2"/>
      <c r="S67" s="2"/>
      <c r="T67" s="2"/>
      <c r="U67" s="2"/>
      <c r="V67" s="2"/>
      <c r="W67" s="2"/>
      <c r="X67" s="2"/>
    </row>
    <row r="68" spans="1:24" x14ac:dyDescent="0.2">
      <c r="A68" s="2" t="s">
        <v>85</v>
      </c>
      <c r="B68" s="2" t="str">
        <f>INDEX('SHOP Plan List'!B$2:B$15,MATCH($A68,'SHOP Plan List'!$A$2:$A$15,0))</f>
        <v>KP GA Gold HMO $1000 $30 S13 </v>
      </c>
      <c r="C68" s="2" t="str">
        <f>INDEX('SHOP Plan List'!C$2:C$15,MATCH($A68,'SHOP Plan List'!$A$2:$A$15,0))</f>
        <v>Gold </v>
      </c>
      <c r="D68" s="2" t="s">
        <v>82</v>
      </c>
      <c r="E68" s="2">
        <v>27</v>
      </c>
      <c r="F68" s="2">
        <v>644.92999999999995</v>
      </c>
      <c r="G68" s="2">
        <v>644.92999999999995</v>
      </c>
      <c r="H68" s="2">
        <v>644.92999999999995</v>
      </c>
      <c r="I68" s="2">
        <v>655.04999999999995</v>
      </c>
      <c r="J68" s="2">
        <v>655.04999999999995</v>
      </c>
      <c r="K68" s="2">
        <v>655.04999999999995</v>
      </c>
      <c r="L68" s="2">
        <v>665.33</v>
      </c>
      <c r="M68" s="2">
        <v>665.33</v>
      </c>
      <c r="N68" s="2">
        <v>665.33</v>
      </c>
      <c r="O68" s="2">
        <v>675.77</v>
      </c>
      <c r="P68" s="2">
        <v>675.77</v>
      </c>
      <c r="Q68" s="2">
        <v>675.77</v>
      </c>
      <c r="R68" s="2"/>
      <c r="S68" s="2"/>
      <c r="T68" s="2"/>
      <c r="U68" s="2"/>
      <c r="V68" s="2"/>
      <c r="W68" s="2"/>
      <c r="X68" s="2"/>
    </row>
    <row r="69" spans="1:24" x14ac:dyDescent="0.2">
      <c r="A69" s="2" t="s">
        <v>85</v>
      </c>
      <c r="B69" s="2" t="str">
        <f>INDEX('SHOP Plan List'!B$2:B$15,MATCH($A69,'SHOP Plan List'!$A$2:$A$15,0))</f>
        <v>KP GA Gold HMO $1000 $30 S13 </v>
      </c>
      <c r="C69" s="2" t="str">
        <f>INDEX('SHOP Plan List'!C$2:C$15,MATCH($A69,'SHOP Plan List'!$A$2:$A$15,0))</f>
        <v>Gold </v>
      </c>
      <c r="D69" s="2" t="s">
        <v>82</v>
      </c>
      <c r="E69" s="2">
        <v>28</v>
      </c>
      <c r="F69" s="2">
        <v>668.93</v>
      </c>
      <c r="G69" s="2">
        <v>668.93</v>
      </c>
      <c r="H69" s="2">
        <v>668.93</v>
      </c>
      <c r="I69" s="2">
        <v>679.43</v>
      </c>
      <c r="J69" s="2">
        <v>679.43</v>
      </c>
      <c r="K69" s="2">
        <v>679.43</v>
      </c>
      <c r="L69" s="2">
        <v>690.09</v>
      </c>
      <c r="M69" s="2">
        <v>690.09</v>
      </c>
      <c r="N69" s="2">
        <v>690.09</v>
      </c>
      <c r="O69" s="2">
        <v>700.92</v>
      </c>
      <c r="P69" s="2">
        <v>700.92</v>
      </c>
      <c r="Q69" s="2">
        <v>700.92</v>
      </c>
      <c r="R69" s="2"/>
      <c r="S69" s="2"/>
      <c r="T69" s="2"/>
      <c r="U69" s="2"/>
      <c r="V69" s="2"/>
      <c r="W69" s="2"/>
      <c r="X69" s="2"/>
    </row>
    <row r="70" spans="1:24" x14ac:dyDescent="0.2">
      <c r="A70" s="2" t="s">
        <v>85</v>
      </c>
      <c r="B70" s="2" t="str">
        <f>INDEX('SHOP Plan List'!B$2:B$15,MATCH($A70,'SHOP Plan List'!$A$2:$A$15,0))</f>
        <v>KP GA Gold HMO $1000 $30 S13 </v>
      </c>
      <c r="C70" s="2" t="str">
        <f>INDEX('SHOP Plan List'!C$2:C$15,MATCH($A70,'SHOP Plan List'!$A$2:$A$15,0))</f>
        <v>Gold </v>
      </c>
      <c r="D70" s="2" t="s">
        <v>82</v>
      </c>
      <c r="E70" s="2">
        <v>29</v>
      </c>
      <c r="F70" s="2">
        <v>688.63</v>
      </c>
      <c r="G70" s="2">
        <v>688.63</v>
      </c>
      <c r="H70" s="2">
        <v>688.63</v>
      </c>
      <c r="I70" s="2">
        <v>699.43</v>
      </c>
      <c r="J70" s="2">
        <v>699.43</v>
      </c>
      <c r="K70" s="2">
        <v>699.43</v>
      </c>
      <c r="L70" s="2">
        <v>710.4</v>
      </c>
      <c r="M70" s="2">
        <v>710.4</v>
      </c>
      <c r="N70" s="2">
        <v>710.4</v>
      </c>
      <c r="O70" s="2">
        <v>721.55</v>
      </c>
      <c r="P70" s="2">
        <v>721.55</v>
      </c>
      <c r="Q70" s="2">
        <v>721.55</v>
      </c>
      <c r="R70" s="2"/>
      <c r="S70" s="2"/>
      <c r="T70" s="2"/>
      <c r="U70" s="2"/>
      <c r="V70" s="2"/>
      <c r="W70" s="2"/>
      <c r="X70" s="2"/>
    </row>
    <row r="71" spans="1:24" x14ac:dyDescent="0.2">
      <c r="A71" s="2" t="s">
        <v>85</v>
      </c>
      <c r="B71" s="2" t="str">
        <f>INDEX('SHOP Plan List'!B$2:B$15,MATCH($A71,'SHOP Plan List'!$A$2:$A$15,0))</f>
        <v>KP GA Gold HMO $1000 $30 S13 </v>
      </c>
      <c r="C71" s="2" t="str">
        <f>INDEX('SHOP Plan List'!C$2:C$15,MATCH($A71,'SHOP Plan List'!$A$2:$A$15,0))</f>
        <v>Gold </v>
      </c>
      <c r="D71" s="2" t="s">
        <v>82</v>
      </c>
      <c r="E71" s="2">
        <v>30</v>
      </c>
      <c r="F71" s="2">
        <v>698.47</v>
      </c>
      <c r="G71" s="2">
        <v>698.47</v>
      </c>
      <c r="H71" s="2">
        <v>698.47</v>
      </c>
      <c r="I71" s="2">
        <v>709.43</v>
      </c>
      <c r="J71" s="2">
        <v>709.43</v>
      </c>
      <c r="K71" s="2">
        <v>709.43</v>
      </c>
      <c r="L71" s="2">
        <v>720.56</v>
      </c>
      <c r="M71" s="2">
        <v>720.56</v>
      </c>
      <c r="N71" s="2">
        <v>720.56</v>
      </c>
      <c r="O71" s="2">
        <v>731.87</v>
      </c>
      <c r="P71" s="2">
        <v>731.87</v>
      </c>
      <c r="Q71" s="2">
        <v>731.87</v>
      </c>
      <c r="R71" s="2"/>
      <c r="S71" s="2"/>
      <c r="T71" s="2"/>
      <c r="U71" s="2"/>
      <c r="V71" s="2"/>
      <c r="W71" s="2"/>
      <c r="X71" s="2"/>
    </row>
    <row r="72" spans="1:24" x14ac:dyDescent="0.2">
      <c r="A72" s="2" t="s">
        <v>85</v>
      </c>
      <c r="B72" s="2" t="str">
        <f>INDEX('SHOP Plan List'!B$2:B$15,MATCH($A72,'SHOP Plan List'!$A$2:$A$15,0))</f>
        <v>KP GA Gold HMO $1000 $30 S13 </v>
      </c>
      <c r="C72" s="2" t="str">
        <f>INDEX('SHOP Plan List'!C$2:C$15,MATCH($A72,'SHOP Plan List'!$A$2:$A$15,0))</f>
        <v>Gold </v>
      </c>
      <c r="D72" s="2" t="s">
        <v>82</v>
      </c>
      <c r="E72" s="2">
        <v>31</v>
      </c>
      <c r="F72" s="2">
        <v>713.24</v>
      </c>
      <c r="G72" s="2">
        <v>713.24</v>
      </c>
      <c r="H72" s="2">
        <v>713.24</v>
      </c>
      <c r="I72" s="2">
        <v>724.43</v>
      </c>
      <c r="J72" s="2">
        <v>724.43</v>
      </c>
      <c r="K72" s="2">
        <v>724.43</v>
      </c>
      <c r="L72" s="2">
        <v>735.8</v>
      </c>
      <c r="M72" s="2">
        <v>735.8</v>
      </c>
      <c r="N72" s="2">
        <v>735.8</v>
      </c>
      <c r="O72" s="2">
        <v>747.34</v>
      </c>
      <c r="P72" s="2">
        <v>747.34</v>
      </c>
      <c r="Q72" s="2">
        <v>747.34</v>
      </c>
      <c r="R72" s="2"/>
      <c r="S72" s="2"/>
      <c r="T72" s="2"/>
      <c r="U72" s="2"/>
      <c r="V72" s="2"/>
      <c r="W72" s="2"/>
      <c r="X72" s="2"/>
    </row>
    <row r="73" spans="1:24" x14ac:dyDescent="0.2">
      <c r="A73" s="2" t="s">
        <v>85</v>
      </c>
      <c r="B73" s="2" t="str">
        <f>INDEX('SHOP Plan List'!B$2:B$15,MATCH($A73,'SHOP Plan List'!$A$2:$A$15,0))</f>
        <v>KP GA Gold HMO $1000 $30 S13 </v>
      </c>
      <c r="C73" s="2" t="str">
        <f>INDEX('SHOP Plan List'!C$2:C$15,MATCH($A73,'SHOP Plan List'!$A$2:$A$15,0))</f>
        <v>Gold </v>
      </c>
      <c r="D73" s="2" t="s">
        <v>82</v>
      </c>
      <c r="E73" s="2">
        <v>32</v>
      </c>
      <c r="F73" s="2">
        <v>728.01</v>
      </c>
      <c r="G73" s="2">
        <v>728.01</v>
      </c>
      <c r="H73" s="2">
        <v>728.01</v>
      </c>
      <c r="I73" s="2">
        <v>739.43</v>
      </c>
      <c r="J73" s="2">
        <v>739.43</v>
      </c>
      <c r="K73" s="2">
        <v>739.43</v>
      </c>
      <c r="L73" s="2">
        <v>751.04</v>
      </c>
      <c r="M73" s="2">
        <v>751.04</v>
      </c>
      <c r="N73" s="2">
        <v>751.04</v>
      </c>
      <c r="O73" s="2">
        <v>762.82</v>
      </c>
      <c r="P73" s="2">
        <v>762.82</v>
      </c>
      <c r="Q73" s="2">
        <v>762.82</v>
      </c>
      <c r="R73" s="2"/>
      <c r="S73" s="2"/>
      <c r="T73" s="2"/>
      <c r="U73" s="2"/>
      <c r="V73" s="2"/>
      <c r="W73" s="2"/>
      <c r="X73" s="2"/>
    </row>
    <row r="74" spans="1:24" x14ac:dyDescent="0.2">
      <c r="A74" s="2" t="s">
        <v>85</v>
      </c>
      <c r="B74" s="2" t="str">
        <f>INDEX('SHOP Plan List'!B$2:B$15,MATCH($A74,'SHOP Plan List'!$A$2:$A$15,0))</f>
        <v>KP GA Gold HMO $1000 $30 S13 </v>
      </c>
      <c r="C74" s="2" t="str">
        <f>INDEX('SHOP Plan List'!C$2:C$15,MATCH($A74,'SHOP Plan List'!$A$2:$A$15,0))</f>
        <v>Gold </v>
      </c>
      <c r="D74" s="2" t="s">
        <v>82</v>
      </c>
      <c r="E74" s="2">
        <v>33</v>
      </c>
      <c r="F74" s="2">
        <v>737.24</v>
      </c>
      <c r="G74" s="2">
        <v>737.24</v>
      </c>
      <c r="H74" s="2">
        <v>737.24</v>
      </c>
      <c r="I74" s="2">
        <v>748.81</v>
      </c>
      <c r="J74" s="2">
        <v>748.81</v>
      </c>
      <c r="K74" s="2">
        <v>748.81</v>
      </c>
      <c r="L74" s="2">
        <v>760.56</v>
      </c>
      <c r="M74" s="2">
        <v>760.56</v>
      </c>
      <c r="N74" s="2">
        <v>760.56</v>
      </c>
      <c r="O74" s="2">
        <v>772.49</v>
      </c>
      <c r="P74" s="2">
        <v>772.49</v>
      </c>
      <c r="Q74" s="2">
        <v>772.49</v>
      </c>
      <c r="R74" s="2"/>
      <c r="S74" s="2"/>
      <c r="T74" s="2"/>
      <c r="U74" s="2"/>
      <c r="V74" s="2"/>
      <c r="W74" s="2"/>
      <c r="X74" s="2"/>
    </row>
    <row r="75" spans="1:24" x14ac:dyDescent="0.2">
      <c r="A75" s="2" t="s">
        <v>85</v>
      </c>
      <c r="B75" s="2" t="str">
        <f>INDEX('SHOP Plan List'!B$2:B$15,MATCH($A75,'SHOP Plan List'!$A$2:$A$15,0))</f>
        <v>KP GA Gold HMO $1000 $30 S13 </v>
      </c>
      <c r="C75" s="2" t="str">
        <f>INDEX('SHOP Plan List'!C$2:C$15,MATCH($A75,'SHOP Plan List'!$A$2:$A$15,0))</f>
        <v>Gold </v>
      </c>
      <c r="D75" s="2" t="s">
        <v>82</v>
      </c>
      <c r="E75" s="2">
        <v>34</v>
      </c>
      <c r="F75" s="2">
        <v>747.09</v>
      </c>
      <c r="G75" s="2">
        <v>747.09</v>
      </c>
      <c r="H75" s="2">
        <v>747.09</v>
      </c>
      <c r="I75" s="2">
        <v>758.81</v>
      </c>
      <c r="J75" s="2">
        <v>758.81</v>
      </c>
      <c r="K75" s="2">
        <v>758.81</v>
      </c>
      <c r="L75" s="2">
        <v>770.72</v>
      </c>
      <c r="M75" s="2">
        <v>770.72</v>
      </c>
      <c r="N75" s="2">
        <v>770.72</v>
      </c>
      <c r="O75" s="2">
        <v>782.81</v>
      </c>
      <c r="P75" s="2">
        <v>782.81</v>
      </c>
      <c r="Q75" s="2">
        <v>782.81</v>
      </c>
      <c r="R75" s="2"/>
      <c r="S75" s="2"/>
      <c r="T75" s="2"/>
      <c r="U75" s="2"/>
      <c r="V75" s="2"/>
      <c r="W75" s="2"/>
      <c r="X75" s="2"/>
    </row>
    <row r="76" spans="1:24" x14ac:dyDescent="0.2">
      <c r="A76" s="2" t="s">
        <v>85</v>
      </c>
      <c r="B76" s="2" t="str">
        <f>INDEX('SHOP Plan List'!B$2:B$15,MATCH($A76,'SHOP Plan List'!$A$2:$A$15,0))</f>
        <v>KP GA Gold HMO $1000 $30 S13 </v>
      </c>
      <c r="C76" s="2" t="str">
        <f>INDEX('SHOP Plan List'!C$2:C$15,MATCH($A76,'SHOP Plan List'!$A$2:$A$15,0))</f>
        <v>Gold </v>
      </c>
      <c r="D76" s="2" t="s">
        <v>82</v>
      </c>
      <c r="E76" s="2">
        <v>35</v>
      </c>
      <c r="F76" s="2">
        <v>752.01</v>
      </c>
      <c r="G76" s="2">
        <v>752.01</v>
      </c>
      <c r="H76" s="2">
        <v>752.01</v>
      </c>
      <c r="I76" s="2">
        <v>763.81</v>
      </c>
      <c r="J76" s="2">
        <v>763.81</v>
      </c>
      <c r="K76" s="2">
        <v>763.81</v>
      </c>
      <c r="L76" s="2">
        <v>775.79</v>
      </c>
      <c r="M76" s="2">
        <v>775.79</v>
      </c>
      <c r="N76" s="2">
        <v>775.79</v>
      </c>
      <c r="O76" s="2">
        <v>787.97</v>
      </c>
      <c r="P76" s="2">
        <v>787.97</v>
      </c>
      <c r="Q76" s="2">
        <v>787.97</v>
      </c>
      <c r="R76" s="2"/>
      <c r="S76" s="2"/>
      <c r="T76" s="2"/>
      <c r="U76" s="2"/>
      <c r="V76" s="2"/>
      <c r="W76" s="2"/>
      <c r="X76" s="2"/>
    </row>
    <row r="77" spans="1:24" x14ac:dyDescent="0.2">
      <c r="A77" s="2" t="s">
        <v>85</v>
      </c>
      <c r="B77" s="2" t="str">
        <f>INDEX('SHOP Plan List'!B$2:B$15,MATCH($A77,'SHOP Plan List'!$A$2:$A$15,0))</f>
        <v>KP GA Gold HMO $1000 $30 S13 </v>
      </c>
      <c r="C77" s="2" t="str">
        <f>INDEX('SHOP Plan List'!C$2:C$15,MATCH($A77,'SHOP Plan List'!$A$2:$A$15,0))</f>
        <v>Gold </v>
      </c>
      <c r="D77" s="2" t="s">
        <v>82</v>
      </c>
      <c r="E77" s="2">
        <v>36</v>
      </c>
      <c r="F77" s="2">
        <v>756.94</v>
      </c>
      <c r="G77" s="2">
        <v>756.94</v>
      </c>
      <c r="H77" s="2">
        <v>756.94</v>
      </c>
      <c r="I77" s="2">
        <v>768.81</v>
      </c>
      <c r="J77" s="2">
        <v>768.81</v>
      </c>
      <c r="K77" s="2">
        <v>768.81</v>
      </c>
      <c r="L77" s="2">
        <v>780.87</v>
      </c>
      <c r="M77" s="2">
        <v>780.87</v>
      </c>
      <c r="N77" s="2">
        <v>780.87</v>
      </c>
      <c r="O77" s="2">
        <v>793.13</v>
      </c>
      <c r="P77" s="2">
        <v>793.13</v>
      </c>
      <c r="Q77" s="2">
        <v>793.13</v>
      </c>
      <c r="R77" s="2"/>
      <c r="S77" s="2"/>
      <c r="T77" s="2"/>
      <c r="U77" s="2"/>
      <c r="V77" s="2"/>
      <c r="W77" s="2"/>
      <c r="X77" s="2"/>
    </row>
    <row r="78" spans="1:24" x14ac:dyDescent="0.2">
      <c r="A78" s="2" t="s">
        <v>85</v>
      </c>
      <c r="B78" s="2" t="str">
        <f>INDEX('SHOP Plan List'!B$2:B$15,MATCH($A78,'SHOP Plan List'!$A$2:$A$15,0))</f>
        <v>KP GA Gold HMO $1000 $30 S13 </v>
      </c>
      <c r="C78" s="2" t="str">
        <f>INDEX('SHOP Plan List'!C$2:C$15,MATCH($A78,'SHOP Plan List'!$A$2:$A$15,0))</f>
        <v>Gold </v>
      </c>
      <c r="D78" s="2" t="s">
        <v>82</v>
      </c>
      <c r="E78" s="2">
        <v>37</v>
      </c>
      <c r="F78" s="2">
        <v>761.86</v>
      </c>
      <c r="G78" s="2">
        <v>761.86</v>
      </c>
      <c r="H78" s="2">
        <v>761.86</v>
      </c>
      <c r="I78" s="2">
        <v>773.81</v>
      </c>
      <c r="J78" s="2">
        <v>773.81</v>
      </c>
      <c r="K78" s="2">
        <v>773.81</v>
      </c>
      <c r="L78" s="2">
        <v>785.95</v>
      </c>
      <c r="M78" s="2">
        <v>785.95</v>
      </c>
      <c r="N78" s="2">
        <v>785.95</v>
      </c>
      <c r="O78" s="2">
        <v>798.28</v>
      </c>
      <c r="P78" s="2">
        <v>798.28</v>
      </c>
      <c r="Q78" s="2">
        <v>798.28</v>
      </c>
      <c r="R78" s="2"/>
      <c r="S78" s="2"/>
      <c r="T78" s="2"/>
      <c r="U78" s="2"/>
      <c r="V78" s="2"/>
      <c r="W78" s="2"/>
      <c r="X78" s="2"/>
    </row>
    <row r="79" spans="1:24" x14ac:dyDescent="0.2">
      <c r="A79" s="2" t="s">
        <v>85</v>
      </c>
      <c r="B79" s="2" t="str">
        <f>INDEX('SHOP Plan List'!B$2:B$15,MATCH($A79,'SHOP Plan List'!$A$2:$A$15,0))</f>
        <v>KP GA Gold HMO $1000 $30 S13 </v>
      </c>
      <c r="C79" s="2" t="str">
        <f>INDEX('SHOP Plan List'!C$2:C$15,MATCH($A79,'SHOP Plan List'!$A$2:$A$15,0))</f>
        <v>Gold </v>
      </c>
      <c r="D79" s="2" t="s">
        <v>82</v>
      </c>
      <c r="E79" s="2">
        <v>38</v>
      </c>
      <c r="F79" s="2">
        <v>766.78</v>
      </c>
      <c r="G79" s="2">
        <v>766.78</v>
      </c>
      <c r="H79" s="2">
        <v>766.78</v>
      </c>
      <c r="I79" s="2">
        <v>778.81</v>
      </c>
      <c r="J79" s="2">
        <v>778.81</v>
      </c>
      <c r="K79" s="2">
        <v>778.81</v>
      </c>
      <c r="L79" s="2">
        <v>791.03</v>
      </c>
      <c r="M79" s="2">
        <v>791.03</v>
      </c>
      <c r="N79" s="2">
        <v>791.03</v>
      </c>
      <c r="O79" s="2">
        <v>803.44</v>
      </c>
      <c r="P79" s="2">
        <v>803.44</v>
      </c>
      <c r="Q79" s="2">
        <v>803.44</v>
      </c>
      <c r="R79" s="2"/>
      <c r="S79" s="2"/>
      <c r="T79" s="2"/>
      <c r="U79" s="2"/>
      <c r="V79" s="2"/>
      <c r="W79" s="2"/>
      <c r="X79" s="2"/>
    </row>
    <row r="80" spans="1:24" x14ac:dyDescent="0.2">
      <c r="A80" s="2" t="s">
        <v>85</v>
      </c>
      <c r="B80" s="2" t="str">
        <f>INDEX('SHOP Plan List'!B$2:B$15,MATCH($A80,'SHOP Plan List'!$A$2:$A$15,0))</f>
        <v>KP GA Gold HMO $1000 $30 S13 </v>
      </c>
      <c r="C80" s="2" t="str">
        <f>INDEX('SHOP Plan List'!C$2:C$15,MATCH($A80,'SHOP Plan List'!$A$2:$A$15,0))</f>
        <v>Gold </v>
      </c>
      <c r="D80" s="2" t="s">
        <v>82</v>
      </c>
      <c r="E80" s="2">
        <v>39</v>
      </c>
      <c r="F80" s="2">
        <v>776.63</v>
      </c>
      <c r="G80" s="2">
        <v>776.63</v>
      </c>
      <c r="H80" s="2">
        <v>776.63</v>
      </c>
      <c r="I80" s="2">
        <v>788.81</v>
      </c>
      <c r="J80" s="2">
        <v>788.81</v>
      </c>
      <c r="K80" s="2">
        <v>788.81</v>
      </c>
      <c r="L80" s="2">
        <v>801.19</v>
      </c>
      <c r="M80" s="2">
        <v>801.19</v>
      </c>
      <c r="N80" s="2">
        <v>801.19</v>
      </c>
      <c r="O80" s="2">
        <v>813.76</v>
      </c>
      <c r="P80" s="2">
        <v>813.76</v>
      </c>
      <c r="Q80" s="2">
        <v>813.76</v>
      </c>
      <c r="R80" s="2"/>
      <c r="S80" s="2"/>
      <c r="T80" s="2"/>
      <c r="U80" s="2"/>
      <c r="V80" s="2"/>
      <c r="W80" s="2"/>
      <c r="X80" s="2"/>
    </row>
    <row r="81" spans="1:24" x14ac:dyDescent="0.2">
      <c r="A81" s="2" t="s">
        <v>85</v>
      </c>
      <c r="B81" s="2" t="str">
        <f>INDEX('SHOP Plan List'!B$2:B$15,MATCH($A81,'SHOP Plan List'!$A$2:$A$15,0))</f>
        <v>KP GA Gold HMO $1000 $30 S13 </v>
      </c>
      <c r="C81" s="2" t="str">
        <f>INDEX('SHOP Plan List'!C$2:C$15,MATCH($A81,'SHOP Plan List'!$A$2:$A$15,0))</f>
        <v>Gold </v>
      </c>
      <c r="D81" s="2" t="s">
        <v>82</v>
      </c>
      <c r="E81" s="2">
        <v>40</v>
      </c>
      <c r="F81" s="2">
        <v>786.47</v>
      </c>
      <c r="G81" s="2">
        <v>786.47</v>
      </c>
      <c r="H81" s="2">
        <v>786.47</v>
      </c>
      <c r="I81" s="2">
        <v>798.81</v>
      </c>
      <c r="J81" s="2">
        <v>798.81</v>
      </c>
      <c r="K81" s="2">
        <v>798.81</v>
      </c>
      <c r="L81" s="2">
        <v>811.35</v>
      </c>
      <c r="M81" s="2">
        <v>811.35</v>
      </c>
      <c r="N81" s="2">
        <v>811.35</v>
      </c>
      <c r="O81" s="2">
        <v>824.08</v>
      </c>
      <c r="P81" s="2">
        <v>824.08</v>
      </c>
      <c r="Q81" s="2">
        <v>824.08</v>
      </c>
      <c r="R81" s="2"/>
      <c r="S81" s="2"/>
      <c r="T81" s="2"/>
      <c r="U81" s="2"/>
      <c r="V81" s="2"/>
      <c r="W81" s="2"/>
      <c r="X81" s="2"/>
    </row>
    <row r="82" spans="1:24" x14ac:dyDescent="0.2">
      <c r="A82" s="2" t="s">
        <v>85</v>
      </c>
      <c r="B82" s="2" t="str">
        <f>INDEX('SHOP Plan List'!B$2:B$15,MATCH($A82,'SHOP Plan List'!$A$2:$A$15,0))</f>
        <v>KP GA Gold HMO $1000 $30 S13 </v>
      </c>
      <c r="C82" s="2" t="str">
        <f>INDEX('SHOP Plan List'!C$2:C$15,MATCH($A82,'SHOP Plan List'!$A$2:$A$15,0))</f>
        <v>Gold </v>
      </c>
      <c r="D82" s="2" t="s">
        <v>82</v>
      </c>
      <c r="E82" s="2">
        <v>41</v>
      </c>
      <c r="F82" s="2">
        <v>801.24</v>
      </c>
      <c r="G82" s="2">
        <v>801.24</v>
      </c>
      <c r="H82" s="2">
        <v>801.24</v>
      </c>
      <c r="I82" s="2">
        <v>813.82</v>
      </c>
      <c r="J82" s="2">
        <v>813.82</v>
      </c>
      <c r="K82" s="2">
        <v>813.82</v>
      </c>
      <c r="L82" s="2">
        <v>826.58</v>
      </c>
      <c r="M82" s="2">
        <v>826.58</v>
      </c>
      <c r="N82" s="2">
        <v>826.58</v>
      </c>
      <c r="O82" s="2">
        <v>839.55</v>
      </c>
      <c r="P82" s="2">
        <v>839.55</v>
      </c>
      <c r="Q82" s="2">
        <v>839.55</v>
      </c>
      <c r="R82" s="2"/>
      <c r="S82" s="2"/>
      <c r="T82" s="2"/>
      <c r="U82" s="2"/>
      <c r="V82" s="2"/>
      <c r="W82" s="2"/>
      <c r="X82" s="2"/>
    </row>
    <row r="83" spans="1:24" x14ac:dyDescent="0.2">
      <c r="A83" s="2" t="s">
        <v>85</v>
      </c>
      <c r="B83" s="2" t="str">
        <f>INDEX('SHOP Plan List'!B$2:B$15,MATCH($A83,'SHOP Plan List'!$A$2:$A$15,0))</f>
        <v>KP GA Gold HMO $1000 $30 S13 </v>
      </c>
      <c r="C83" s="2" t="str">
        <f>INDEX('SHOP Plan List'!C$2:C$15,MATCH($A83,'SHOP Plan List'!$A$2:$A$15,0))</f>
        <v>Gold </v>
      </c>
      <c r="D83" s="2" t="s">
        <v>82</v>
      </c>
      <c r="E83" s="2">
        <v>42</v>
      </c>
      <c r="F83" s="2">
        <v>815.4</v>
      </c>
      <c r="G83" s="2">
        <v>815.4</v>
      </c>
      <c r="H83" s="2">
        <v>815.4</v>
      </c>
      <c r="I83" s="2">
        <v>828.19</v>
      </c>
      <c r="J83" s="2">
        <v>828.19</v>
      </c>
      <c r="K83" s="2">
        <v>828.19</v>
      </c>
      <c r="L83" s="2">
        <v>841.19</v>
      </c>
      <c r="M83" s="2">
        <v>841.19</v>
      </c>
      <c r="N83" s="2">
        <v>841.19</v>
      </c>
      <c r="O83" s="2">
        <v>854.38</v>
      </c>
      <c r="P83" s="2">
        <v>854.38</v>
      </c>
      <c r="Q83" s="2">
        <v>854.38</v>
      </c>
      <c r="R83" s="2"/>
      <c r="S83" s="2"/>
      <c r="T83" s="2"/>
      <c r="U83" s="2"/>
      <c r="V83" s="2"/>
      <c r="W83" s="2"/>
      <c r="X83" s="2"/>
    </row>
    <row r="84" spans="1:24" x14ac:dyDescent="0.2">
      <c r="A84" s="2" t="s">
        <v>85</v>
      </c>
      <c r="B84" s="2" t="str">
        <f>INDEX('SHOP Plan List'!B$2:B$15,MATCH($A84,'SHOP Plan List'!$A$2:$A$15,0))</f>
        <v>KP GA Gold HMO $1000 $30 S13 </v>
      </c>
      <c r="C84" s="2" t="str">
        <f>INDEX('SHOP Plan List'!C$2:C$15,MATCH($A84,'SHOP Plan List'!$A$2:$A$15,0))</f>
        <v>Gold </v>
      </c>
      <c r="D84" s="2" t="s">
        <v>82</v>
      </c>
      <c r="E84" s="2">
        <v>43</v>
      </c>
      <c r="F84" s="2">
        <v>835.09</v>
      </c>
      <c r="G84" s="2">
        <v>835.09</v>
      </c>
      <c r="H84" s="2">
        <v>835.09</v>
      </c>
      <c r="I84" s="2">
        <v>848.19</v>
      </c>
      <c r="J84" s="2">
        <v>848.19</v>
      </c>
      <c r="K84" s="2">
        <v>848.19</v>
      </c>
      <c r="L84" s="2">
        <v>861.5</v>
      </c>
      <c r="M84" s="2">
        <v>861.5</v>
      </c>
      <c r="N84" s="2">
        <v>861.5</v>
      </c>
      <c r="O84" s="2">
        <v>875.02</v>
      </c>
      <c r="P84" s="2">
        <v>875.02</v>
      </c>
      <c r="Q84" s="2">
        <v>875.02</v>
      </c>
      <c r="R84" s="2"/>
      <c r="S84" s="2"/>
      <c r="T84" s="2"/>
      <c r="U84" s="2"/>
      <c r="V84" s="2"/>
      <c r="W84" s="2"/>
      <c r="X84" s="2"/>
    </row>
    <row r="85" spans="1:24" x14ac:dyDescent="0.2">
      <c r="A85" s="2" t="s">
        <v>85</v>
      </c>
      <c r="B85" s="2" t="str">
        <f>INDEX('SHOP Plan List'!B$2:B$15,MATCH($A85,'SHOP Plan List'!$A$2:$A$15,0))</f>
        <v>KP GA Gold HMO $1000 $30 S13 </v>
      </c>
      <c r="C85" s="2" t="str">
        <f>INDEX('SHOP Plan List'!C$2:C$15,MATCH($A85,'SHOP Plan List'!$A$2:$A$15,0))</f>
        <v>Gold </v>
      </c>
      <c r="D85" s="2" t="s">
        <v>82</v>
      </c>
      <c r="E85" s="2">
        <v>44</v>
      </c>
      <c r="F85" s="2">
        <v>859.71</v>
      </c>
      <c r="G85" s="2">
        <v>859.71</v>
      </c>
      <c r="H85" s="2">
        <v>859.71</v>
      </c>
      <c r="I85" s="2">
        <v>873.19</v>
      </c>
      <c r="J85" s="2">
        <v>873.19</v>
      </c>
      <c r="K85" s="2">
        <v>873.19</v>
      </c>
      <c r="L85" s="2">
        <v>886.89</v>
      </c>
      <c r="M85" s="2">
        <v>886.89</v>
      </c>
      <c r="N85" s="2">
        <v>886.89</v>
      </c>
      <c r="O85" s="2">
        <v>900.81</v>
      </c>
      <c r="P85" s="2">
        <v>900.81</v>
      </c>
      <c r="Q85" s="2">
        <v>900.81</v>
      </c>
      <c r="R85" s="2"/>
      <c r="S85" s="2"/>
      <c r="T85" s="2"/>
      <c r="U85" s="2"/>
      <c r="V85" s="2"/>
      <c r="W85" s="2"/>
      <c r="X85" s="2"/>
    </row>
    <row r="86" spans="1:24" x14ac:dyDescent="0.2">
      <c r="A86" s="2" t="s">
        <v>85</v>
      </c>
      <c r="B86" s="2" t="str">
        <f>INDEX('SHOP Plan List'!B$2:B$15,MATCH($A86,'SHOP Plan List'!$A$2:$A$15,0))</f>
        <v>KP GA Gold HMO $1000 $30 S13 </v>
      </c>
      <c r="C86" s="2" t="str">
        <f>INDEX('SHOP Plan List'!C$2:C$15,MATCH($A86,'SHOP Plan List'!$A$2:$A$15,0))</f>
        <v>Gold </v>
      </c>
      <c r="D86" s="2" t="s">
        <v>82</v>
      </c>
      <c r="E86" s="2">
        <v>45</v>
      </c>
      <c r="F86" s="2">
        <v>888.63</v>
      </c>
      <c r="G86" s="2">
        <v>888.63</v>
      </c>
      <c r="H86" s="2">
        <v>888.63</v>
      </c>
      <c r="I86" s="2">
        <v>902.57</v>
      </c>
      <c r="J86" s="2">
        <v>902.57</v>
      </c>
      <c r="K86" s="2">
        <v>902.57</v>
      </c>
      <c r="L86" s="2">
        <v>916.73</v>
      </c>
      <c r="M86" s="2">
        <v>916.73</v>
      </c>
      <c r="N86" s="2">
        <v>916.73</v>
      </c>
      <c r="O86" s="2">
        <v>931.12</v>
      </c>
      <c r="P86" s="2">
        <v>931.12</v>
      </c>
      <c r="Q86" s="2">
        <v>931.12</v>
      </c>
      <c r="R86" s="2"/>
      <c r="S86" s="2"/>
      <c r="T86" s="2"/>
      <c r="U86" s="2"/>
      <c r="V86" s="2"/>
      <c r="W86" s="2"/>
      <c r="X86" s="2"/>
    </row>
    <row r="87" spans="1:24" x14ac:dyDescent="0.2">
      <c r="A87" s="2" t="s">
        <v>85</v>
      </c>
      <c r="B87" s="2" t="str">
        <f>INDEX('SHOP Plan List'!B$2:B$15,MATCH($A87,'SHOP Plan List'!$A$2:$A$15,0))</f>
        <v>KP GA Gold HMO $1000 $30 S13 </v>
      </c>
      <c r="C87" s="2" t="str">
        <f>INDEX('SHOP Plan List'!C$2:C$15,MATCH($A87,'SHOP Plan List'!$A$2:$A$15,0))</f>
        <v>Gold </v>
      </c>
      <c r="D87" s="2" t="s">
        <v>82</v>
      </c>
      <c r="E87" s="2">
        <v>46</v>
      </c>
      <c r="F87" s="2">
        <v>923.09</v>
      </c>
      <c r="G87" s="2">
        <v>923.09</v>
      </c>
      <c r="H87" s="2">
        <v>923.09</v>
      </c>
      <c r="I87" s="2">
        <v>937.58</v>
      </c>
      <c r="J87" s="2">
        <v>937.58</v>
      </c>
      <c r="K87" s="2">
        <v>937.58</v>
      </c>
      <c r="L87" s="2">
        <v>952.29</v>
      </c>
      <c r="M87" s="2">
        <v>952.29</v>
      </c>
      <c r="N87" s="2">
        <v>952.29</v>
      </c>
      <c r="O87" s="2">
        <v>967.23</v>
      </c>
      <c r="P87" s="2">
        <v>967.23</v>
      </c>
      <c r="Q87" s="2">
        <v>967.23</v>
      </c>
      <c r="R87" s="2"/>
      <c r="S87" s="2"/>
      <c r="T87" s="2"/>
      <c r="U87" s="2"/>
      <c r="V87" s="2"/>
      <c r="W87" s="2"/>
      <c r="X87" s="2"/>
    </row>
    <row r="88" spans="1:24" x14ac:dyDescent="0.2">
      <c r="A88" s="2" t="s">
        <v>85</v>
      </c>
      <c r="B88" s="2" t="str">
        <f>INDEX('SHOP Plan List'!B$2:B$15,MATCH($A88,'SHOP Plan List'!$A$2:$A$15,0))</f>
        <v>KP GA Gold HMO $1000 $30 S13 </v>
      </c>
      <c r="C88" s="2" t="str">
        <f>INDEX('SHOP Plan List'!C$2:C$15,MATCH($A88,'SHOP Plan List'!$A$2:$A$15,0))</f>
        <v>Gold </v>
      </c>
      <c r="D88" s="2" t="s">
        <v>82</v>
      </c>
      <c r="E88" s="2">
        <v>47</v>
      </c>
      <c r="F88" s="2">
        <v>961.86</v>
      </c>
      <c r="G88" s="2">
        <v>961.86</v>
      </c>
      <c r="H88" s="2">
        <v>961.86</v>
      </c>
      <c r="I88" s="2">
        <v>976.95</v>
      </c>
      <c r="J88" s="2">
        <v>976.95</v>
      </c>
      <c r="K88" s="2">
        <v>976.95</v>
      </c>
      <c r="L88" s="2">
        <v>992.28</v>
      </c>
      <c r="M88" s="2">
        <v>992.28</v>
      </c>
      <c r="N88" s="2">
        <v>992.28</v>
      </c>
      <c r="O88" s="2">
        <v>1007.85</v>
      </c>
      <c r="P88" s="2">
        <v>1007.85</v>
      </c>
      <c r="Q88" s="2">
        <v>1007.85</v>
      </c>
      <c r="R88" s="2"/>
      <c r="S88" s="2"/>
      <c r="T88" s="2"/>
      <c r="U88" s="2"/>
      <c r="V88" s="2"/>
      <c r="W88" s="2"/>
      <c r="X88" s="2"/>
    </row>
    <row r="89" spans="1:24" x14ac:dyDescent="0.2">
      <c r="A89" s="2" t="s">
        <v>85</v>
      </c>
      <c r="B89" s="2" t="str">
        <f>INDEX('SHOP Plan List'!B$2:B$15,MATCH($A89,'SHOP Plan List'!$A$2:$A$15,0))</f>
        <v>KP GA Gold HMO $1000 $30 S13 </v>
      </c>
      <c r="C89" s="2" t="str">
        <f>INDEX('SHOP Plan List'!C$2:C$15,MATCH($A89,'SHOP Plan List'!$A$2:$A$15,0))</f>
        <v>Gold </v>
      </c>
      <c r="D89" s="2" t="s">
        <v>82</v>
      </c>
      <c r="E89" s="2">
        <v>48</v>
      </c>
      <c r="F89" s="2">
        <v>1006.17</v>
      </c>
      <c r="G89" s="2">
        <v>1006.17</v>
      </c>
      <c r="H89" s="2">
        <v>1006.17</v>
      </c>
      <c r="I89" s="2">
        <v>1021.96</v>
      </c>
      <c r="J89" s="2">
        <v>1021.96</v>
      </c>
      <c r="K89" s="2">
        <v>1021.96</v>
      </c>
      <c r="L89" s="2">
        <v>1037.99</v>
      </c>
      <c r="M89" s="2">
        <v>1037.99</v>
      </c>
      <c r="N89" s="2">
        <v>1037.99</v>
      </c>
      <c r="O89" s="2">
        <v>1054.28</v>
      </c>
      <c r="P89" s="2">
        <v>1054.28</v>
      </c>
      <c r="Q89" s="2">
        <v>1054.28</v>
      </c>
      <c r="R89" s="2"/>
      <c r="S89" s="2"/>
      <c r="T89" s="2"/>
      <c r="U89" s="2"/>
      <c r="V89" s="2"/>
      <c r="W89" s="2"/>
      <c r="X89" s="2"/>
    </row>
    <row r="90" spans="1:24" x14ac:dyDescent="0.2">
      <c r="A90" s="2" t="s">
        <v>85</v>
      </c>
      <c r="B90" s="2" t="str">
        <f>INDEX('SHOP Plan List'!B$2:B$15,MATCH($A90,'SHOP Plan List'!$A$2:$A$15,0))</f>
        <v>KP GA Gold HMO $1000 $30 S13 </v>
      </c>
      <c r="C90" s="2" t="str">
        <f>INDEX('SHOP Plan List'!C$2:C$15,MATCH($A90,'SHOP Plan List'!$A$2:$A$15,0))</f>
        <v>Gold </v>
      </c>
      <c r="D90" s="2" t="s">
        <v>82</v>
      </c>
      <c r="E90" s="2">
        <v>49</v>
      </c>
      <c r="F90" s="2">
        <v>1049.8599999999999</v>
      </c>
      <c r="G90" s="2">
        <v>1049.8599999999999</v>
      </c>
      <c r="H90" s="2">
        <v>1049.8599999999999</v>
      </c>
      <c r="I90" s="2">
        <v>1066.3399999999999</v>
      </c>
      <c r="J90" s="2">
        <v>1066.3399999999999</v>
      </c>
      <c r="K90" s="2">
        <v>1066.3399999999999</v>
      </c>
      <c r="L90" s="2">
        <v>1083.07</v>
      </c>
      <c r="M90" s="2">
        <v>1083.07</v>
      </c>
      <c r="N90" s="2">
        <v>1083.07</v>
      </c>
      <c r="O90" s="2">
        <v>1100.06</v>
      </c>
      <c r="P90" s="2">
        <v>1100.06</v>
      </c>
      <c r="Q90" s="2">
        <v>1100.06</v>
      </c>
      <c r="R90" s="2"/>
      <c r="S90" s="2"/>
      <c r="T90" s="2"/>
      <c r="U90" s="2"/>
      <c r="V90" s="2"/>
      <c r="W90" s="2"/>
      <c r="X90" s="2"/>
    </row>
    <row r="91" spans="1:24" x14ac:dyDescent="0.2">
      <c r="A91" s="2" t="s">
        <v>85</v>
      </c>
      <c r="B91" s="2" t="str">
        <f>INDEX('SHOP Plan List'!B$2:B$15,MATCH($A91,'SHOP Plan List'!$A$2:$A$15,0))</f>
        <v>KP GA Gold HMO $1000 $30 S13 </v>
      </c>
      <c r="C91" s="2" t="str">
        <f>INDEX('SHOP Plan List'!C$2:C$15,MATCH($A91,'SHOP Plan List'!$A$2:$A$15,0))</f>
        <v>Gold </v>
      </c>
      <c r="D91" s="2" t="s">
        <v>82</v>
      </c>
      <c r="E91" s="2">
        <v>50</v>
      </c>
      <c r="F91" s="2">
        <v>1099.0999999999999</v>
      </c>
      <c r="G91" s="2">
        <v>1099.0999999999999</v>
      </c>
      <c r="H91" s="2">
        <v>1099.0999999999999</v>
      </c>
      <c r="I91" s="2">
        <v>1116.3399999999999</v>
      </c>
      <c r="J91" s="2">
        <v>1116.3399999999999</v>
      </c>
      <c r="K91" s="2">
        <v>1116.3399999999999</v>
      </c>
      <c r="L91" s="2">
        <v>1133.8499999999999</v>
      </c>
      <c r="M91" s="2">
        <v>1133.8499999999999</v>
      </c>
      <c r="N91" s="2">
        <v>1133.8499999999999</v>
      </c>
      <c r="O91" s="2">
        <v>1151.6400000000001</v>
      </c>
      <c r="P91" s="2">
        <v>1151.6400000000001</v>
      </c>
      <c r="Q91" s="2">
        <v>1151.6400000000001</v>
      </c>
      <c r="R91" s="2"/>
      <c r="S91" s="2"/>
      <c r="T91" s="2"/>
      <c r="U91" s="2"/>
      <c r="V91" s="2"/>
      <c r="W91" s="2"/>
      <c r="X91" s="2"/>
    </row>
    <row r="92" spans="1:24" x14ac:dyDescent="0.2">
      <c r="A92" s="2" t="s">
        <v>85</v>
      </c>
      <c r="B92" s="2" t="str">
        <f>INDEX('SHOP Plan List'!B$2:B$15,MATCH($A92,'SHOP Plan List'!$A$2:$A$15,0))</f>
        <v>KP GA Gold HMO $1000 $30 S13 </v>
      </c>
      <c r="C92" s="2" t="str">
        <f>INDEX('SHOP Plan List'!C$2:C$15,MATCH($A92,'SHOP Plan List'!$A$2:$A$15,0))</f>
        <v>Gold </v>
      </c>
      <c r="D92" s="2" t="s">
        <v>82</v>
      </c>
      <c r="E92" s="2">
        <v>51</v>
      </c>
      <c r="F92" s="2">
        <v>1147.71</v>
      </c>
      <c r="G92" s="2">
        <v>1147.71</v>
      </c>
      <c r="H92" s="2">
        <v>1147.71</v>
      </c>
      <c r="I92" s="2">
        <v>1165.72</v>
      </c>
      <c r="J92" s="2">
        <v>1165.72</v>
      </c>
      <c r="K92" s="2">
        <v>1165.72</v>
      </c>
      <c r="L92" s="2">
        <v>1184.01</v>
      </c>
      <c r="M92" s="2">
        <v>1184.01</v>
      </c>
      <c r="N92" s="2">
        <v>1184.01</v>
      </c>
      <c r="O92" s="2">
        <v>1202.58</v>
      </c>
      <c r="P92" s="2">
        <v>1202.58</v>
      </c>
      <c r="Q92" s="2">
        <v>1202.58</v>
      </c>
      <c r="R92" s="2"/>
      <c r="S92" s="2"/>
      <c r="T92" s="2"/>
      <c r="U92" s="2"/>
      <c r="V92" s="2"/>
      <c r="W92" s="2"/>
      <c r="X92" s="2"/>
    </row>
    <row r="93" spans="1:24" x14ac:dyDescent="0.2">
      <c r="A93" s="2" t="s">
        <v>85</v>
      </c>
      <c r="B93" s="2" t="str">
        <f>INDEX('SHOP Plan List'!B$2:B$15,MATCH($A93,'SHOP Plan List'!$A$2:$A$15,0))</f>
        <v>KP GA Gold HMO $1000 $30 S13 </v>
      </c>
      <c r="C93" s="2" t="str">
        <f>INDEX('SHOP Plan List'!C$2:C$15,MATCH($A93,'SHOP Plan List'!$A$2:$A$15,0))</f>
        <v>Gold </v>
      </c>
      <c r="D93" s="2" t="s">
        <v>82</v>
      </c>
      <c r="E93" s="2">
        <v>52</v>
      </c>
      <c r="F93" s="2">
        <v>1201.25</v>
      </c>
      <c r="G93" s="2">
        <v>1201.25</v>
      </c>
      <c r="H93" s="2">
        <v>1201.25</v>
      </c>
      <c r="I93" s="2">
        <v>1220.0999999999999</v>
      </c>
      <c r="J93" s="2">
        <v>1220.0999999999999</v>
      </c>
      <c r="K93" s="2">
        <v>1220.0999999999999</v>
      </c>
      <c r="L93" s="2">
        <v>1239.24</v>
      </c>
      <c r="M93" s="2">
        <v>1239.24</v>
      </c>
      <c r="N93" s="2">
        <v>1239.24</v>
      </c>
      <c r="O93" s="2">
        <v>1258.68</v>
      </c>
      <c r="P93" s="2">
        <v>1258.68</v>
      </c>
      <c r="Q93" s="2">
        <v>1258.68</v>
      </c>
      <c r="R93" s="2"/>
      <c r="S93" s="2"/>
      <c r="T93" s="2"/>
      <c r="U93" s="2"/>
      <c r="V93" s="2"/>
      <c r="W93" s="2"/>
      <c r="X93" s="2"/>
    </row>
    <row r="94" spans="1:24" x14ac:dyDescent="0.2">
      <c r="A94" s="2" t="s">
        <v>85</v>
      </c>
      <c r="B94" s="2" t="str">
        <f>INDEX('SHOP Plan List'!B$2:B$15,MATCH($A94,'SHOP Plan List'!$A$2:$A$15,0))</f>
        <v>KP GA Gold HMO $1000 $30 S13 </v>
      </c>
      <c r="C94" s="2" t="str">
        <f>INDEX('SHOP Plan List'!C$2:C$15,MATCH($A94,'SHOP Plan List'!$A$2:$A$15,0))</f>
        <v>Gold </v>
      </c>
      <c r="D94" s="2" t="s">
        <v>82</v>
      </c>
      <c r="E94" s="2">
        <v>53</v>
      </c>
      <c r="F94" s="2">
        <v>1255.4100000000001</v>
      </c>
      <c r="G94" s="2">
        <v>1255.4100000000001</v>
      </c>
      <c r="H94" s="2">
        <v>1255.4100000000001</v>
      </c>
      <c r="I94" s="2">
        <v>1275.0999999999999</v>
      </c>
      <c r="J94" s="2">
        <v>1275.0999999999999</v>
      </c>
      <c r="K94" s="2">
        <v>1275.0999999999999</v>
      </c>
      <c r="L94" s="2">
        <v>1295.1099999999999</v>
      </c>
      <c r="M94" s="2">
        <v>1295.1099999999999</v>
      </c>
      <c r="N94" s="2">
        <v>1295.1099999999999</v>
      </c>
      <c r="O94" s="2">
        <v>1315.43</v>
      </c>
      <c r="P94" s="2">
        <v>1315.43</v>
      </c>
      <c r="Q94" s="2">
        <v>1315.43</v>
      </c>
      <c r="R94" s="2"/>
      <c r="S94" s="2"/>
      <c r="T94" s="2"/>
      <c r="U94" s="2"/>
      <c r="V94" s="2"/>
      <c r="W94" s="2"/>
      <c r="X94" s="2"/>
    </row>
    <row r="95" spans="1:24" x14ac:dyDescent="0.2">
      <c r="A95" s="2" t="s">
        <v>85</v>
      </c>
      <c r="B95" s="2" t="str">
        <f>INDEX('SHOP Plan List'!B$2:B$15,MATCH($A95,'SHOP Plan List'!$A$2:$A$15,0))</f>
        <v>KP GA Gold HMO $1000 $30 S13 </v>
      </c>
      <c r="C95" s="2" t="str">
        <f>INDEX('SHOP Plan List'!C$2:C$15,MATCH($A95,'SHOP Plan List'!$A$2:$A$15,0))</f>
        <v>Gold </v>
      </c>
      <c r="D95" s="2" t="s">
        <v>82</v>
      </c>
      <c r="E95" s="2">
        <v>54</v>
      </c>
      <c r="F95" s="2">
        <v>1313.87</v>
      </c>
      <c r="G95" s="2">
        <v>1313.87</v>
      </c>
      <c r="H95" s="2">
        <v>1313.87</v>
      </c>
      <c r="I95" s="2">
        <v>1334.48</v>
      </c>
      <c r="J95" s="2">
        <v>1334.48</v>
      </c>
      <c r="K95" s="2">
        <v>1334.48</v>
      </c>
      <c r="L95" s="2">
        <v>1355.42</v>
      </c>
      <c r="M95" s="2">
        <v>1355.42</v>
      </c>
      <c r="N95" s="2">
        <v>1355.42</v>
      </c>
      <c r="O95" s="2">
        <v>1376.68</v>
      </c>
      <c r="P95" s="2">
        <v>1376.68</v>
      </c>
      <c r="Q95" s="2">
        <v>1376.68</v>
      </c>
      <c r="R95" s="2"/>
      <c r="S95" s="2"/>
      <c r="T95" s="2"/>
      <c r="U95" s="2"/>
      <c r="V95" s="2"/>
      <c r="W95" s="2"/>
      <c r="X95" s="2"/>
    </row>
    <row r="96" spans="1:24" x14ac:dyDescent="0.2">
      <c r="A96" s="2" t="s">
        <v>85</v>
      </c>
      <c r="B96" s="2" t="str">
        <f>INDEX('SHOP Plan List'!B$2:B$15,MATCH($A96,'SHOP Plan List'!$A$2:$A$15,0))</f>
        <v>KP GA Gold HMO $1000 $30 S13 </v>
      </c>
      <c r="C96" s="2" t="str">
        <f>INDEX('SHOP Plan List'!C$2:C$15,MATCH($A96,'SHOP Plan List'!$A$2:$A$15,0))</f>
        <v>Gold </v>
      </c>
      <c r="D96" s="2" t="s">
        <v>82</v>
      </c>
      <c r="E96" s="2">
        <v>55</v>
      </c>
      <c r="F96" s="2">
        <v>1372.33</v>
      </c>
      <c r="G96" s="2">
        <v>1372.33</v>
      </c>
      <c r="H96" s="2">
        <v>1372.33</v>
      </c>
      <c r="I96" s="2">
        <v>1393.86</v>
      </c>
      <c r="J96" s="2">
        <v>1393.86</v>
      </c>
      <c r="K96" s="2">
        <v>1393.86</v>
      </c>
      <c r="L96" s="2">
        <v>1415.73</v>
      </c>
      <c r="M96" s="2">
        <v>1415.73</v>
      </c>
      <c r="N96" s="2">
        <v>1415.73</v>
      </c>
      <c r="O96" s="2">
        <v>1437.94</v>
      </c>
      <c r="P96" s="2">
        <v>1437.94</v>
      </c>
      <c r="Q96" s="2">
        <v>1437.94</v>
      </c>
      <c r="R96" s="2"/>
      <c r="S96" s="2"/>
      <c r="T96" s="2"/>
      <c r="U96" s="2"/>
      <c r="V96" s="2"/>
      <c r="W96" s="2"/>
      <c r="X96" s="2"/>
    </row>
    <row r="97" spans="1:24" x14ac:dyDescent="0.2">
      <c r="A97" s="2" t="s">
        <v>85</v>
      </c>
      <c r="B97" s="2" t="str">
        <f>INDEX('SHOP Plan List'!B$2:B$15,MATCH($A97,'SHOP Plan List'!$A$2:$A$15,0))</f>
        <v>KP GA Gold HMO $1000 $30 S13 </v>
      </c>
      <c r="C97" s="2" t="str">
        <f>INDEX('SHOP Plan List'!C$2:C$15,MATCH($A97,'SHOP Plan List'!$A$2:$A$15,0))</f>
        <v>Gold </v>
      </c>
      <c r="D97" s="2" t="s">
        <v>82</v>
      </c>
      <c r="E97" s="2">
        <v>56</v>
      </c>
      <c r="F97" s="2">
        <v>1435.72</v>
      </c>
      <c r="G97" s="2">
        <v>1435.72</v>
      </c>
      <c r="H97" s="2">
        <v>1435.72</v>
      </c>
      <c r="I97" s="2">
        <v>1458.24</v>
      </c>
      <c r="J97" s="2">
        <v>1458.24</v>
      </c>
      <c r="K97" s="2">
        <v>1458.24</v>
      </c>
      <c r="L97" s="2">
        <v>1481.12</v>
      </c>
      <c r="M97" s="2">
        <v>1481.12</v>
      </c>
      <c r="N97" s="2">
        <v>1481.12</v>
      </c>
      <c r="O97" s="2">
        <v>1504.36</v>
      </c>
      <c r="P97" s="2">
        <v>1504.36</v>
      </c>
      <c r="Q97" s="2">
        <v>1504.36</v>
      </c>
      <c r="R97" s="2"/>
      <c r="S97" s="2"/>
      <c r="T97" s="2"/>
      <c r="U97" s="2"/>
      <c r="V97" s="2"/>
      <c r="W97" s="2"/>
      <c r="X97" s="2"/>
    </row>
    <row r="98" spans="1:24" x14ac:dyDescent="0.2">
      <c r="A98" s="2" t="s">
        <v>85</v>
      </c>
      <c r="B98" s="2" t="str">
        <f>INDEX('SHOP Plan List'!B$2:B$15,MATCH($A98,'SHOP Plan List'!$A$2:$A$15,0))</f>
        <v>KP GA Gold HMO $1000 $30 S13 </v>
      </c>
      <c r="C98" s="2" t="str">
        <f>INDEX('SHOP Plan List'!C$2:C$15,MATCH($A98,'SHOP Plan List'!$A$2:$A$15,0))</f>
        <v>Gold </v>
      </c>
      <c r="D98" s="2" t="s">
        <v>82</v>
      </c>
      <c r="E98" s="2">
        <v>57</v>
      </c>
      <c r="F98" s="2">
        <v>1499.72</v>
      </c>
      <c r="G98" s="2">
        <v>1499.72</v>
      </c>
      <c r="H98" s="2">
        <v>1499.72</v>
      </c>
      <c r="I98" s="2">
        <v>1523.25</v>
      </c>
      <c r="J98" s="2">
        <v>1523.25</v>
      </c>
      <c r="K98" s="2">
        <v>1523.25</v>
      </c>
      <c r="L98" s="2">
        <v>1547.15</v>
      </c>
      <c r="M98" s="2">
        <v>1547.15</v>
      </c>
      <c r="N98" s="2">
        <v>1547.15</v>
      </c>
      <c r="O98" s="2">
        <v>1571.42</v>
      </c>
      <c r="P98" s="2">
        <v>1571.42</v>
      </c>
      <c r="Q98" s="2">
        <v>1571.42</v>
      </c>
      <c r="R98" s="2"/>
      <c r="S98" s="2"/>
      <c r="T98" s="2"/>
      <c r="U98" s="2"/>
      <c r="V98" s="2"/>
      <c r="W98" s="2"/>
      <c r="X98" s="2"/>
    </row>
    <row r="99" spans="1:24" x14ac:dyDescent="0.2">
      <c r="A99" s="2" t="s">
        <v>85</v>
      </c>
      <c r="B99" s="2" t="str">
        <f>INDEX('SHOP Plan List'!B$2:B$15,MATCH($A99,'SHOP Plan List'!$A$2:$A$15,0))</f>
        <v>KP GA Gold HMO $1000 $30 S13 </v>
      </c>
      <c r="C99" s="2" t="str">
        <f>INDEX('SHOP Plan List'!C$2:C$15,MATCH($A99,'SHOP Plan List'!$A$2:$A$15,0))</f>
        <v>Gold </v>
      </c>
      <c r="D99" s="2" t="s">
        <v>82</v>
      </c>
      <c r="E99" s="2">
        <v>58</v>
      </c>
      <c r="F99" s="2">
        <v>1568.03</v>
      </c>
      <c r="G99" s="2">
        <v>1568.03</v>
      </c>
      <c r="H99" s="2">
        <v>1568.03</v>
      </c>
      <c r="I99" s="2">
        <v>1592.63</v>
      </c>
      <c r="J99" s="2">
        <v>1592.63</v>
      </c>
      <c r="K99" s="2">
        <v>1592.63</v>
      </c>
      <c r="L99" s="2">
        <v>1617.61</v>
      </c>
      <c r="M99" s="2">
        <v>1617.61</v>
      </c>
      <c r="N99" s="2">
        <v>1617.61</v>
      </c>
      <c r="O99" s="2">
        <v>1642.99</v>
      </c>
      <c r="P99" s="2">
        <v>1642.99</v>
      </c>
      <c r="Q99" s="2">
        <v>1642.99</v>
      </c>
      <c r="R99" s="2"/>
      <c r="S99" s="2"/>
      <c r="T99" s="2"/>
      <c r="U99" s="2"/>
      <c r="V99" s="2"/>
      <c r="W99" s="2"/>
      <c r="X99" s="2"/>
    </row>
    <row r="100" spans="1:24" x14ac:dyDescent="0.2">
      <c r="A100" s="2" t="s">
        <v>85</v>
      </c>
      <c r="B100" s="2" t="str">
        <f>INDEX('SHOP Plan List'!B$2:B$15,MATCH($A100,'SHOP Plan List'!$A$2:$A$15,0))</f>
        <v>KP GA Gold HMO $1000 $30 S13 </v>
      </c>
      <c r="C100" s="2" t="str">
        <f>INDEX('SHOP Plan List'!C$2:C$15,MATCH($A100,'SHOP Plan List'!$A$2:$A$15,0))</f>
        <v>Gold </v>
      </c>
      <c r="D100" s="2" t="s">
        <v>82</v>
      </c>
      <c r="E100" s="2">
        <v>59</v>
      </c>
      <c r="F100" s="2">
        <v>1601.87</v>
      </c>
      <c r="G100" s="2">
        <v>1601.87</v>
      </c>
      <c r="H100" s="2">
        <v>1601.87</v>
      </c>
      <c r="I100" s="2">
        <v>1627.01</v>
      </c>
      <c r="J100" s="2">
        <v>1627.01</v>
      </c>
      <c r="K100" s="2">
        <v>1627.01</v>
      </c>
      <c r="L100" s="2">
        <v>1652.53</v>
      </c>
      <c r="M100" s="2">
        <v>1652.53</v>
      </c>
      <c r="N100" s="2">
        <v>1652.53</v>
      </c>
      <c r="O100" s="2">
        <v>1678.46</v>
      </c>
      <c r="P100" s="2">
        <v>1678.46</v>
      </c>
      <c r="Q100" s="2">
        <v>1678.46</v>
      </c>
      <c r="R100" s="2"/>
      <c r="S100" s="2"/>
      <c r="T100" s="2"/>
      <c r="U100" s="2"/>
      <c r="V100" s="2"/>
      <c r="W100" s="2"/>
      <c r="X100" s="2"/>
    </row>
    <row r="101" spans="1:24" x14ac:dyDescent="0.2">
      <c r="A101" s="2" t="s">
        <v>85</v>
      </c>
      <c r="B101" s="2" t="str">
        <f>INDEX('SHOP Plan List'!B$2:B$15,MATCH($A101,'SHOP Plan List'!$A$2:$A$15,0))</f>
        <v>KP GA Gold HMO $1000 $30 S13 </v>
      </c>
      <c r="C101" s="2" t="str">
        <f>INDEX('SHOP Plan List'!C$2:C$15,MATCH($A101,'SHOP Plan List'!$A$2:$A$15,0))</f>
        <v>Gold </v>
      </c>
      <c r="D101" s="2" t="s">
        <v>82</v>
      </c>
      <c r="E101" s="2">
        <v>60</v>
      </c>
      <c r="F101" s="2">
        <v>1670.18</v>
      </c>
      <c r="G101" s="2">
        <v>1670.18</v>
      </c>
      <c r="H101" s="2">
        <v>1670.18</v>
      </c>
      <c r="I101" s="2">
        <v>1696.39</v>
      </c>
      <c r="J101" s="2">
        <v>1696.39</v>
      </c>
      <c r="K101" s="2">
        <v>1696.39</v>
      </c>
      <c r="L101" s="2">
        <v>1723</v>
      </c>
      <c r="M101" s="2">
        <v>1723</v>
      </c>
      <c r="N101" s="2">
        <v>1723</v>
      </c>
      <c r="O101" s="2">
        <v>1750.03</v>
      </c>
      <c r="P101" s="2">
        <v>1750.03</v>
      </c>
      <c r="Q101" s="2">
        <v>1750.03</v>
      </c>
      <c r="R101" s="2"/>
      <c r="S101" s="2"/>
      <c r="T101" s="2"/>
      <c r="U101" s="2"/>
      <c r="V101" s="2"/>
      <c r="W101" s="2"/>
      <c r="X101" s="2"/>
    </row>
    <row r="102" spans="1:24" x14ac:dyDescent="0.2">
      <c r="A102" s="2" t="s">
        <v>85</v>
      </c>
      <c r="B102" s="2" t="str">
        <f>INDEX('SHOP Plan List'!B$2:B$15,MATCH($A102,'SHOP Plan List'!$A$2:$A$15,0))</f>
        <v>KP GA Gold HMO $1000 $30 S13 </v>
      </c>
      <c r="C102" s="2" t="str">
        <f>INDEX('SHOP Plan List'!C$2:C$15,MATCH($A102,'SHOP Plan List'!$A$2:$A$15,0))</f>
        <v>Gold </v>
      </c>
      <c r="D102" s="2" t="s">
        <v>82</v>
      </c>
      <c r="E102" s="2">
        <v>61</v>
      </c>
      <c r="F102" s="2">
        <v>1729.26</v>
      </c>
      <c r="G102" s="2">
        <v>1729.26</v>
      </c>
      <c r="H102" s="2">
        <v>1729.26</v>
      </c>
      <c r="I102" s="2">
        <v>1756.39</v>
      </c>
      <c r="J102" s="2">
        <v>1756.39</v>
      </c>
      <c r="K102" s="2">
        <v>1756.39</v>
      </c>
      <c r="L102" s="2">
        <v>1783.95</v>
      </c>
      <c r="M102" s="2">
        <v>1783.95</v>
      </c>
      <c r="N102" s="2">
        <v>1783.95</v>
      </c>
      <c r="O102" s="2">
        <v>1811.94</v>
      </c>
      <c r="P102" s="2">
        <v>1811.94</v>
      </c>
      <c r="Q102" s="2">
        <v>1811.94</v>
      </c>
      <c r="R102" s="2"/>
      <c r="S102" s="2"/>
      <c r="T102" s="2"/>
      <c r="U102" s="2"/>
      <c r="V102" s="2"/>
      <c r="W102" s="2"/>
      <c r="X102" s="2"/>
    </row>
    <row r="103" spans="1:24" x14ac:dyDescent="0.2">
      <c r="A103" s="2" t="s">
        <v>85</v>
      </c>
      <c r="B103" s="2" t="str">
        <f>INDEX('SHOP Plan List'!B$2:B$15,MATCH($A103,'SHOP Plan List'!$A$2:$A$15,0))</f>
        <v>KP GA Gold HMO $1000 $30 S13 </v>
      </c>
      <c r="C103" s="2" t="str">
        <f>INDEX('SHOP Plan List'!C$2:C$15,MATCH($A103,'SHOP Plan List'!$A$2:$A$15,0))</f>
        <v>Gold </v>
      </c>
      <c r="D103" s="2" t="s">
        <v>82</v>
      </c>
      <c r="E103" s="2">
        <v>62</v>
      </c>
      <c r="F103" s="2">
        <v>1768.03</v>
      </c>
      <c r="G103" s="2">
        <v>1768.03</v>
      </c>
      <c r="H103" s="2">
        <v>1768.03</v>
      </c>
      <c r="I103" s="2">
        <v>1795.77</v>
      </c>
      <c r="J103" s="2">
        <v>1795.77</v>
      </c>
      <c r="K103" s="2">
        <v>1795.77</v>
      </c>
      <c r="L103" s="2">
        <v>1823.94</v>
      </c>
      <c r="M103" s="2">
        <v>1823.94</v>
      </c>
      <c r="N103" s="2">
        <v>1823.94</v>
      </c>
      <c r="O103" s="2">
        <v>1852.56</v>
      </c>
      <c r="P103" s="2">
        <v>1852.56</v>
      </c>
      <c r="Q103" s="2">
        <v>1852.56</v>
      </c>
      <c r="R103" s="2"/>
      <c r="S103" s="2"/>
      <c r="T103" s="2"/>
      <c r="U103" s="2"/>
      <c r="V103" s="2"/>
      <c r="W103" s="2"/>
      <c r="X103" s="2"/>
    </row>
    <row r="104" spans="1:24" x14ac:dyDescent="0.2">
      <c r="A104" s="2" t="s">
        <v>85</v>
      </c>
      <c r="B104" s="2" t="str">
        <f>INDEX('SHOP Plan List'!B$2:B$15,MATCH($A104,'SHOP Plan List'!$A$2:$A$15,0))</f>
        <v>KP GA Gold HMO $1000 $30 S13 </v>
      </c>
      <c r="C104" s="2" t="str">
        <f>INDEX('SHOP Plan List'!C$2:C$15,MATCH($A104,'SHOP Plan List'!$A$2:$A$15,0))</f>
        <v>Gold </v>
      </c>
      <c r="D104" s="2" t="s">
        <v>82</v>
      </c>
      <c r="E104" s="2">
        <v>63</v>
      </c>
      <c r="F104" s="2">
        <v>1816.65</v>
      </c>
      <c r="G104" s="2">
        <v>1816.65</v>
      </c>
      <c r="H104" s="2">
        <v>1816.65</v>
      </c>
      <c r="I104" s="2">
        <v>1845.15</v>
      </c>
      <c r="J104" s="2">
        <v>1845.15</v>
      </c>
      <c r="K104" s="2">
        <v>1845.15</v>
      </c>
      <c r="L104" s="2">
        <v>1874.1</v>
      </c>
      <c r="M104" s="2">
        <v>1874.1</v>
      </c>
      <c r="N104" s="2">
        <v>1874.1</v>
      </c>
      <c r="O104" s="2">
        <v>1903.5</v>
      </c>
      <c r="P104" s="2">
        <v>1903.5</v>
      </c>
      <c r="Q104" s="2">
        <v>1903.5</v>
      </c>
      <c r="R104" s="2"/>
      <c r="S104" s="2"/>
      <c r="T104" s="2"/>
      <c r="U104" s="2"/>
      <c r="V104" s="2"/>
      <c r="W104" s="2"/>
      <c r="X104" s="2"/>
    </row>
    <row r="105" spans="1:24" x14ac:dyDescent="0.2">
      <c r="A105" s="2" t="s">
        <v>85</v>
      </c>
      <c r="B105" s="2" t="str">
        <f>INDEX('SHOP Plan List'!B$2:B$15,MATCH($A105,'SHOP Plan List'!$A$2:$A$15,0))</f>
        <v>KP GA Gold HMO $1000 $30 S13 </v>
      </c>
      <c r="C105" s="2" t="str">
        <f>INDEX('SHOP Plan List'!C$2:C$15,MATCH($A105,'SHOP Plan List'!$A$2:$A$15,0))</f>
        <v>Gold </v>
      </c>
      <c r="D105" s="2" t="s">
        <v>82</v>
      </c>
      <c r="E105" s="2" t="s">
        <v>84</v>
      </c>
      <c r="F105" s="2">
        <v>1846.17</v>
      </c>
      <c r="G105" s="2">
        <v>1846.17</v>
      </c>
      <c r="H105" s="2">
        <v>1846.17</v>
      </c>
      <c r="I105" s="2">
        <v>1875.14</v>
      </c>
      <c r="J105" s="2">
        <v>1875.14</v>
      </c>
      <c r="K105" s="2">
        <v>1875.14</v>
      </c>
      <c r="L105" s="2">
        <v>1904.56</v>
      </c>
      <c r="M105" s="2">
        <v>1904.56</v>
      </c>
      <c r="N105" s="2">
        <v>1904.56</v>
      </c>
      <c r="O105" s="2">
        <v>1934.44</v>
      </c>
      <c r="P105" s="2">
        <v>1934.44</v>
      </c>
      <c r="Q105" s="2">
        <v>1934.44</v>
      </c>
      <c r="R105" s="2"/>
      <c r="S105" s="2"/>
      <c r="T105" s="2"/>
      <c r="U105" s="2"/>
      <c r="V105" s="2"/>
      <c r="W105" s="2"/>
      <c r="X105" s="2"/>
    </row>
    <row r="106" spans="1:24" x14ac:dyDescent="0.2">
      <c r="A106" s="2" t="s">
        <v>86</v>
      </c>
      <c r="B106" s="2" t="str">
        <f>INDEX('SHOP Plan List'!B$2:B$15,MATCH($A106,'SHOP Plan List'!$A$2:$A$15,0))</f>
        <v>KP GA Gold HMO $4500 $30 S13 </v>
      </c>
      <c r="C106" s="2" t="str">
        <f>INDEX('SHOP Plan List'!C$2:C$15,MATCH($A106,'SHOP Plan List'!$A$2:$A$15,0))</f>
        <v>Gold </v>
      </c>
      <c r="D106" s="2" t="s">
        <v>82</v>
      </c>
      <c r="E106" s="2" t="s">
        <v>83</v>
      </c>
      <c r="F106" s="2">
        <v>430.8</v>
      </c>
      <c r="G106" s="2">
        <v>430.8</v>
      </c>
      <c r="H106" s="2">
        <v>430.8</v>
      </c>
      <c r="I106" s="2">
        <v>437.56</v>
      </c>
      <c r="J106" s="2">
        <v>437.56</v>
      </c>
      <c r="K106" s="2">
        <v>437.56</v>
      </c>
      <c r="L106" s="2">
        <v>444.42</v>
      </c>
      <c r="M106" s="2">
        <v>444.42</v>
      </c>
      <c r="N106" s="2">
        <v>444.42</v>
      </c>
      <c r="O106" s="2">
        <v>451.4</v>
      </c>
      <c r="P106" s="2">
        <v>451.4</v>
      </c>
      <c r="Q106" s="2">
        <v>451.4</v>
      </c>
      <c r="R106" s="2"/>
      <c r="S106" s="2"/>
      <c r="T106" s="2"/>
      <c r="U106" s="2"/>
      <c r="V106" s="2"/>
      <c r="W106" s="2"/>
      <c r="X106" s="2"/>
    </row>
    <row r="107" spans="1:24" x14ac:dyDescent="0.2">
      <c r="A107" s="2" t="s">
        <v>86</v>
      </c>
      <c r="B107" s="2" t="str">
        <f>INDEX('SHOP Plan List'!B$2:B$15,MATCH($A107,'SHOP Plan List'!$A$2:$A$15,0))</f>
        <v>KP GA Gold HMO $4500 $30 S13 </v>
      </c>
      <c r="C107" s="2" t="str">
        <f>INDEX('SHOP Plan List'!C$2:C$15,MATCH($A107,'SHOP Plan List'!$A$2:$A$15,0))</f>
        <v>Gold </v>
      </c>
      <c r="D107" s="2" t="s">
        <v>82</v>
      </c>
      <c r="E107" s="2">
        <v>15</v>
      </c>
      <c r="F107" s="2">
        <v>469.09</v>
      </c>
      <c r="G107" s="2">
        <v>469.09</v>
      </c>
      <c r="H107" s="2">
        <v>469.09</v>
      </c>
      <c r="I107" s="2">
        <v>476.45</v>
      </c>
      <c r="J107" s="2">
        <v>476.45</v>
      </c>
      <c r="K107" s="2">
        <v>476.45</v>
      </c>
      <c r="L107" s="2">
        <v>483.93</v>
      </c>
      <c r="M107" s="2">
        <v>483.93</v>
      </c>
      <c r="N107" s="2">
        <v>483.93</v>
      </c>
      <c r="O107" s="2">
        <v>491.52</v>
      </c>
      <c r="P107" s="2">
        <v>491.52</v>
      </c>
      <c r="Q107" s="2">
        <v>491.52</v>
      </c>
      <c r="R107" s="2"/>
      <c r="S107" s="2"/>
      <c r="T107" s="2"/>
      <c r="U107" s="2"/>
      <c r="V107" s="2"/>
      <c r="W107" s="2"/>
      <c r="X107" s="2"/>
    </row>
    <row r="108" spans="1:24" x14ac:dyDescent="0.2">
      <c r="A108" s="2" t="s">
        <v>86</v>
      </c>
      <c r="B108" s="2" t="str">
        <f>INDEX('SHOP Plan List'!B$2:B$15,MATCH($A108,'SHOP Plan List'!$A$2:$A$15,0))</f>
        <v>KP GA Gold HMO $4500 $30 S13 </v>
      </c>
      <c r="C108" s="2" t="str">
        <f>INDEX('SHOP Plan List'!C$2:C$15,MATCH($A108,'SHOP Plan List'!$A$2:$A$15,0))</f>
        <v>Gold </v>
      </c>
      <c r="D108" s="2" t="s">
        <v>82</v>
      </c>
      <c r="E108" s="2">
        <v>16</v>
      </c>
      <c r="F108" s="2">
        <v>483.74</v>
      </c>
      <c r="G108" s="2">
        <v>483.74</v>
      </c>
      <c r="H108" s="2">
        <v>483.74</v>
      </c>
      <c r="I108" s="2">
        <v>491.32</v>
      </c>
      <c r="J108" s="2">
        <v>491.32</v>
      </c>
      <c r="K108" s="2">
        <v>491.32</v>
      </c>
      <c r="L108" s="2">
        <v>499.03</v>
      </c>
      <c r="M108" s="2">
        <v>499.03</v>
      </c>
      <c r="N108" s="2">
        <v>499.03</v>
      </c>
      <c r="O108" s="2">
        <v>506.86</v>
      </c>
      <c r="P108" s="2">
        <v>506.86</v>
      </c>
      <c r="Q108" s="2">
        <v>506.86</v>
      </c>
      <c r="R108" s="2"/>
      <c r="S108" s="2"/>
      <c r="T108" s="2"/>
      <c r="U108" s="2"/>
      <c r="V108" s="2"/>
      <c r="W108" s="2"/>
      <c r="X108" s="2"/>
    </row>
    <row r="109" spans="1:24" x14ac:dyDescent="0.2">
      <c r="A109" s="2" t="s">
        <v>86</v>
      </c>
      <c r="B109" s="2" t="str">
        <f>INDEX('SHOP Plan List'!B$2:B$15,MATCH($A109,'SHOP Plan List'!$A$2:$A$15,0))</f>
        <v>KP GA Gold HMO $4500 $30 S13 </v>
      </c>
      <c r="C109" s="2" t="str">
        <f>INDEX('SHOP Plan List'!C$2:C$15,MATCH($A109,'SHOP Plan List'!$A$2:$A$15,0))</f>
        <v>Gold </v>
      </c>
      <c r="D109" s="2" t="s">
        <v>82</v>
      </c>
      <c r="E109" s="2">
        <v>17</v>
      </c>
      <c r="F109" s="2">
        <v>498.38</v>
      </c>
      <c r="G109" s="2">
        <v>498.38</v>
      </c>
      <c r="H109" s="2">
        <v>498.38</v>
      </c>
      <c r="I109" s="2">
        <v>506.2</v>
      </c>
      <c r="J109" s="2">
        <v>506.2</v>
      </c>
      <c r="K109" s="2">
        <v>506.2</v>
      </c>
      <c r="L109" s="2">
        <v>514.14</v>
      </c>
      <c r="M109" s="2">
        <v>514.14</v>
      </c>
      <c r="N109" s="2">
        <v>514.14</v>
      </c>
      <c r="O109" s="2">
        <v>522.20000000000005</v>
      </c>
      <c r="P109" s="2">
        <v>522.20000000000005</v>
      </c>
      <c r="Q109" s="2">
        <v>522.20000000000005</v>
      </c>
      <c r="R109" s="2"/>
      <c r="S109" s="2"/>
      <c r="T109" s="2"/>
      <c r="U109" s="2"/>
      <c r="V109" s="2"/>
      <c r="W109" s="2"/>
      <c r="X109" s="2"/>
    </row>
    <row r="110" spans="1:24" x14ac:dyDescent="0.2">
      <c r="A110" s="2" t="s">
        <v>86</v>
      </c>
      <c r="B110" s="2" t="str">
        <f>INDEX('SHOP Plan List'!B$2:B$15,MATCH($A110,'SHOP Plan List'!$A$2:$A$15,0))</f>
        <v>KP GA Gold HMO $4500 $30 S13 </v>
      </c>
      <c r="C110" s="2" t="str">
        <f>INDEX('SHOP Plan List'!C$2:C$15,MATCH($A110,'SHOP Plan List'!$A$2:$A$15,0))</f>
        <v>Gold </v>
      </c>
      <c r="D110" s="2" t="s">
        <v>82</v>
      </c>
      <c r="E110" s="2">
        <v>18</v>
      </c>
      <c r="F110" s="2">
        <v>514.14</v>
      </c>
      <c r="G110" s="2">
        <v>514.14</v>
      </c>
      <c r="H110" s="2">
        <v>514.14</v>
      </c>
      <c r="I110" s="2">
        <v>522.21</v>
      </c>
      <c r="J110" s="2">
        <v>522.21</v>
      </c>
      <c r="K110" s="2">
        <v>522.21</v>
      </c>
      <c r="L110" s="2">
        <v>530.4</v>
      </c>
      <c r="M110" s="2">
        <v>530.4</v>
      </c>
      <c r="N110" s="2">
        <v>530.4</v>
      </c>
      <c r="O110" s="2">
        <v>538.73</v>
      </c>
      <c r="P110" s="2">
        <v>538.73</v>
      </c>
      <c r="Q110" s="2">
        <v>538.73</v>
      </c>
      <c r="R110" s="2"/>
      <c r="S110" s="2"/>
      <c r="T110" s="2"/>
      <c r="U110" s="2"/>
      <c r="V110" s="2"/>
      <c r="W110" s="2"/>
      <c r="X110" s="2"/>
    </row>
    <row r="111" spans="1:24" x14ac:dyDescent="0.2">
      <c r="A111" s="2" t="s">
        <v>86</v>
      </c>
      <c r="B111" s="2" t="str">
        <f>INDEX('SHOP Plan List'!B$2:B$15,MATCH($A111,'SHOP Plan List'!$A$2:$A$15,0))</f>
        <v>KP GA Gold HMO $4500 $30 S13 </v>
      </c>
      <c r="C111" s="2" t="str">
        <f>INDEX('SHOP Plan List'!C$2:C$15,MATCH($A111,'SHOP Plan List'!$A$2:$A$15,0))</f>
        <v>Gold </v>
      </c>
      <c r="D111" s="2" t="s">
        <v>82</v>
      </c>
      <c r="E111" s="2">
        <v>19</v>
      </c>
      <c r="F111" s="2">
        <v>529.91</v>
      </c>
      <c r="G111" s="2">
        <v>529.91</v>
      </c>
      <c r="H111" s="2">
        <v>529.91</v>
      </c>
      <c r="I111" s="2">
        <v>538.23</v>
      </c>
      <c r="J111" s="2">
        <v>538.23</v>
      </c>
      <c r="K111" s="2">
        <v>538.23</v>
      </c>
      <c r="L111" s="2">
        <v>546.66999999999996</v>
      </c>
      <c r="M111" s="2">
        <v>546.66999999999996</v>
      </c>
      <c r="N111" s="2">
        <v>546.66999999999996</v>
      </c>
      <c r="O111" s="2">
        <v>555.25</v>
      </c>
      <c r="P111" s="2">
        <v>555.25</v>
      </c>
      <c r="Q111" s="2">
        <v>555.25</v>
      </c>
      <c r="R111" s="2"/>
      <c r="S111" s="2"/>
      <c r="T111" s="2"/>
      <c r="U111" s="2"/>
      <c r="V111" s="2"/>
      <c r="W111" s="2"/>
      <c r="X111" s="2"/>
    </row>
    <row r="112" spans="1:24" x14ac:dyDescent="0.2">
      <c r="A112" s="2" t="s">
        <v>86</v>
      </c>
      <c r="B112" s="2" t="str">
        <f>INDEX('SHOP Plan List'!B$2:B$15,MATCH($A112,'SHOP Plan List'!$A$2:$A$15,0))</f>
        <v>KP GA Gold HMO $4500 $30 S13 </v>
      </c>
      <c r="C112" s="2" t="str">
        <f>INDEX('SHOP Plan List'!C$2:C$15,MATCH($A112,'SHOP Plan List'!$A$2:$A$15,0))</f>
        <v>Gold </v>
      </c>
      <c r="D112" s="2" t="s">
        <v>82</v>
      </c>
      <c r="E112" s="2">
        <v>20</v>
      </c>
      <c r="F112" s="2">
        <v>546.24</v>
      </c>
      <c r="G112" s="2">
        <v>546.24</v>
      </c>
      <c r="H112" s="2">
        <v>546.24</v>
      </c>
      <c r="I112" s="2">
        <v>554.80999999999995</v>
      </c>
      <c r="J112" s="2">
        <v>554.80999999999995</v>
      </c>
      <c r="K112" s="2">
        <v>554.80999999999995</v>
      </c>
      <c r="L112" s="2">
        <v>563.52</v>
      </c>
      <c r="M112" s="2">
        <v>563.52</v>
      </c>
      <c r="N112" s="2">
        <v>563.52</v>
      </c>
      <c r="O112" s="2">
        <v>572.36</v>
      </c>
      <c r="P112" s="2">
        <v>572.36</v>
      </c>
      <c r="Q112" s="2">
        <v>572.36</v>
      </c>
      <c r="R112" s="2"/>
      <c r="S112" s="2"/>
      <c r="T112" s="2"/>
      <c r="U112" s="2"/>
      <c r="V112" s="2"/>
      <c r="W112" s="2"/>
      <c r="X112" s="2"/>
    </row>
    <row r="113" spans="1:24" x14ac:dyDescent="0.2">
      <c r="A113" s="2" t="s">
        <v>86</v>
      </c>
      <c r="B113" s="2" t="str">
        <f>INDEX('SHOP Plan List'!B$2:B$15,MATCH($A113,'SHOP Plan List'!$A$2:$A$15,0))</f>
        <v>KP GA Gold HMO $4500 $30 S13 </v>
      </c>
      <c r="C113" s="2" t="str">
        <f>INDEX('SHOP Plan List'!C$2:C$15,MATCH($A113,'SHOP Plan List'!$A$2:$A$15,0))</f>
        <v>Gold </v>
      </c>
      <c r="D113" s="2" t="s">
        <v>82</v>
      </c>
      <c r="E113" s="2">
        <v>21</v>
      </c>
      <c r="F113" s="2">
        <v>563.14</v>
      </c>
      <c r="G113" s="2">
        <v>563.14</v>
      </c>
      <c r="H113" s="2">
        <v>563.14</v>
      </c>
      <c r="I113" s="2">
        <v>571.97</v>
      </c>
      <c r="J113" s="2">
        <v>571.97</v>
      </c>
      <c r="K113" s="2">
        <v>571.97</v>
      </c>
      <c r="L113" s="2">
        <v>580.95000000000005</v>
      </c>
      <c r="M113" s="2">
        <v>580.95000000000005</v>
      </c>
      <c r="N113" s="2">
        <v>580.95000000000005</v>
      </c>
      <c r="O113" s="2">
        <v>590.05999999999995</v>
      </c>
      <c r="P113" s="2">
        <v>590.05999999999995</v>
      </c>
      <c r="Q113" s="2">
        <v>590.05999999999995</v>
      </c>
      <c r="R113" s="2"/>
      <c r="S113" s="2"/>
      <c r="T113" s="2"/>
      <c r="U113" s="2"/>
      <c r="V113" s="2"/>
      <c r="W113" s="2"/>
      <c r="X113" s="2"/>
    </row>
    <row r="114" spans="1:24" x14ac:dyDescent="0.2">
      <c r="A114" s="2" t="s">
        <v>86</v>
      </c>
      <c r="B114" s="2" t="str">
        <f>INDEX('SHOP Plan List'!B$2:B$15,MATCH($A114,'SHOP Plan List'!$A$2:$A$15,0))</f>
        <v>KP GA Gold HMO $4500 $30 S13 </v>
      </c>
      <c r="C114" s="2" t="str">
        <f>INDEX('SHOP Plan List'!C$2:C$15,MATCH($A114,'SHOP Plan List'!$A$2:$A$15,0))</f>
        <v>Gold </v>
      </c>
      <c r="D114" s="2" t="s">
        <v>82</v>
      </c>
      <c r="E114" s="2">
        <v>22</v>
      </c>
      <c r="F114" s="2">
        <v>563.14</v>
      </c>
      <c r="G114" s="2">
        <v>563.14</v>
      </c>
      <c r="H114" s="2">
        <v>563.14</v>
      </c>
      <c r="I114" s="2">
        <v>571.97</v>
      </c>
      <c r="J114" s="2">
        <v>571.97</v>
      </c>
      <c r="K114" s="2">
        <v>571.97</v>
      </c>
      <c r="L114" s="2">
        <v>580.95000000000005</v>
      </c>
      <c r="M114" s="2">
        <v>580.95000000000005</v>
      </c>
      <c r="N114" s="2">
        <v>580.95000000000005</v>
      </c>
      <c r="O114" s="2">
        <v>590.05999999999995</v>
      </c>
      <c r="P114" s="2">
        <v>590.05999999999995</v>
      </c>
      <c r="Q114" s="2">
        <v>590.05999999999995</v>
      </c>
      <c r="R114" s="2"/>
      <c r="S114" s="2"/>
      <c r="T114" s="2"/>
      <c r="U114" s="2"/>
      <c r="V114" s="2"/>
      <c r="W114" s="2"/>
      <c r="X114" s="2"/>
    </row>
    <row r="115" spans="1:24" x14ac:dyDescent="0.2">
      <c r="A115" s="2" t="s">
        <v>86</v>
      </c>
      <c r="B115" s="2" t="str">
        <f>INDEX('SHOP Plan List'!B$2:B$15,MATCH($A115,'SHOP Plan List'!$A$2:$A$15,0))</f>
        <v>KP GA Gold HMO $4500 $30 S13 </v>
      </c>
      <c r="C115" s="2" t="str">
        <f>INDEX('SHOP Plan List'!C$2:C$15,MATCH($A115,'SHOP Plan List'!$A$2:$A$15,0))</f>
        <v>Gold </v>
      </c>
      <c r="D115" s="2" t="s">
        <v>82</v>
      </c>
      <c r="E115" s="2">
        <v>23</v>
      </c>
      <c r="F115" s="2">
        <v>563.14</v>
      </c>
      <c r="G115" s="2">
        <v>563.14</v>
      </c>
      <c r="H115" s="2">
        <v>563.14</v>
      </c>
      <c r="I115" s="2">
        <v>571.97</v>
      </c>
      <c r="J115" s="2">
        <v>571.97</v>
      </c>
      <c r="K115" s="2">
        <v>571.97</v>
      </c>
      <c r="L115" s="2">
        <v>580.95000000000005</v>
      </c>
      <c r="M115" s="2">
        <v>580.95000000000005</v>
      </c>
      <c r="N115" s="2">
        <v>580.95000000000005</v>
      </c>
      <c r="O115" s="2">
        <v>590.05999999999995</v>
      </c>
      <c r="P115" s="2">
        <v>590.05999999999995</v>
      </c>
      <c r="Q115" s="2">
        <v>590.05999999999995</v>
      </c>
      <c r="R115" s="2"/>
      <c r="S115" s="2"/>
      <c r="T115" s="2"/>
      <c r="U115" s="2"/>
      <c r="V115" s="2"/>
      <c r="W115" s="2"/>
      <c r="X115" s="2"/>
    </row>
    <row r="116" spans="1:24" x14ac:dyDescent="0.2">
      <c r="A116" s="2" t="s">
        <v>86</v>
      </c>
      <c r="B116" s="2" t="str">
        <f>INDEX('SHOP Plan List'!B$2:B$15,MATCH($A116,'SHOP Plan List'!$A$2:$A$15,0))</f>
        <v>KP GA Gold HMO $4500 $30 S13 </v>
      </c>
      <c r="C116" s="2" t="str">
        <f>INDEX('SHOP Plan List'!C$2:C$15,MATCH($A116,'SHOP Plan List'!$A$2:$A$15,0))</f>
        <v>Gold </v>
      </c>
      <c r="D116" s="2" t="s">
        <v>82</v>
      </c>
      <c r="E116" s="2">
        <v>24</v>
      </c>
      <c r="F116" s="2">
        <v>563.14</v>
      </c>
      <c r="G116" s="2">
        <v>563.14</v>
      </c>
      <c r="H116" s="2">
        <v>563.14</v>
      </c>
      <c r="I116" s="2">
        <v>571.97</v>
      </c>
      <c r="J116" s="2">
        <v>571.97</v>
      </c>
      <c r="K116" s="2">
        <v>571.97</v>
      </c>
      <c r="L116" s="2">
        <v>580.95000000000005</v>
      </c>
      <c r="M116" s="2">
        <v>580.95000000000005</v>
      </c>
      <c r="N116" s="2">
        <v>580.95000000000005</v>
      </c>
      <c r="O116" s="2">
        <v>590.05999999999995</v>
      </c>
      <c r="P116" s="2">
        <v>590.05999999999995</v>
      </c>
      <c r="Q116" s="2">
        <v>590.05999999999995</v>
      </c>
      <c r="R116" s="2"/>
      <c r="S116" s="2"/>
      <c r="T116" s="2"/>
      <c r="U116" s="2"/>
      <c r="V116" s="2"/>
      <c r="W116" s="2"/>
      <c r="X116" s="2"/>
    </row>
    <row r="117" spans="1:24" x14ac:dyDescent="0.2">
      <c r="A117" s="2" t="s">
        <v>86</v>
      </c>
      <c r="B117" s="2" t="str">
        <f>INDEX('SHOP Plan List'!B$2:B$15,MATCH($A117,'SHOP Plan List'!$A$2:$A$15,0))</f>
        <v>KP GA Gold HMO $4500 $30 S13 </v>
      </c>
      <c r="C117" s="2" t="str">
        <f>INDEX('SHOP Plan List'!C$2:C$15,MATCH($A117,'SHOP Plan List'!$A$2:$A$15,0))</f>
        <v>Gold </v>
      </c>
      <c r="D117" s="2" t="s">
        <v>82</v>
      </c>
      <c r="E117" s="2">
        <v>25</v>
      </c>
      <c r="F117" s="2">
        <v>565.39</v>
      </c>
      <c r="G117" s="2">
        <v>565.39</v>
      </c>
      <c r="H117" s="2">
        <v>565.39</v>
      </c>
      <c r="I117" s="2">
        <v>574.26</v>
      </c>
      <c r="J117" s="2">
        <v>574.26</v>
      </c>
      <c r="K117" s="2">
        <v>574.26</v>
      </c>
      <c r="L117" s="2">
        <v>583.27</v>
      </c>
      <c r="M117" s="2">
        <v>583.27</v>
      </c>
      <c r="N117" s="2">
        <v>583.27</v>
      </c>
      <c r="O117" s="2">
        <v>592.41999999999996</v>
      </c>
      <c r="P117" s="2">
        <v>592.41999999999996</v>
      </c>
      <c r="Q117" s="2">
        <v>592.41999999999996</v>
      </c>
      <c r="R117" s="2"/>
      <c r="S117" s="2"/>
      <c r="T117" s="2"/>
      <c r="U117" s="2"/>
      <c r="V117" s="2"/>
      <c r="W117" s="2"/>
      <c r="X117" s="2"/>
    </row>
    <row r="118" spans="1:24" x14ac:dyDescent="0.2">
      <c r="A118" s="2" t="s">
        <v>86</v>
      </c>
      <c r="B118" s="2" t="str">
        <f>INDEX('SHOP Plan List'!B$2:B$15,MATCH($A118,'SHOP Plan List'!$A$2:$A$15,0))</f>
        <v>KP GA Gold HMO $4500 $30 S13 </v>
      </c>
      <c r="C118" s="2" t="str">
        <f>INDEX('SHOP Plan List'!C$2:C$15,MATCH($A118,'SHOP Plan List'!$A$2:$A$15,0))</f>
        <v>Gold </v>
      </c>
      <c r="D118" s="2" t="s">
        <v>82</v>
      </c>
      <c r="E118" s="2">
        <v>26</v>
      </c>
      <c r="F118" s="2">
        <v>576.65</v>
      </c>
      <c r="G118" s="2">
        <v>576.65</v>
      </c>
      <c r="H118" s="2">
        <v>576.65</v>
      </c>
      <c r="I118" s="2">
        <v>585.70000000000005</v>
      </c>
      <c r="J118" s="2">
        <v>585.70000000000005</v>
      </c>
      <c r="K118" s="2">
        <v>585.70000000000005</v>
      </c>
      <c r="L118" s="2">
        <v>594.89</v>
      </c>
      <c r="M118" s="2">
        <v>594.89</v>
      </c>
      <c r="N118" s="2">
        <v>594.89</v>
      </c>
      <c r="O118" s="2">
        <v>604.22</v>
      </c>
      <c r="P118" s="2">
        <v>604.22</v>
      </c>
      <c r="Q118" s="2">
        <v>604.22</v>
      </c>
      <c r="R118" s="2"/>
      <c r="S118" s="2"/>
      <c r="T118" s="2"/>
      <c r="U118" s="2"/>
      <c r="V118" s="2"/>
      <c r="W118" s="2"/>
      <c r="X118" s="2"/>
    </row>
    <row r="119" spans="1:24" x14ac:dyDescent="0.2">
      <c r="A119" s="2" t="s">
        <v>86</v>
      </c>
      <c r="B119" s="2" t="str">
        <f>INDEX('SHOP Plan List'!B$2:B$15,MATCH($A119,'SHOP Plan List'!$A$2:$A$15,0))</f>
        <v>KP GA Gold HMO $4500 $30 S13 </v>
      </c>
      <c r="C119" s="2" t="str">
        <f>INDEX('SHOP Plan List'!C$2:C$15,MATCH($A119,'SHOP Plan List'!$A$2:$A$15,0))</f>
        <v>Gold </v>
      </c>
      <c r="D119" s="2" t="s">
        <v>82</v>
      </c>
      <c r="E119" s="2">
        <v>27</v>
      </c>
      <c r="F119" s="2">
        <v>590.16999999999996</v>
      </c>
      <c r="G119" s="2">
        <v>590.16999999999996</v>
      </c>
      <c r="H119" s="2">
        <v>590.16999999999996</v>
      </c>
      <c r="I119" s="2">
        <v>599.42999999999995</v>
      </c>
      <c r="J119" s="2">
        <v>599.42999999999995</v>
      </c>
      <c r="K119" s="2">
        <v>599.42999999999995</v>
      </c>
      <c r="L119" s="2">
        <v>608.83000000000004</v>
      </c>
      <c r="M119" s="2">
        <v>608.83000000000004</v>
      </c>
      <c r="N119" s="2">
        <v>608.83000000000004</v>
      </c>
      <c r="O119" s="2">
        <v>618.38</v>
      </c>
      <c r="P119" s="2">
        <v>618.38</v>
      </c>
      <c r="Q119" s="2">
        <v>618.38</v>
      </c>
      <c r="R119" s="2"/>
      <c r="S119" s="2"/>
      <c r="T119" s="2"/>
      <c r="U119" s="2"/>
      <c r="V119" s="2"/>
      <c r="W119" s="2"/>
      <c r="X119" s="2"/>
    </row>
    <row r="120" spans="1:24" x14ac:dyDescent="0.2">
      <c r="A120" s="2" t="s">
        <v>86</v>
      </c>
      <c r="B120" s="2" t="str">
        <f>INDEX('SHOP Plan List'!B$2:B$15,MATCH($A120,'SHOP Plan List'!$A$2:$A$15,0))</f>
        <v>KP GA Gold HMO $4500 $30 S13 </v>
      </c>
      <c r="C120" s="2" t="str">
        <f>INDEX('SHOP Plan List'!C$2:C$15,MATCH($A120,'SHOP Plan List'!$A$2:$A$15,0))</f>
        <v>Gold </v>
      </c>
      <c r="D120" s="2" t="s">
        <v>82</v>
      </c>
      <c r="E120" s="2">
        <v>28</v>
      </c>
      <c r="F120" s="2">
        <v>612.13</v>
      </c>
      <c r="G120" s="2">
        <v>612.13</v>
      </c>
      <c r="H120" s="2">
        <v>612.13</v>
      </c>
      <c r="I120" s="2">
        <v>621.73</v>
      </c>
      <c r="J120" s="2">
        <v>621.73</v>
      </c>
      <c r="K120" s="2">
        <v>621.73</v>
      </c>
      <c r="L120" s="2">
        <v>631.49</v>
      </c>
      <c r="M120" s="2">
        <v>631.49</v>
      </c>
      <c r="N120" s="2">
        <v>631.49</v>
      </c>
      <c r="O120" s="2">
        <v>641.4</v>
      </c>
      <c r="P120" s="2">
        <v>641.4</v>
      </c>
      <c r="Q120" s="2">
        <v>641.4</v>
      </c>
      <c r="R120" s="2"/>
      <c r="S120" s="2"/>
      <c r="T120" s="2"/>
      <c r="U120" s="2"/>
      <c r="V120" s="2"/>
      <c r="W120" s="2"/>
      <c r="X120" s="2"/>
    </row>
    <row r="121" spans="1:24" x14ac:dyDescent="0.2">
      <c r="A121" s="2" t="s">
        <v>86</v>
      </c>
      <c r="B121" s="2" t="str">
        <f>INDEX('SHOP Plan List'!B$2:B$15,MATCH($A121,'SHOP Plan List'!$A$2:$A$15,0))</f>
        <v>KP GA Gold HMO $4500 $30 S13 </v>
      </c>
      <c r="C121" s="2" t="str">
        <f>INDEX('SHOP Plan List'!C$2:C$15,MATCH($A121,'SHOP Plan List'!$A$2:$A$15,0))</f>
        <v>Gold </v>
      </c>
      <c r="D121" s="2" t="s">
        <v>82</v>
      </c>
      <c r="E121" s="2">
        <v>29</v>
      </c>
      <c r="F121" s="2">
        <v>630.15</v>
      </c>
      <c r="G121" s="2">
        <v>630.15</v>
      </c>
      <c r="H121" s="2">
        <v>630.15</v>
      </c>
      <c r="I121" s="2">
        <v>640.04</v>
      </c>
      <c r="J121" s="2">
        <v>640.04</v>
      </c>
      <c r="K121" s="2">
        <v>640.04</v>
      </c>
      <c r="L121" s="2">
        <v>650.08000000000004</v>
      </c>
      <c r="M121" s="2">
        <v>650.08000000000004</v>
      </c>
      <c r="N121" s="2">
        <v>650.08000000000004</v>
      </c>
      <c r="O121" s="2">
        <v>660.28</v>
      </c>
      <c r="P121" s="2">
        <v>660.28</v>
      </c>
      <c r="Q121" s="2">
        <v>660.28</v>
      </c>
      <c r="R121" s="2"/>
      <c r="S121" s="2"/>
      <c r="T121" s="2"/>
      <c r="U121" s="2"/>
      <c r="V121" s="2"/>
      <c r="W121" s="2"/>
      <c r="X121" s="2"/>
    </row>
    <row r="122" spans="1:24" x14ac:dyDescent="0.2">
      <c r="A122" s="2" t="s">
        <v>86</v>
      </c>
      <c r="B122" s="2" t="str">
        <f>INDEX('SHOP Plan List'!B$2:B$15,MATCH($A122,'SHOP Plan List'!$A$2:$A$15,0))</f>
        <v>KP GA Gold HMO $4500 $30 S13 </v>
      </c>
      <c r="C122" s="2" t="str">
        <f>INDEX('SHOP Plan List'!C$2:C$15,MATCH($A122,'SHOP Plan List'!$A$2:$A$15,0))</f>
        <v>Gold </v>
      </c>
      <c r="D122" s="2" t="s">
        <v>82</v>
      </c>
      <c r="E122" s="2">
        <v>30</v>
      </c>
      <c r="F122" s="2">
        <v>639.16</v>
      </c>
      <c r="G122" s="2">
        <v>639.16</v>
      </c>
      <c r="H122" s="2">
        <v>639.16</v>
      </c>
      <c r="I122" s="2">
        <v>649.19000000000005</v>
      </c>
      <c r="J122" s="2">
        <v>649.19000000000005</v>
      </c>
      <c r="K122" s="2">
        <v>649.19000000000005</v>
      </c>
      <c r="L122" s="2">
        <v>659.37</v>
      </c>
      <c r="M122" s="2">
        <v>659.37</v>
      </c>
      <c r="N122" s="2">
        <v>659.37</v>
      </c>
      <c r="O122" s="2">
        <v>669.72</v>
      </c>
      <c r="P122" s="2">
        <v>669.72</v>
      </c>
      <c r="Q122" s="2">
        <v>669.72</v>
      </c>
      <c r="R122" s="2"/>
      <c r="S122" s="2"/>
      <c r="T122" s="2"/>
      <c r="U122" s="2"/>
      <c r="V122" s="2"/>
      <c r="W122" s="2"/>
      <c r="X122" s="2"/>
    </row>
    <row r="123" spans="1:24" x14ac:dyDescent="0.2">
      <c r="A123" s="2" t="s">
        <v>86</v>
      </c>
      <c r="B123" s="2" t="str">
        <f>INDEX('SHOP Plan List'!B$2:B$15,MATCH($A123,'SHOP Plan List'!$A$2:$A$15,0))</f>
        <v>KP GA Gold HMO $4500 $30 S13 </v>
      </c>
      <c r="C123" s="2" t="str">
        <f>INDEX('SHOP Plan List'!C$2:C$15,MATCH($A123,'SHOP Plan List'!$A$2:$A$15,0))</f>
        <v>Gold </v>
      </c>
      <c r="D123" s="2" t="s">
        <v>82</v>
      </c>
      <c r="E123" s="2">
        <v>31</v>
      </c>
      <c r="F123" s="2">
        <v>652.67999999999995</v>
      </c>
      <c r="G123" s="2">
        <v>652.67999999999995</v>
      </c>
      <c r="H123" s="2">
        <v>652.67999999999995</v>
      </c>
      <c r="I123" s="2">
        <v>662.92</v>
      </c>
      <c r="J123" s="2">
        <v>662.92</v>
      </c>
      <c r="K123" s="2">
        <v>662.92</v>
      </c>
      <c r="L123" s="2">
        <v>673.32</v>
      </c>
      <c r="M123" s="2">
        <v>673.32</v>
      </c>
      <c r="N123" s="2">
        <v>673.32</v>
      </c>
      <c r="O123" s="2">
        <v>683.88</v>
      </c>
      <c r="P123" s="2">
        <v>683.88</v>
      </c>
      <c r="Q123" s="2">
        <v>683.88</v>
      </c>
      <c r="R123" s="2"/>
      <c r="S123" s="2"/>
      <c r="T123" s="2"/>
      <c r="U123" s="2"/>
      <c r="V123" s="2"/>
      <c r="W123" s="2"/>
      <c r="X123" s="2"/>
    </row>
    <row r="124" spans="1:24" x14ac:dyDescent="0.2">
      <c r="A124" s="2" t="s">
        <v>86</v>
      </c>
      <c r="B124" s="2" t="str">
        <f>INDEX('SHOP Plan List'!B$2:B$15,MATCH($A124,'SHOP Plan List'!$A$2:$A$15,0))</f>
        <v>KP GA Gold HMO $4500 $30 S13 </v>
      </c>
      <c r="C124" s="2" t="str">
        <f>INDEX('SHOP Plan List'!C$2:C$15,MATCH($A124,'SHOP Plan List'!$A$2:$A$15,0))</f>
        <v>Gold </v>
      </c>
      <c r="D124" s="2" t="s">
        <v>82</v>
      </c>
      <c r="E124" s="2">
        <v>32</v>
      </c>
      <c r="F124" s="2">
        <v>666.19</v>
      </c>
      <c r="G124" s="2">
        <v>666.19</v>
      </c>
      <c r="H124" s="2">
        <v>666.19</v>
      </c>
      <c r="I124" s="2">
        <v>676.64</v>
      </c>
      <c r="J124" s="2">
        <v>676.64</v>
      </c>
      <c r="K124" s="2">
        <v>676.64</v>
      </c>
      <c r="L124" s="2">
        <v>687.26</v>
      </c>
      <c r="M124" s="2">
        <v>687.26</v>
      </c>
      <c r="N124" s="2">
        <v>687.26</v>
      </c>
      <c r="O124" s="2">
        <v>698.04</v>
      </c>
      <c r="P124" s="2">
        <v>698.04</v>
      </c>
      <c r="Q124" s="2">
        <v>698.04</v>
      </c>
      <c r="R124" s="2"/>
      <c r="S124" s="2"/>
      <c r="T124" s="2"/>
      <c r="U124" s="2"/>
      <c r="V124" s="2"/>
      <c r="W124" s="2"/>
      <c r="X124" s="2"/>
    </row>
    <row r="125" spans="1:24" x14ac:dyDescent="0.2">
      <c r="A125" s="2" t="s">
        <v>86</v>
      </c>
      <c r="B125" s="2" t="str">
        <f>INDEX('SHOP Plan List'!B$2:B$15,MATCH($A125,'SHOP Plan List'!$A$2:$A$15,0))</f>
        <v>KP GA Gold HMO $4500 $30 S13 </v>
      </c>
      <c r="C125" s="2" t="str">
        <f>INDEX('SHOP Plan List'!C$2:C$15,MATCH($A125,'SHOP Plan List'!$A$2:$A$15,0))</f>
        <v>Gold </v>
      </c>
      <c r="D125" s="2" t="s">
        <v>82</v>
      </c>
      <c r="E125" s="2">
        <v>33</v>
      </c>
      <c r="F125" s="2">
        <v>674.64</v>
      </c>
      <c r="G125" s="2">
        <v>674.64</v>
      </c>
      <c r="H125" s="2">
        <v>674.64</v>
      </c>
      <c r="I125" s="2">
        <v>685.22</v>
      </c>
      <c r="J125" s="2">
        <v>685.22</v>
      </c>
      <c r="K125" s="2">
        <v>685.22</v>
      </c>
      <c r="L125" s="2">
        <v>695.97</v>
      </c>
      <c r="M125" s="2">
        <v>695.97</v>
      </c>
      <c r="N125" s="2">
        <v>695.97</v>
      </c>
      <c r="O125" s="2">
        <v>706.89</v>
      </c>
      <c r="P125" s="2">
        <v>706.89</v>
      </c>
      <c r="Q125" s="2">
        <v>706.89</v>
      </c>
      <c r="R125" s="2"/>
      <c r="S125" s="2"/>
      <c r="T125" s="2"/>
      <c r="U125" s="2"/>
      <c r="V125" s="2"/>
      <c r="W125" s="2"/>
      <c r="X125" s="2"/>
    </row>
    <row r="126" spans="1:24" x14ac:dyDescent="0.2">
      <c r="A126" s="2" t="s">
        <v>86</v>
      </c>
      <c r="B126" s="2" t="str">
        <f>INDEX('SHOP Plan List'!B$2:B$15,MATCH($A126,'SHOP Plan List'!$A$2:$A$15,0))</f>
        <v>KP GA Gold HMO $4500 $30 S13 </v>
      </c>
      <c r="C126" s="2" t="str">
        <f>INDEX('SHOP Plan List'!C$2:C$15,MATCH($A126,'SHOP Plan List'!$A$2:$A$15,0))</f>
        <v>Gold </v>
      </c>
      <c r="D126" s="2" t="s">
        <v>82</v>
      </c>
      <c r="E126" s="2">
        <v>34</v>
      </c>
      <c r="F126" s="2">
        <v>683.65</v>
      </c>
      <c r="G126" s="2">
        <v>683.65</v>
      </c>
      <c r="H126" s="2">
        <v>683.65</v>
      </c>
      <c r="I126" s="2">
        <v>694.38</v>
      </c>
      <c r="J126" s="2">
        <v>694.38</v>
      </c>
      <c r="K126" s="2">
        <v>694.38</v>
      </c>
      <c r="L126" s="2">
        <v>705.27</v>
      </c>
      <c r="M126" s="2">
        <v>705.27</v>
      </c>
      <c r="N126" s="2">
        <v>705.27</v>
      </c>
      <c r="O126" s="2">
        <v>716.33</v>
      </c>
      <c r="P126" s="2">
        <v>716.33</v>
      </c>
      <c r="Q126" s="2">
        <v>716.33</v>
      </c>
      <c r="R126" s="2"/>
      <c r="S126" s="2"/>
      <c r="T126" s="2"/>
      <c r="U126" s="2"/>
      <c r="V126" s="2"/>
      <c r="W126" s="2"/>
      <c r="X126" s="2"/>
    </row>
    <row r="127" spans="1:24" x14ac:dyDescent="0.2">
      <c r="A127" s="2" t="s">
        <v>86</v>
      </c>
      <c r="B127" s="2" t="str">
        <f>INDEX('SHOP Plan List'!B$2:B$15,MATCH($A127,'SHOP Plan List'!$A$2:$A$15,0))</f>
        <v>KP GA Gold HMO $4500 $30 S13 </v>
      </c>
      <c r="C127" s="2" t="str">
        <f>INDEX('SHOP Plan List'!C$2:C$15,MATCH($A127,'SHOP Plan List'!$A$2:$A$15,0))</f>
        <v>Gold </v>
      </c>
      <c r="D127" s="2" t="s">
        <v>82</v>
      </c>
      <c r="E127" s="2">
        <v>35</v>
      </c>
      <c r="F127" s="2">
        <v>688.15</v>
      </c>
      <c r="G127" s="2">
        <v>688.15</v>
      </c>
      <c r="H127" s="2">
        <v>688.15</v>
      </c>
      <c r="I127" s="2">
        <v>698.95</v>
      </c>
      <c r="J127" s="2">
        <v>698.95</v>
      </c>
      <c r="K127" s="2">
        <v>698.95</v>
      </c>
      <c r="L127" s="2">
        <v>709.92</v>
      </c>
      <c r="M127" s="2">
        <v>709.92</v>
      </c>
      <c r="N127" s="2">
        <v>709.92</v>
      </c>
      <c r="O127" s="2">
        <v>721.06</v>
      </c>
      <c r="P127" s="2">
        <v>721.06</v>
      </c>
      <c r="Q127" s="2">
        <v>721.06</v>
      </c>
      <c r="R127" s="2"/>
      <c r="S127" s="2"/>
      <c r="T127" s="2"/>
      <c r="U127" s="2"/>
      <c r="V127" s="2"/>
      <c r="W127" s="2"/>
      <c r="X127" s="2"/>
    </row>
    <row r="128" spans="1:24" x14ac:dyDescent="0.2">
      <c r="A128" s="2" t="s">
        <v>86</v>
      </c>
      <c r="B128" s="2" t="str">
        <f>INDEX('SHOP Plan List'!B$2:B$15,MATCH($A128,'SHOP Plan List'!$A$2:$A$15,0))</f>
        <v>KP GA Gold HMO $4500 $30 S13 </v>
      </c>
      <c r="C128" s="2" t="str">
        <f>INDEX('SHOP Plan List'!C$2:C$15,MATCH($A128,'SHOP Plan List'!$A$2:$A$15,0))</f>
        <v>Gold </v>
      </c>
      <c r="D128" s="2" t="s">
        <v>82</v>
      </c>
      <c r="E128" s="2">
        <v>36</v>
      </c>
      <c r="F128" s="2">
        <v>692.66</v>
      </c>
      <c r="G128" s="2">
        <v>692.66</v>
      </c>
      <c r="H128" s="2">
        <v>692.66</v>
      </c>
      <c r="I128" s="2">
        <v>703.53</v>
      </c>
      <c r="J128" s="2">
        <v>703.53</v>
      </c>
      <c r="K128" s="2">
        <v>703.53</v>
      </c>
      <c r="L128" s="2">
        <v>714.56</v>
      </c>
      <c r="M128" s="2">
        <v>714.56</v>
      </c>
      <c r="N128" s="2">
        <v>714.56</v>
      </c>
      <c r="O128" s="2">
        <v>725.78</v>
      </c>
      <c r="P128" s="2">
        <v>725.78</v>
      </c>
      <c r="Q128" s="2">
        <v>725.78</v>
      </c>
      <c r="R128" s="2"/>
      <c r="S128" s="2"/>
      <c r="T128" s="2"/>
      <c r="U128" s="2"/>
      <c r="V128" s="2"/>
      <c r="W128" s="2"/>
      <c r="X128" s="2"/>
    </row>
    <row r="129" spans="1:24" x14ac:dyDescent="0.2">
      <c r="A129" s="2" t="s">
        <v>86</v>
      </c>
      <c r="B129" s="2" t="str">
        <f>INDEX('SHOP Plan List'!B$2:B$15,MATCH($A129,'SHOP Plan List'!$A$2:$A$15,0))</f>
        <v>KP GA Gold HMO $4500 $30 S13 </v>
      </c>
      <c r="C129" s="2" t="str">
        <f>INDEX('SHOP Plan List'!C$2:C$15,MATCH($A129,'SHOP Plan List'!$A$2:$A$15,0))</f>
        <v>Gold </v>
      </c>
      <c r="D129" s="2" t="s">
        <v>82</v>
      </c>
      <c r="E129" s="2">
        <v>37</v>
      </c>
      <c r="F129" s="2">
        <v>697.16</v>
      </c>
      <c r="G129" s="2">
        <v>697.16</v>
      </c>
      <c r="H129" s="2">
        <v>697.16</v>
      </c>
      <c r="I129" s="2">
        <v>708.1</v>
      </c>
      <c r="J129" s="2">
        <v>708.1</v>
      </c>
      <c r="K129" s="2">
        <v>708.1</v>
      </c>
      <c r="L129" s="2">
        <v>719.21</v>
      </c>
      <c r="M129" s="2">
        <v>719.21</v>
      </c>
      <c r="N129" s="2">
        <v>719.21</v>
      </c>
      <c r="O129" s="2">
        <v>730.5</v>
      </c>
      <c r="P129" s="2">
        <v>730.5</v>
      </c>
      <c r="Q129" s="2">
        <v>730.5</v>
      </c>
      <c r="R129" s="2"/>
      <c r="S129" s="2"/>
      <c r="T129" s="2"/>
      <c r="U129" s="2"/>
      <c r="V129" s="2"/>
      <c r="W129" s="2"/>
      <c r="X129" s="2"/>
    </row>
    <row r="130" spans="1:24" x14ac:dyDescent="0.2">
      <c r="A130" s="2" t="s">
        <v>86</v>
      </c>
      <c r="B130" s="2" t="str">
        <f>INDEX('SHOP Plan List'!B$2:B$15,MATCH($A130,'SHOP Plan List'!$A$2:$A$15,0))</f>
        <v>KP GA Gold HMO $4500 $30 S13 </v>
      </c>
      <c r="C130" s="2" t="str">
        <f>INDEX('SHOP Plan List'!C$2:C$15,MATCH($A130,'SHOP Plan List'!$A$2:$A$15,0))</f>
        <v>Gold </v>
      </c>
      <c r="D130" s="2" t="s">
        <v>82</v>
      </c>
      <c r="E130" s="2">
        <v>38</v>
      </c>
      <c r="F130" s="2">
        <v>701.67</v>
      </c>
      <c r="G130" s="2">
        <v>701.67</v>
      </c>
      <c r="H130" s="2">
        <v>701.67</v>
      </c>
      <c r="I130" s="2">
        <v>712.68</v>
      </c>
      <c r="J130" s="2">
        <v>712.68</v>
      </c>
      <c r="K130" s="2">
        <v>712.68</v>
      </c>
      <c r="L130" s="2">
        <v>723.86</v>
      </c>
      <c r="M130" s="2">
        <v>723.86</v>
      </c>
      <c r="N130" s="2">
        <v>723.86</v>
      </c>
      <c r="O130" s="2">
        <v>735.22</v>
      </c>
      <c r="P130" s="2">
        <v>735.22</v>
      </c>
      <c r="Q130" s="2">
        <v>735.22</v>
      </c>
      <c r="R130" s="2"/>
      <c r="S130" s="2"/>
      <c r="T130" s="2"/>
      <c r="U130" s="2"/>
      <c r="V130" s="2"/>
      <c r="W130" s="2"/>
      <c r="X130" s="2"/>
    </row>
    <row r="131" spans="1:24" x14ac:dyDescent="0.2">
      <c r="A131" s="2" t="s">
        <v>86</v>
      </c>
      <c r="B131" s="2" t="str">
        <f>INDEX('SHOP Plan List'!B$2:B$15,MATCH($A131,'SHOP Plan List'!$A$2:$A$15,0))</f>
        <v>KP GA Gold HMO $4500 $30 S13 </v>
      </c>
      <c r="C131" s="2" t="str">
        <f>INDEX('SHOP Plan List'!C$2:C$15,MATCH($A131,'SHOP Plan List'!$A$2:$A$15,0))</f>
        <v>Gold </v>
      </c>
      <c r="D131" s="2" t="s">
        <v>82</v>
      </c>
      <c r="E131" s="2">
        <v>39</v>
      </c>
      <c r="F131" s="2">
        <v>710.68</v>
      </c>
      <c r="G131" s="2">
        <v>710.68</v>
      </c>
      <c r="H131" s="2">
        <v>710.68</v>
      </c>
      <c r="I131" s="2">
        <v>721.83</v>
      </c>
      <c r="J131" s="2">
        <v>721.83</v>
      </c>
      <c r="K131" s="2">
        <v>721.83</v>
      </c>
      <c r="L131" s="2">
        <v>733.16</v>
      </c>
      <c r="M131" s="2">
        <v>733.16</v>
      </c>
      <c r="N131" s="2">
        <v>733.16</v>
      </c>
      <c r="O131" s="2">
        <v>744.66</v>
      </c>
      <c r="P131" s="2">
        <v>744.66</v>
      </c>
      <c r="Q131" s="2">
        <v>744.66</v>
      </c>
      <c r="R131" s="2"/>
      <c r="S131" s="2"/>
      <c r="T131" s="2"/>
      <c r="U131" s="2"/>
      <c r="V131" s="2"/>
      <c r="W131" s="2"/>
      <c r="X131" s="2"/>
    </row>
    <row r="132" spans="1:24" x14ac:dyDescent="0.2">
      <c r="A132" s="2" t="s">
        <v>86</v>
      </c>
      <c r="B132" s="2" t="str">
        <f>INDEX('SHOP Plan List'!B$2:B$15,MATCH($A132,'SHOP Plan List'!$A$2:$A$15,0))</f>
        <v>KP GA Gold HMO $4500 $30 S13 </v>
      </c>
      <c r="C132" s="2" t="str">
        <f>INDEX('SHOP Plan List'!C$2:C$15,MATCH($A132,'SHOP Plan List'!$A$2:$A$15,0))</f>
        <v>Gold </v>
      </c>
      <c r="D132" s="2" t="s">
        <v>82</v>
      </c>
      <c r="E132" s="2">
        <v>40</v>
      </c>
      <c r="F132" s="2">
        <v>719.69</v>
      </c>
      <c r="G132" s="2">
        <v>719.69</v>
      </c>
      <c r="H132" s="2">
        <v>719.69</v>
      </c>
      <c r="I132" s="2">
        <v>730.98</v>
      </c>
      <c r="J132" s="2">
        <v>730.98</v>
      </c>
      <c r="K132" s="2">
        <v>730.98</v>
      </c>
      <c r="L132" s="2">
        <v>742.45</v>
      </c>
      <c r="M132" s="2">
        <v>742.45</v>
      </c>
      <c r="N132" s="2">
        <v>742.45</v>
      </c>
      <c r="O132" s="2">
        <v>754.1</v>
      </c>
      <c r="P132" s="2">
        <v>754.1</v>
      </c>
      <c r="Q132" s="2">
        <v>754.1</v>
      </c>
      <c r="R132" s="2"/>
      <c r="S132" s="2"/>
      <c r="T132" s="2"/>
      <c r="U132" s="2"/>
      <c r="V132" s="2"/>
      <c r="W132" s="2"/>
      <c r="X132" s="2"/>
    </row>
    <row r="133" spans="1:24" x14ac:dyDescent="0.2">
      <c r="A133" s="2" t="s">
        <v>86</v>
      </c>
      <c r="B133" s="2" t="str">
        <f>INDEX('SHOP Plan List'!B$2:B$15,MATCH($A133,'SHOP Plan List'!$A$2:$A$15,0))</f>
        <v>KP GA Gold HMO $4500 $30 S13 </v>
      </c>
      <c r="C133" s="2" t="str">
        <f>INDEX('SHOP Plan List'!C$2:C$15,MATCH($A133,'SHOP Plan List'!$A$2:$A$15,0))</f>
        <v>Gold </v>
      </c>
      <c r="D133" s="2" t="s">
        <v>82</v>
      </c>
      <c r="E133" s="2">
        <v>41</v>
      </c>
      <c r="F133" s="2">
        <v>733.21</v>
      </c>
      <c r="G133" s="2">
        <v>733.21</v>
      </c>
      <c r="H133" s="2">
        <v>733.21</v>
      </c>
      <c r="I133" s="2">
        <v>744.71</v>
      </c>
      <c r="J133" s="2">
        <v>744.71</v>
      </c>
      <c r="K133" s="2">
        <v>744.71</v>
      </c>
      <c r="L133" s="2">
        <v>756.39</v>
      </c>
      <c r="M133" s="2">
        <v>756.39</v>
      </c>
      <c r="N133" s="2">
        <v>756.39</v>
      </c>
      <c r="O133" s="2">
        <v>768.26</v>
      </c>
      <c r="P133" s="2">
        <v>768.26</v>
      </c>
      <c r="Q133" s="2">
        <v>768.26</v>
      </c>
      <c r="R133" s="2"/>
      <c r="S133" s="2"/>
      <c r="T133" s="2"/>
      <c r="U133" s="2"/>
      <c r="V133" s="2"/>
      <c r="W133" s="2"/>
      <c r="X133" s="2"/>
    </row>
    <row r="134" spans="1:24" x14ac:dyDescent="0.2">
      <c r="A134" s="2" t="s">
        <v>86</v>
      </c>
      <c r="B134" s="2" t="str">
        <f>INDEX('SHOP Plan List'!B$2:B$15,MATCH($A134,'SHOP Plan List'!$A$2:$A$15,0))</f>
        <v>KP GA Gold HMO $4500 $30 S13 </v>
      </c>
      <c r="C134" s="2" t="str">
        <f>INDEX('SHOP Plan List'!C$2:C$15,MATCH($A134,'SHOP Plan List'!$A$2:$A$15,0))</f>
        <v>Gold </v>
      </c>
      <c r="D134" s="2" t="s">
        <v>82</v>
      </c>
      <c r="E134" s="2">
        <v>42</v>
      </c>
      <c r="F134" s="2">
        <v>746.16</v>
      </c>
      <c r="G134" s="2">
        <v>746.16</v>
      </c>
      <c r="H134" s="2">
        <v>746.16</v>
      </c>
      <c r="I134" s="2">
        <v>757.86</v>
      </c>
      <c r="J134" s="2">
        <v>757.86</v>
      </c>
      <c r="K134" s="2">
        <v>757.86</v>
      </c>
      <c r="L134" s="2">
        <v>769.75</v>
      </c>
      <c r="M134" s="2">
        <v>769.75</v>
      </c>
      <c r="N134" s="2">
        <v>769.75</v>
      </c>
      <c r="O134" s="2">
        <v>781.83</v>
      </c>
      <c r="P134" s="2">
        <v>781.83</v>
      </c>
      <c r="Q134" s="2">
        <v>781.83</v>
      </c>
      <c r="R134" s="2"/>
      <c r="S134" s="2"/>
      <c r="T134" s="2"/>
      <c r="U134" s="2"/>
      <c r="V134" s="2"/>
      <c r="W134" s="2"/>
      <c r="X134" s="2"/>
    </row>
    <row r="135" spans="1:24" x14ac:dyDescent="0.2">
      <c r="A135" s="2" t="s">
        <v>86</v>
      </c>
      <c r="B135" s="2" t="str">
        <f>INDEX('SHOP Plan List'!B$2:B$15,MATCH($A135,'SHOP Plan List'!$A$2:$A$15,0))</f>
        <v>KP GA Gold HMO $4500 $30 S13 </v>
      </c>
      <c r="C135" s="2" t="str">
        <f>INDEX('SHOP Plan List'!C$2:C$15,MATCH($A135,'SHOP Plan List'!$A$2:$A$15,0))</f>
        <v>Gold </v>
      </c>
      <c r="D135" s="2" t="s">
        <v>82</v>
      </c>
      <c r="E135" s="2">
        <v>43</v>
      </c>
      <c r="F135" s="2">
        <v>764.18</v>
      </c>
      <c r="G135" s="2">
        <v>764.18</v>
      </c>
      <c r="H135" s="2">
        <v>764.18</v>
      </c>
      <c r="I135" s="2">
        <v>776.17</v>
      </c>
      <c r="J135" s="2">
        <v>776.17</v>
      </c>
      <c r="K135" s="2">
        <v>776.17</v>
      </c>
      <c r="L135" s="2">
        <v>788.35</v>
      </c>
      <c r="M135" s="2">
        <v>788.35</v>
      </c>
      <c r="N135" s="2">
        <v>788.35</v>
      </c>
      <c r="O135" s="2">
        <v>800.71</v>
      </c>
      <c r="P135" s="2">
        <v>800.71</v>
      </c>
      <c r="Q135" s="2">
        <v>800.71</v>
      </c>
      <c r="R135" s="2"/>
      <c r="S135" s="2"/>
      <c r="T135" s="2"/>
      <c r="U135" s="2"/>
      <c r="V135" s="2"/>
      <c r="W135" s="2"/>
      <c r="X135" s="2"/>
    </row>
    <row r="136" spans="1:24" x14ac:dyDescent="0.2">
      <c r="A136" s="2" t="s">
        <v>86</v>
      </c>
      <c r="B136" s="2" t="str">
        <f>INDEX('SHOP Plan List'!B$2:B$15,MATCH($A136,'SHOP Plan List'!$A$2:$A$15,0))</f>
        <v>KP GA Gold HMO $4500 $30 S13 </v>
      </c>
      <c r="C136" s="2" t="str">
        <f>INDEX('SHOP Plan List'!C$2:C$15,MATCH($A136,'SHOP Plan List'!$A$2:$A$15,0))</f>
        <v>Gold </v>
      </c>
      <c r="D136" s="2" t="s">
        <v>82</v>
      </c>
      <c r="E136" s="2">
        <v>44</v>
      </c>
      <c r="F136" s="2">
        <v>786.7</v>
      </c>
      <c r="G136" s="2">
        <v>786.7</v>
      </c>
      <c r="H136" s="2">
        <v>786.7</v>
      </c>
      <c r="I136" s="2">
        <v>799.05</v>
      </c>
      <c r="J136" s="2">
        <v>799.05</v>
      </c>
      <c r="K136" s="2">
        <v>799.05</v>
      </c>
      <c r="L136" s="2">
        <v>811.58</v>
      </c>
      <c r="M136" s="2">
        <v>811.58</v>
      </c>
      <c r="N136" s="2">
        <v>811.58</v>
      </c>
      <c r="O136" s="2">
        <v>824.32</v>
      </c>
      <c r="P136" s="2">
        <v>824.32</v>
      </c>
      <c r="Q136" s="2">
        <v>824.32</v>
      </c>
      <c r="R136" s="2"/>
      <c r="S136" s="2"/>
      <c r="T136" s="2"/>
      <c r="U136" s="2"/>
      <c r="V136" s="2"/>
      <c r="W136" s="2"/>
      <c r="X136" s="2"/>
    </row>
    <row r="137" spans="1:24" x14ac:dyDescent="0.2">
      <c r="A137" s="2" t="s">
        <v>86</v>
      </c>
      <c r="B137" s="2" t="str">
        <f>INDEX('SHOP Plan List'!B$2:B$15,MATCH($A137,'SHOP Plan List'!$A$2:$A$15,0))</f>
        <v>KP GA Gold HMO $4500 $30 S13 </v>
      </c>
      <c r="C137" s="2" t="str">
        <f>INDEX('SHOP Plan List'!C$2:C$15,MATCH($A137,'SHOP Plan List'!$A$2:$A$15,0))</f>
        <v>Gold </v>
      </c>
      <c r="D137" s="2" t="s">
        <v>82</v>
      </c>
      <c r="E137" s="2">
        <v>45</v>
      </c>
      <c r="F137" s="2">
        <v>813.17</v>
      </c>
      <c r="G137" s="2">
        <v>813.17</v>
      </c>
      <c r="H137" s="2">
        <v>813.17</v>
      </c>
      <c r="I137" s="2">
        <v>825.93</v>
      </c>
      <c r="J137" s="2">
        <v>825.93</v>
      </c>
      <c r="K137" s="2">
        <v>825.93</v>
      </c>
      <c r="L137" s="2">
        <v>838.89</v>
      </c>
      <c r="M137" s="2">
        <v>838.89</v>
      </c>
      <c r="N137" s="2">
        <v>838.89</v>
      </c>
      <c r="O137" s="2">
        <v>852.05</v>
      </c>
      <c r="P137" s="2">
        <v>852.05</v>
      </c>
      <c r="Q137" s="2">
        <v>852.05</v>
      </c>
      <c r="R137" s="2"/>
      <c r="S137" s="2"/>
      <c r="T137" s="2"/>
      <c r="U137" s="2"/>
      <c r="V137" s="2"/>
      <c r="W137" s="2"/>
      <c r="X137" s="2"/>
    </row>
    <row r="138" spans="1:24" x14ac:dyDescent="0.2">
      <c r="A138" s="2" t="s">
        <v>86</v>
      </c>
      <c r="B138" s="2" t="str">
        <f>INDEX('SHOP Plan List'!B$2:B$15,MATCH($A138,'SHOP Plan List'!$A$2:$A$15,0))</f>
        <v>KP GA Gold HMO $4500 $30 S13 </v>
      </c>
      <c r="C138" s="2" t="str">
        <f>INDEX('SHOP Plan List'!C$2:C$15,MATCH($A138,'SHOP Plan List'!$A$2:$A$15,0))</f>
        <v>Gold </v>
      </c>
      <c r="D138" s="2" t="s">
        <v>82</v>
      </c>
      <c r="E138" s="2">
        <v>46</v>
      </c>
      <c r="F138" s="2">
        <v>844.71</v>
      </c>
      <c r="G138" s="2">
        <v>844.71</v>
      </c>
      <c r="H138" s="2">
        <v>844.71</v>
      </c>
      <c r="I138" s="2">
        <v>857.96</v>
      </c>
      <c r="J138" s="2">
        <v>857.96</v>
      </c>
      <c r="K138" s="2">
        <v>857.96</v>
      </c>
      <c r="L138" s="2">
        <v>871.42</v>
      </c>
      <c r="M138" s="2">
        <v>871.42</v>
      </c>
      <c r="N138" s="2">
        <v>871.42</v>
      </c>
      <c r="O138" s="2">
        <v>885.09</v>
      </c>
      <c r="P138" s="2">
        <v>885.09</v>
      </c>
      <c r="Q138" s="2">
        <v>885.09</v>
      </c>
      <c r="R138" s="2"/>
      <c r="S138" s="2"/>
      <c r="T138" s="2"/>
      <c r="U138" s="2"/>
      <c r="V138" s="2"/>
      <c r="W138" s="2"/>
      <c r="X138" s="2"/>
    </row>
    <row r="139" spans="1:24" x14ac:dyDescent="0.2">
      <c r="A139" s="2" t="s">
        <v>86</v>
      </c>
      <c r="B139" s="2" t="str">
        <f>INDEX('SHOP Plan List'!B$2:B$15,MATCH($A139,'SHOP Plan List'!$A$2:$A$15,0))</f>
        <v>KP GA Gold HMO $4500 $30 S13 </v>
      </c>
      <c r="C139" s="2" t="str">
        <f>INDEX('SHOP Plan List'!C$2:C$15,MATCH($A139,'SHOP Plan List'!$A$2:$A$15,0))</f>
        <v>Gold </v>
      </c>
      <c r="D139" s="2" t="s">
        <v>82</v>
      </c>
      <c r="E139" s="2">
        <v>47</v>
      </c>
      <c r="F139" s="2">
        <v>880.18</v>
      </c>
      <c r="G139" s="2">
        <v>880.18</v>
      </c>
      <c r="H139" s="2">
        <v>880.18</v>
      </c>
      <c r="I139" s="2">
        <v>893.99</v>
      </c>
      <c r="J139" s="2">
        <v>893.99</v>
      </c>
      <c r="K139" s="2">
        <v>893.99</v>
      </c>
      <c r="L139" s="2">
        <v>908.02</v>
      </c>
      <c r="M139" s="2">
        <v>908.02</v>
      </c>
      <c r="N139" s="2">
        <v>908.02</v>
      </c>
      <c r="O139" s="2">
        <v>922.27</v>
      </c>
      <c r="P139" s="2">
        <v>922.27</v>
      </c>
      <c r="Q139" s="2">
        <v>922.27</v>
      </c>
      <c r="R139" s="2"/>
      <c r="S139" s="2"/>
      <c r="T139" s="2"/>
      <c r="U139" s="2"/>
      <c r="V139" s="2"/>
      <c r="W139" s="2"/>
      <c r="X139" s="2"/>
    </row>
    <row r="140" spans="1:24" x14ac:dyDescent="0.2">
      <c r="A140" s="2" t="s">
        <v>86</v>
      </c>
      <c r="B140" s="2" t="str">
        <f>INDEX('SHOP Plan List'!B$2:B$15,MATCH($A140,'SHOP Plan List'!$A$2:$A$15,0))</f>
        <v>KP GA Gold HMO $4500 $30 S13 </v>
      </c>
      <c r="C140" s="2" t="str">
        <f>INDEX('SHOP Plan List'!C$2:C$15,MATCH($A140,'SHOP Plan List'!$A$2:$A$15,0))</f>
        <v>Gold </v>
      </c>
      <c r="D140" s="2" t="s">
        <v>82</v>
      </c>
      <c r="E140" s="2">
        <v>48</v>
      </c>
      <c r="F140" s="2">
        <v>920.73</v>
      </c>
      <c r="G140" s="2">
        <v>920.73</v>
      </c>
      <c r="H140" s="2">
        <v>920.73</v>
      </c>
      <c r="I140" s="2">
        <v>935.18</v>
      </c>
      <c r="J140" s="2">
        <v>935.18</v>
      </c>
      <c r="K140" s="2">
        <v>935.18</v>
      </c>
      <c r="L140" s="2">
        <v>949.85</v>
      </c>
      <c r="M140" s="2">
        <v>949.85</v>
      </c>
      <c r="N140" s="2">
        <v>949.85</v>
      </c>
      <c r="O140" s="2">
        <v>964.75</v>
      </c>
      <c r="P140" s="2">
        <v>964.75</v>
      </c>
      <c r="Q140" s="2">
        <v>964.75</v>
      </c>
      <c r="R140" s="2"/>
      <c r="S140" s="2"/>
      <c r="T140" s="2"/>
      <c r="U140" s="2"/>
      <c r="V140" s="2"/>
      <c r="W140" s="2"/>
      <c r="X140" s="2"/>
    </row>
    <row r="141" spans="1:24" x14ac:dyDescent="0.2">
      <c r="A141" s="2" t="s">
        <v>86</v>
      </c>
      <c r="B141" s="2" t="str">
        <f>INDEX('SHOP Plan List'!B$2:B$15,MATCH($A141,'SHOP Plan List'!$A$2:$A$15,0))</f>
        <v>KP GA Gold HMO $4500 $30 S13 </v>
      </c>
      <c r="C141" s="2" t="str">
        <f>INDEX('SHOP Plan List'!C$2:C$15,MATCH($A141,'SHOP Plan List'!$A$2:$A$15,0))</f>
        <v>Gold </v>
      </c>
      <c r="D141" s="2" t="s">
        <v>82</v>
      </c>
      <c r="E141" s="2">
        <v>49</v>
      </c>
      <c r="F141" s="2">
        <v>960.71</v>
      </c>
      <c r="G141" s="2">
        <v>960.71</v>
      </c>
      <c r="H141" s="2">
        <v>960.71</v>
      </c>
      <c r="I141" s="2">
        <v>975.79</v>
      </c>
      <c r="J141" s="2">
        <v>975.79</v>
      </c>
      <c r="K141" s="2">
        <v>975.79</v>
      </c>
      <c r="L141" s="2">
        <v>991.1</v>
      </c>
      <c r="M141" s="2">
        <v>991.1</v>
      </c>
      <c r="N141" s="2">
        <v>991.1</v>
      </c>
      <c r="O141" s="2">
        <v>1006.65</v>
      </c>
      <c r="P141" s="2">
        <v>1006.65</v>
      </c>
      <c r="Q141" s="2">
        <v>1006.65</v>
      </c>
      <c r="R141" s="2"/>
      <c r="S141" s="2"/>
      <c r="T141" s="2"/>
      <c r="U141" s="2"/>
      <c r="V141" s="2"/>
      <c r="W141" s="2"/>
      <c r="X141" s="2"/>
    </row>
    <row r="142" spans="1:24" x14ac:dyDescent="0.2">
      <c r="A142" s="2" t="s">
        <v>86</v>
      </c>
      <c r="B142" s="2" t="str">
        <f>INDEX('SHOP Plan List'!B$2:B$15,MATCH($A142,'SHOP Plan List'!$A$2:$A$15,0))</f>
        <v>KP GA Gold HMO $4500 $30 S13 </v>
      </c>
      <c r="C142" s="2" t="str">
        <f>INDEX('SHOP Plan List'!C$2:C$15,MATCH($A142,'SHOP Plan List'!$A$2:$A$15,0))</f>
        <v>Gold </v>
      </c>
      <c r="D142" s="2" t="s">
        <v>82</v>
      </c>
      <c r="E142" s="2">
        <v>50</v>
      </c>
      <c r="F142" s="2">
        <v>1005.76</v>
      </c>
      <c r="G142" s="2">
        <v>1005.76</v>
      </c>
      <c r="H142" s="2">
        <v>1005.76</v>
      </c>
      <c r="I142" s="2">
        <v>1021.54</v>
      </c>
      <c r="J142" s="2">
        <v>1021.54</v>
      </c>
      <c r="K142" s="2">
        <v>1021.54</v>
      </c>
      <c r="L142" s="2">
        <v>1037.57</v>
      </c>
      <c r="M142" s="2">
        <v>1037.57</v>
      </c>
      <c r="N142" s="2">
        <v>1037.57</v>
      </c>
      <c r="O142" s="2">
        <v>1053.8499999999999</v>
      </c>
      <c r="P142" s="2">
        <v>1053.8499999999999</v>
      </c>
      <c r="Q142" s="2">
        <v>1053.8499999999999</v>
      </c>
      <c r="R142" s="2"/>
      <c r="S142" s="2"/>
      <c r="T142" s="2"/>
      <c r="U142" s="2"/>
      <c r="V142" s="2"/>
      <c r="W142" s="2"/>
      <c r="X142" s="2"/>
    </row>
    <row r="143" spans="1:24" x14ac:dyDescent="0.2">
      <c r="A143" s="2" t="s">
        <v>86</v>
      </c>
      <c r="B143" s="2" t="str">
        <f>INDEX('SHOP Plan List'!B$2:B$15,MATCH($A143,'SHOP Plan List'!$A$2:$A$15,0))</f>
        <v>KP GA Gold HMO $4500 $30 S13 </v>
      </c>
      <c r="C143" s="2" t="str">
        <f>INDEX('SHOP Plan List'!C$2:C$15,MATCH($A143,'SHOP Plan List'!$A$2:$A$15,0))</f>
        <v>Gold </v>
      </c>
      <c r="D143" s="2" t="s">
        <v>82</v>
      </c>
      <c r="E143" s="2">
        <v>51</v>
      </c>
      <c r="F143" s="2">
        <v>1050.25</v>
      </c>
      <c r="G143" s="2">
        <v>1050.25</v>
      </c>
      <c r="H143" s="2">
        <v>1050.25</v>
      </c>
      <c r="I143" s="2">
        <v>1066.73</v>
      </c>
      <c r="J143" s="2">
        <v>1066.73</v>
      </c>
      <c r="K143" s="2">
        <v>1066.73</v>
      </c>
      <c r="L143" s="2">
        <v>1083.47</v>
      </c>
      <c r="M143" s="2">
        <v>1083.47</v>
      </c>
      <c r="N143" s="2">
        <v>1083.47</v>
      </c>
      <c r="O143" s="2">
        <v>1100.47</v>
      </c>
      <c r="P143" s="2">
        <v>1100.47</v>
      </c>
      <c r="Q143" s="2">
        <v>1100.47</v>
      </c>
      <c r="R143" s="2"/>
      <c r="S143" s="2"/>
      <c r="T143" s="2"/>
      <c r="U143" s="2"/>
      <c r="V143" s="2"/>
      <c r="W143" s="2"/>
      <c r="X143" s="2"/>
    </row>
    <row r="144" spans="1:24" x14ac:dyDescent="0.2">
      <c r="A144" s="2" t="s">
        <v>86</v>
      </c>
      <c r="B144" s="2" t="str">
        <f>INDEX('SHOP Plan List'!B$2:B$15,MATCH($A144,'SHOP Plan List'!$A$2:$A$15,0))</f>
        <v>KP GA Gold HMO $4500 $30 S13 </v>
      </c>
      <c r="C144" s="2" t="str">
        <f>INDEX('SHOP Plan List'!C$2:C$15,MATCH($A144,'SHOP Plan List'!$A$2:$A$15,0))</f>
        <v>Gold </v>
      </c>
      <c r="D144" s="2" t="s">
        <v>82</v>
      </c>
      <c r="E144" s="2">
        <v>52</v>
      </c>
      <c r="F144" s="2">
        <v>1099.25</v>
      </c>
      <c r="G144" s="2">
        <v>1099.25</v>
      </c>
      <c r="H144" s="2">
        <v>1099.25</v>
      </c>
      <c r="I144" s="2">
        <v>1116.49</v>
      </c>
      <c r="J144" s="2">
        <v>1116.49</v>
      </c>
      <c r="K144" s="2">
        <v>1116.49</v>
      </c>
      <c r="L144" s="2">
        <v>1134.01</v>
      </c>
      <c r="M144" s="2">
        <v>1134.01</v>
      </c>
      <c r="N144" s="2">
        <v>1134.01</v>
      </c>
      <c r="O144" s="2">
        <v>1151.8</v>
      </c>
      <c r="P144" s="2">
        <v>1151.8</v>
      </c>
      <c r="Q144" s="2">
        <v>1151.8</v>
      </c>
      <c r="R144" s="2"/>
      <c r="S144" s="2"/>
      <c r="T144" s="2"/>
      <c r="U144" s="2"/>
      <c r="V144" s="2"/>
      <c r="W144" s="2"/>
      <c r="X144" s="2"/>
    </row>
    <row r="145" spans="1:24" x14ac:dyDescent="0.2">
      <c r="A145" s="2" t="s">
        <v>86</v>
      </c>
      <c r="B145" s="2" t="str">
        <f>INDEX('SHOP Plan List'!B$2:B$15,MATCH($A145,'SHOP Plan List'!$A$2:$A$15,0))</f>
        <v>KP GA Gold HMO $4500 $30 S13 </v>
      </c>
      <c r="C145" s="2" t="str">
        <f>INDEX('SHOP Plan List'!C$2:C$15,MATCH($A145,'SHOP Plan List'!$A$2:$A$15,0))</f>
        <v>Gold </v>
      </c>
      <c r="D145" s="2" t="s">
        <v>82</v>
      </c>
      <c r="E145" s="2">
        <v>53</v>
      </c>
      <c r="F145" s="2">
        <v>1148.8</v>
      </c>
      <c r="G145" s="2">
        <v>1148.8</v>
      </c>
      <c r="H145" s="2">
        <v>1148.8</v>
      </c>
      <c r="I145" s="2">
        <v>1166.83</v>
      </c>
      <c r="J145" s="2">
        <v>1166.83</v>
      </c>
      <c r="K145" s="2">
        <v>1166.83</v>
      </c>
      <c r="L145" s="2">
        <v>1185.1300000000001</v>
      </c>
      <c r="M145" s="2">
        <v>1185.1300000000001</v>
      </c>
      <c r="N145" s="2">
        <v>1185.1300000000001</v>
      </c>
      <c r="O145" s="2">
        <v>1203.73</v>
      </c>
      <c r="P145" s="2">
        <v>1203.73</v>
      </c>
      <c r="Q145" s="2">
        <v>1203.73</v>
      </c>
      <c r="R145" s="2"/>
      <c r="S145" s="2"/>
      <c r="T145" s="2"/>
      <c r="U145" s="2"/>
      <c r="V145" s="2"/>
      <c r="W145" s="2"/>
      <c r="X145" s="2"/>
    </row>
    <row r="146" spans="1:24" x14ac:dyDescent="0.2">
      <c r="A146" s="2" t="s">
        <v>86</v>
      </c>
      <c r="B146" s="2" t="str">
        <f>INDEX('SHOP Plan List'!B$2:B$15,MATCH($A146,'SHOP Plan List'!$A$2:$A$15,0))</f>
        <v>KP GA Gold HMO $4500 $30 S13 </v>
      </c>
      <c r="C146" s="2" t="str">
        <f>INDEX('SHOP Plan List'!C$2:C$15,MATCH($A146,'SHOP Plan List'!$A$2:$A$15,0))</f>
        <v>Gold </v>
      </c>
      <c r="D146" s="2" t="s">
        <v>82</v>
      </c>
      <c r="E146" s="2">
        <v>54</v>
      </c>
      <c r="F146" s="2">
        <v>1202.3</v>
      </c>
      <c r="G146" s="2">
        <v>1202.3</v>
      </c>
      <c r="H146" s="2">
        <v>1202.3</v>
      </c>
      <c r="I146" s="2">
        <v>1221.1600000000001</v>
      </c>
      <c r="J146" s="2">
        <v>1221.1600000000001</v>
      </c>
      <c r="K146" s="2">
        <v>1221.1600000000001</v>
      </c>
      <c r="L146" s="2">
        <v>1240.32</v>
      </c>
      <c r="M146" s="2">
        <v>1240.32</v>
      </c>
      <c r="N146" s="2">
        <v>1240.32</v>
      </c>
      <c r="O146" s="2">
        <v>1259.78</v>
      </c>
      <c r="P146" s="2">
        <v>1259.78</v>
      </c>
      <c r="Q146" s="2">
        <v>1259.78</v>
      </c>
      <c r="R146" s="2"/>
      <c r="S146" s="2"/>
      <c r="T146" s="2"/>
      <c r="U146" s="2"/>
      <c r="V146" s="2"/>
      <c r="W146" s="2"/>
      <c r="X146" s="2"/>
    </row>
    <row r="147" spans="1:24" x14ac:dyDescent="0.2">
      <c r="A147" s="2" t="s">
        <v>86</v>
      </c>
      <c r="B147" s="2" t="str">
        <f>INDEX('SHOP Plan List'!B$2:B$15,MATCH($A147,'SHOP Plan List'!$A$2:$A$15,0))</f>
        <v>KP GA Gold HMO $4500 $30 S13 </v>
      </c>
      <c r="C147" s="2" t="str">
        <f>INDEX('SHOP Plan List'!C$2:C$15,MATCH($A147,'SHOP Plan List'!$A$2:$A$15,0))</f>
        <v>Gold </v>
      </c>
      <c r="D147" s="2" t="s">
        <v>82</v>
      </c>
      <c r="E147" s="2">
        <v>55</v>
      </c>
      <c r="F147" s="2">
        <v>1255.8</v>
      </c>
      <c r="G147" s="2">
        <v>1255.8</v>
      </c>
      <c r="H147" s="2">
        <v>1255.8</v>
      </c>
      <c r="I147" s="2">
        <v>1275.5</v>
      </c>
      <c r="J147" s="2">
        <v>1275.5</v>
      </c>
      <c r="K147" s="2">
        <v>1275.5</v>
      </c>
      <c r="L147" s="2">
        <v>1295.51</v>
      </c>
      <c r="M147" s="2">
        <v>1295.51</v>
      </c>
      <c r="N147" s="2">
        <v>1295.51</v>
      </c>
      <c r="O147" s="2">
        <v>1315.84</v>
      </c>
      <c r="P147" s="2">
        <v>1315.84</v>
      </c>
      <c r="Q147" s="2">
        <v>1315.84</v>
      </c>
      <c r="R147" s="2"/>
      <c r="S147" s="2"/>
      <c r="T147" s="2"/>
      <c r="U147" s="2"/>
      <c r="V147" s="2"/>
      <c r="W147" s="2"/>
      <c r="X147" s="2"/>
    </row>
    <row r="148" spans="1:24" x14ac:dyDescent="0.2">
      <c r="A148" s="2" t="s">
        <v>86</v>
      </c>
      <c r="B148" s="2" t="str">
        <f>INDEX('SHOP Plan List'!B$2:B$15,MATCH($A148,'SHOP Plan List'!$A$2:$A$15,0))</f>
        <v>KP GA Gold HMO $4500 $30 S13 </v>
      </c>
      <c r="C148" s="2" t="str">
        <f>INDEX('SHOP Plan List'!C$2:C$15,MATCH($A148,'SHOP Plan List'!$A$2:$A$15,0))</f>
        <v>Gold </v>
      </c>
      <c r="D148" s="2" t="s">
        <v>82</v>
      </c>
      <c r="E148" s="2">
        <v>56</v>
      </c>
      <c r="F148" s="2">
        <v>1313.8</v>
      </c>
      <c r="G148" s="2">
        <v>1313.8</v>
      </c>
      <c r="H148" s="2">
        <v>1313.8</v>
      </c>
      <c r="I148" s="2">
        <v>1334.41</v>
      </c>
      <c r="J148" s="2">
        <v>1334.41</v>
      </c>
      <c r="K148" s="2">
        <v>1334.41</v>
      </c>
      <c r="L148" s="2">
        <v>1355.35</v>
      </c>
      <c r="M148" s="2">
        <v>1355.35</v>
      </c>
      <c r="N148" s="2">
        <v>1355.35</v>
      </c>
      <c r="O148" s="2">
        <v>1376.61</v>
      </c>
      <c r="P148" s="2">
        <v>1376.61</v>
      </c>
      <c r="Q148" s="2">
        <v>1376.61</v>
      </c>
      <c r="R148" s="2"/>
      <c r="S148" s="2"/>
      <c r="T148" s="2"/>
      <c r="U148" s="2"/>
      <c r="V148" s="2"/>
      <c r="W148" s="2"/>
      <c r="X148" s="2"/>
    </row>
    <row r="149" spans="1:24" x14ac:dyDescent="0.2">
      <c r="A149" s="2" t="s">
        <v>86</v>
      </c>
      <c r="B149" s="2" t="str">
        <f>INDEX('SHOP Plan List'!B$2:B$15,MATCH($A149,'SHOP Plan List'!$A$2:$A$15,0))</f>
        <v>KP GA Gold HMO $4500 $30 S13 </v>
      </c>
      <c r="C149" s="2" t="str">
        <f>INDEX('SHOP Plan List'!C$2:C$15,MATCH($A149,'SHOP Plan List'!$A$2:$A$15,0))</f>
        <v>Gold </v>
      </c>
      <c r="D149" s="2" t="s">
        <v>82</v>
      </c>
      <c r="E149" s="2">
        <v>57</v>
      </c>
      <c r="F149" s="2">
        <v>1372.37</v>
      </c>
      <c r="G149" s="2">
        <v>1372.37</v>
      </c>
      <c r="H149" s="2">
        <v>1372.37</v>
      </c>
      <c r="I149" s="2">
        <v>1393.9</v>
      </c>
      <c r="J149" s="2">
        <v>1393.9</v>
      </c>
      <c r="K149" s="2">
        <v>1393.9</v>
      </c>
      <c r="L149" s="2">
        <v>1415.77</v>
      </c>
      <c r="M149" s="2">
        <v>1415.77</v>
      </c>
      <c r="N149" s="2">
        <v>1415.77</v>
      </c>
      <c r="O149" s="2">
        <v>1437.98</v>
      </c>
      <c r="P149" s="2">
        <v>1437.98</v>
      </c>
      <c r="Q149" s="2">
        <v>1437.98</v>
      </c>
      <c r="R149" s="2"/>
      <c r="S149" s="2"/>
      <c r="T149" s="2"/>
      <c r="U149" s="2"/>
      <c r="V149" s="2"/>
      <c r="W149" s="2"/>
      <c r="X149" s="2"/>
    </row>
    <row r="150" spans="1:24" x14ac:dyDescent="0.2">
      <c r="A150" s="2" t="s">
        <v>86</v>
      </c>
      <c r="B150" s="2" t="str">
        <f>INDEX('SHOP Plan List'!B$2:B$15,MATCH($A150,'SHOP Plan List'!$A$2:$A$15,0))</f>
        <v>KP GA Gold HMO $4500 $30 S13 </v>
      </c>
      <c r="C150" s="2" t="str">
        <f>INDEX('SHOP Plan List'!C$2:C$15,MATCH($A150,'SHOP Plan List'!$A$2:$A$15,0))</f>
        <v>Gold </v>
      </c>
      <c r="D150" s="2" t="s">
        <v>82</v>
      </c>
      <c r="E150" s="2">
        <v>58</v>
      </c>
      <c r="F150" s="2">
        <v>1434.88</v>
      </c>
      <c r="G150" s="2">
        <v>1434.88</v>
      </c>
      <c r="H150" s="2">
        <v>1434.88</v>
      </c>
      <c r="I150" s="2">
        <v>1457.39</v>
      </c>
      <c r="J150" s="2">
        <v>1457.39</v>
      </c>
      <c r="K150" s="2">
        <v>1457.39</v>
      </c>
      <c r="L150" s="2">
        <v>1480.25</v>
      </c>
      <c r="M150" s="2">
        <v>1480.25</v>
      </c>
      <c r="N150" s="2">
        <v>1480.25</v>
      </c>
      <c r="O150" s="2">
        <v>1503.48</v>
      </c>
      <c r="P150" s="2">
        <v>1503.48</v>
      </c>
      <c r="Q150" s="2">
        <v>1503.48</v>
      </c>
      <c r="R150" s="2"/>
      <c r="S150" s="2"/>
      <c r="T150" s="2"/>
      <c r="U150" s="2"/>
      <c r="V150" s="2"/>
      <c r="W150" s="2"/>
      <c r="X150" s="2"/>
    </row>
    <row r="151" spans="1:24" x14ac:dyDescent="0.2">
      <c r="A151" s="2" t="s">
        <v>86</v>
      </c>
      <c r="B151" s="2" t="str">
        <f>INDEX('SHOP Plan List'!B$2:B$15,MATCH($A151,'SHOP Plan List'!$A$2:$A$15,0))</f>
        <v>KP GA Gold HMO $4500 $30 S13 </v>
      </c>
      <c r="C151" s="2" t="str">
        <f>INDEX('SHOP Plan List'!C$2:C$15,MATCH($A151,'SHOP Plan List'!$A$2:$A$15,0))</f>
        <v>Gold </v>
      </c>
      <c r="D151" s="2" t="s">
        <v>82</v>
      </c>
      <c r="E151" s="2">
        <v>59</v>
      </c>
      <c r="F151" s="2">
        <v>1465.85</v>
      </c>
      <c r="G151" s="2">
        <v>1465.85</v>
      </c>
      <c r="H151" s="2">
        <v>1465.85</v>
      </c>
      <c r="I151" s="2">
        <v>1488.85</v>
      </c>
      <c r="J151" s="2">
        <v>1488.85</v>
      </c>
      <c r="K151" s="2">
        <v>1488.85</v>
      </c>
      <c r="L151" s="2">
        <v>1512.21</v>
      </c>
      <c r="M151" s="2">
        <v>1512.21</v>
      </c>
      <c r="N151" s="2">
        <v>1512.21</v>
      </c>
      <c r="O151" s="2">
        <v>1535.93</v>
      </c>
      <c r="P151" s="2">
        <v>1535.93</v>
      </c>
      <c r="Q151" s="2">
        <v>1535.93</v>
      </c>
      <c r="R151" s="2"/>
      <c r="S151" s="2"/>
      <c r="T151" s="2"/>
      <c r="U151" s="2"/>
      <c r="V151" s="2"/>
      <c r="W151" s="2"/>
      <c r="X151" s="2"/>
    </row>
    <row r="152" spans="1:24" x14ac:dyDescent="0.2">
      <c r="A152" s="2" t="s">
        <v>86</v>
      </c>
      <c r="B152" s="2" t="str">
        <f>INDEX('SHOP Plan List'!B$2:B$15,MATCH($A152,'SHOP Plan List'!$A$2:$A$15,0))</f>
        <v>KP GA Gold HMO $4500 $30 S13 </v>
      </c>
      <c r="C152" s="2" t="str">
        <f>INDEX('SHOP Plan List'!C$2:C$15,MATCH($A152,'SHOP Plan List'!$A$2:$A$15,0))</f>
        <v>Gold </v>
      </c>
      <c r="D152" s="2" t="s">
        <v>82</v>
      </c>
      <c r="E152" s="2">
        <v>60</v>
      </c>
      <c r="F152" s="2">
        <v>1528.36</v>
      </c>
      <c r="G152" s="2">
        <v>1528.36</v>
      </c>
      <c r="H152" s="2">
        <v>1528.36</v>
      </c>
      <c r="I152" s="2">
        <v>1552.34</v>
      </c>
      <c r="J152" s="2">
        <v>1552.34</v>
      </c>
      <c r="K152" s="2">
        <v>1552.34</v>
      </c>
      <c r="L152" s="2">
        <v>1576.69</v>
      </c>
      <c r="M152" s="2">
        <v>1576.69</v>
      </c>
      <c r="N152" s="2">
        <v>1576.69</v>
      </c>
      <c r="O152" s="2">
        <v>1601.43</v>
      </c>
      <c r="P152" s="2">
        <v>1601.43</v>
      </c>
      <c r="Q152" s="2">
        <v>1601.43</v>
      </c>
      <c r="R152" s="2"/>
      <c r="S152" s="2"/>
      <c r="T152" s="2"/>
      <c r="U152" s="2"/>
      <c r="V152" s="2"/>
      <c r="W152" s="2"/>
      <c r="X152" s="2"/>
    </row>
    <row r="153" spans="1:24" x14ac:dyDescent="0.2">
      <c r="A153" s="2" t="s">
        <v>86</v>
      </c>
      <c r="B153" s="2" t="str">
        <f>INDEX('SHOP Plan List'!B$2:B$15,MATCH($A153,'SHOP Plan List'!$A$2:$A$15,0))</f>
        <v>KP GA Gold HMO $4500 $30 S13 </v>
      </c>
      <c r="C153" s="2" t="str">
        <f>INDEX('SHOP Plan List'!C$2:C$15,MATCH($A153,'SHOP Plan List'!$A$2:$A$15,0))</f>
        <v>Gold </v>
      </c>
      <c r="D153" s="2" t="s">
        <v>82</v>
      </c>
      <c r="E153" s="2">
        <v>61</v>
      </c>
      <c r="F153" s="2">
        <v>1582.42</v>
      </c>
      <c r="G153" s="2">
        <v>1582.42</v>
      </c>
      <c r="H153" s="2">
        <v>1582.42</v>
      </c>
      <c r="I153" s="2">
        <v>1607.24</v>
      </c>
      <c r="J153" s="2">
        <v>1607.24</v>
      </c>
      <c r="K153" s="2">
        <v>1607.24</v>
      </c>
      <c r="L153" s="2">
        <v>1632.46</v>
      </c>
      <c r="M153" s="2">
        <v>1632.46</v>
      </c>
      <c r="N153" s="2">
        <v>1632.46</v>
      </c>
      <c r="O153" s="2">
        <v>1658.07</v>
      </c>
      <c r="P153" s="2">
        <v>1658.07</v>
      </c>
      <c r="Q153" s="2">
        <v>1658.07</v>
      </c>
      <c r="R153" s="2"/>
      <c r="S153" s="2"/>
      <c r="T153" s="2"/>
      <c r="U153" s="2"/>
      <c r="V153" s="2"/>
      <c r="W153" s="2"/>
      <c r="X153" s="2"/>
    </row>
    <row r="154" spans="1:24" x14ac:dyDescent="0.2">
      <c r="A154" s="2" t="s">
        <v>86</v>
      </c>
      <c r="B154" s="2" t="str">
        <f>INDEX('SHOP Plan List'!B$2:B$15,MATCH($A154,'SHOP Plan List'!$A$2:$A$15,0))</f>
        <v>KP GA Gold HMO $4500 $30 S13 </v>
      </c>
      <c r="C154" s="2" t="str">
        <f>INDEX('SHOP Plan List'!C$2:C$15,MATCH($A154,'SHOP Plan List'!$A$2:$A$15,0))</f>
        <v>Gold </v>
      </c>
      <c r="D154" s="2" t="s">
        <v>82</v>
      </c>
      <c r="E154" s="2">
        <v>62</v>
      </c>
      <c r="F154" s="2">
        <v>1617.9</v>
      </c>
      <c r="G154" s="2">
        <v>1617.9</v>
      </c>
      <c r="H154" s="2">
        <v>1617.9</v>
      </c>
      <c r="I154" s="2">
        <v>1643.28</v>
      </c>
      <c r="J154" s="2">
        <v>1643.28</v>
      </c>
      <c r="K154" s="2">
        <v>1643.28</v>
      </c>
      <c r="L154" s="2">
        <v>1669.06</v>
      </c>
      <c r="M154" s="2">
        <v>1669.06</v>
      </c>
      <c r="N154" s="2">
        <v>1669.06</v>
      </c>
      <c r="O154" s="2">
        <v>1695.25</v>
      </c>
      <c r="P154" s="2">
        <v>1695.25</v>
      </c>
      <c r="Q154" s="2">
        <v>1695.25</v>
      </c>
      <c r="R154" s="2"/>
      <c r="S154" s="2"/>
      <c r="T154" s="2"/>
      <c r="U154" s="2"/>
      <c r="V154" s="2"/>
      <c r="W154" s="2"/>
      <c r="X154" s="2"/>
    </row>
    <row r="155" spans="1:24" x14ac:dyDescent="0.2">
      <c r="A155" s="2" t="s">
        <v>86</v>
      </c>
      <c r="B155" s="2" t="str">
        <f>INDEX('SHOP Plan List'!B$2:B$15,MATCH($A155,'SHOP Plan List'!$A$2:$A$15,0))</f>
        <v>KP GA Gold HMO $4500 $30 S13 </v>
      </c>
      <c r="C155" s="2" t="str">
        <f>INDEX('SHOP Plan List'!C$2:C$15,MATCH($A155,'SHOP Plan List'!$A$2:$A$15,0))</f>
        <v>Gold </v>
      </c>
      <c r="D155" s="2" t="s">
        <v>82</v>
      </c>
      <c r="E155" s="2">
        <v>63</v>
      </c>
      <c r="F155" s="2">
        <v>1662.38</v>
      </c>
      <c r="G155" s="2">
        <v>1662.38</v>
      </c>
      <c r="H155" s="2">
        <v>1662.38</v>
      </c>
      <c r="I155" s="2">
        <v>1688.46</v>
      </c>
      <c r="J155" s="2">
        <v>1688.46</v>
      </c>
      <c r="K155" s="2">
        <v>1688.46</v>
      </c>
      <c r="L155" s="2">
        <v>1714.96</v>
      </c>
      <c r="M155" s="2">
        <v>1714.96</v>
      </c>
      <c r="N155" s="2">
        <v>1714.96</v>
      </c>
      <c r="O155" s="2">
        <v>1741.86</v>
      </c>
      <c r="P155" s="2">
        <v>1741.86</v>
      </c>
      <c r="Q155" s="2">
        <v>1741.86</v>
      </c>
      <c r="R155" s="2"/>
      <c r="S155" s="2"/>
      <c r="T155" s="2"/>
      <c r="U155" s="2"/>
      <c r="V155" s="2"/>
      <c r="W155" s="2"/>
      <c r="X155" s="2"/>
    </row>
    <row r="156" spans="1:24" x14ac:dyDescent="0.2">
      <c r="A156" s="2" t="s">
        <v>86</v>
      </c>
      <c r="B156" s="2" t="str">
        <f>INDEX('SHOP Plan List'!B$2:B$15,MATCH($A156,'SHOP Plan List'!$A$2:$A$15,0))</f>
        <v>KP GA Gold HMO $4500 $30 S13 </v>
      </c>
      <c r="C156" s="2" t="str">
        <f>INDEX('SHOP Plan List'!C$2:C$15,MATCH($A156,'SHOP Plan List'!$A$2:$A$15,0))</f>
        <v>Gold </v>
      </c>
      <c r="D156" s="2" t="s">
        <v>82</v>
      </c>
      <c r="E156" s="2" t="s">
        <v>84</v>
      </c>
      <c r="F156" s="2">
        <v>1689.4</v>
      </c>
      <c r="G156" s="2">
        <v>1689.4</v>
      </c>
      <c r="H156" s="2">
        <v>1689.4</v>
      </c>
      <c r="I156" s="2">
        <v>1715.91</v>
      </c>
      <c r="J156" s="2">
        <v>1715.91</v>
      </c>
      <c r="K156" s="2">
        <v>1715.91</v>
      </c>
      <c r="L156" s="2">
        <v>1742.83</v>
      </c>
      <c r="M156" s="2">
        <v>1742.83</v>
      </c>
      <c r="N156" s="2">
        <v>1742.83</v>
      </c>
      <c r="O156" s="2">
        <v>1770.18</v>
      </c>
      <c r="P156" s="2">
        <v>1770.18</v>
      </c>
      <c r="Q156" s="2">
        <v>1770.18</v>
      </c>
      <c r="R156" s="2"/>
      <c r="S156" s="2"/>
      <c r="T156" s="2"/>
      <c r="U156" s="2"/>
      <c r="V156" s="2"/>
      <c r="W156" s="2"/>
      <c r="X156" s="2"/>
    </row>
    <row r="157" spans="1:24" x14ac:dyDescent="0.2">
      <c r="A157" s="2" t="s">
        <v>87</v>
      </c>
      <c r="B157" s="2" t="str">
        <f>INDEX('SHOP Plan List'!B$2:B$15,MATCH($A157,'SHOP Plan List'!$A$2:$A$15,0))</f>
        <v>KP GA Silver HMO $2700 $50 S13 </v>
      </c>
      <c r="C157" s="2" t="str">
        <f>INDEX('SHOP Plan List'!C$2:C$15,MATCH($A157,'SHOP Plan List'!$A$2:$A$15,0))</f>
        <v>Silver </v>
      </c>
      <c r="D157" s="2" t="s">
        <v>82</v>
      </c>
      <c r="E157" s="2" t="s">
        <v>83</v>
      </c>
      <c r="F157" s="2">
        <v>415.55</v>
      </c>
      <c r="G157" s="2">
        <v>415.55</v>
      </c>
      <c r="H157" s="2">
        <v>415.55</v>
      </c>
      <c r="I157" s="2">
        <v>422.07</v>
      </c>
      <c r="J157" s="2">
        <v>422.07</v>
      </c>
      <c r="K157" s="2">
        <v>422.07</v>
      </c>
      <c r="L157" s="2">
        <v>428.69</v>
      </c>
      <c r="M157" s="2">
        <v>428.69</v>
      </c>
      <c r="N157" s="2">
        <v>428.69</v>
      </c>
      <c r="O157" s="2">
        <v>435.41</v>
      </c>
      <c r="P157" s="2">
        <v>435.41</v>
      </c>
      <c r="Q157" s="2">
        <v>435.41</v>
      </c>
      <c r="R157" s="2"/>
      <c r="S157" s="2"/>
      <c r="T157" s="2"/>
      <c r="U157" s="2"/>
      <c r="V157" s="2"/>
      <c r="W157" s="2"/>
      <c r="X157" s="2"/>
    </row>
    <row r="158" spans="1:24" x14ac:dyDescent="0.2">
      <c r="A158" s="2" t="s">
        <v>87</v>
      </c>
      <c r="B158" s="2" t="str">
        <f>INDEX('SHOP Plan List'!B$2:B$15,MATCH($A158,'SHOP Plan List'!$A$2:$A$15,0))</f>
        <v>KP GA Silver HMO $2700 $50 S13 </v>
      </c>
      <c r="C158" s="2" t="str">
        <f>INDEX('SHOP Plan List'!C$2:C$15,MATCH($A158,'SHOP Plan List'!$A$2:$A$15,0))</f>
        <v>Silver </v>
      </c>
      <c r="D158" s="2" t="s">
        <v>82</v>
      </c>
      <c r="E158" s="2">
        <v>15</v>
      </c>
      <c r="F158" s="2">
        <v>452.48</v>
      </c>
      <c r="G158" s="2">
        <v>452.48</v>
      </c>
      <c r="H158" s="2">
        <v>452.48</v>
      </c>
      <c r="I158" s="2">
        <v>459.58</v>
      </c>
      <c r="J158" s="2">
        <v>459.58</v>
      </c>
      <c r="K158" s="2">
        <v>459.58</v>
      </c>
      <c r="L158" s="2">
        <v>466.79</v>
      </c>
      <c r="M158" s="2">
        <v>466.79</v>
      </c>
      <c r="N158" s="2">
        <v>466.79</v>
      </c>
      <c r="O158" s="2">
        <v>474.12</v>
      </c>
      <c r="P158" s="2">
        <v>474.12</v>
      </c>
      <c r="Q158" s="2">
        <v>474.12</v>
      </c>
      <c r="R158" s="2"/>
      <c r="S158" s="2"/>
      <c r="T158" s="2"/>
      <c r="U158" s="2"/>
      <c r="V158" s="2"/>
      <c r="W158" s="2"/>
      <c r="X158" s="2"/>
    </row>
    <row r="159" spans="1:24" x14ac:dyDescent="0.2">
      <c r="A159" s="2" t="s">
        <v>87</v>
      </c>
      <c r="B159" s="2" t="str">
        <f>INDEX('SHOP Plan List'!B$2:B$15,MATCH($A159,'SHOP Plan List'!$A$2:$A$15,0))</f>
        <v>KP GA Silver HMO $2700 $50 S13 </v>
      </c>
      <c r="C159" s="2" t="str">
        <f>INDEX('SHOP Plan List'!C$2:C$15,MATCH($A159,'SHOP Plan List'!$A$2:$A$15,0))</f>
        <v>Silver </v>
      </c>
      <c r="D159" s="2" t="s">
        <v>82</v>
      </c>
      <c r="E159" s="2">
        <v>16</v>
      </c>
      <c r="F159" s="2">
        <v>466.61</v>
      </c>
      <c r="G159" s="2">
        <v>466.61</v>
      </c>
      <c r="H159" s="2">
        <v>466.61</v>
      </c>
      <c r="I159" s="2">
        <v>473.93</v>
      </c>
      <c r="J159" s="2">
        <v>473.93</v>
      </c>
      <c r="K159" s="2">
        <v>473.93</v>
      </c>
      <c r="L159" s="2">
        <v>481.36</v>
      </c>
      <c r="M159" s="2">
        <v>481.36</v>
      </c>
      <c r="N159" s="2">
        <v>481.36</v>
      </c>
      <c r="O159" s="2">
        <v>488.92</v>
      </c>
      <c r="P159" s="2">
        <v>488.92</v>
      </c>
      <c r="Q159" s="2">
        <v>488.92</v>
      </c>
      <c r="R159" s="2"/>
      <c r="S159" s="2"/>
      <c r="T159" s="2"/>
      <c r="U159" s="2"/>
      <c r="V159" s="2"/>
      <c r="W159" s="2"/>
      <c r="X159" s="2"/>
    </row>
    <row r="160" spans="1:24" x14ac:dyDescent="0.2">
      <c r="A160" s="2" t="s">
        <v>87</v>
      </c>
      <c r="B160" s="2" t="str">
        <f>INDEX('SHOP Plan List'!B$2:B$15,MATCH($A160,'SHOP Plan List'!$A$2:$A$15,0))</f>
        <v>KP GA Silver HMO $2700 $50 S13 </v>
      </c>
      <c r="C160" s="2" t="str">
        <f>INDEX('SHOP Plan List'!C$2:C$15,MATCH($A160,'SHOP Plan List'!$A$2:$A$15,0))</f>
        <v>Silver </v>
      </c>
      <c r="D160" s="2" t="s">
        <v>82</v>
      </c>
      <c r="E160" s="2">
        <v>17</v>
      </c>
      <c r="F160" s="2">
        <v>480.73</v>
      </c>
      <c r="G160" s="2">
        <v>480.73</v>
      </c>
      <c r="H160" s="2">
        <v>480.73</v>
      </c>
      <c r="I160" s="2">
        <v>488.27</v>
      </c>
      <c r="J160" s="2">
        <v>488.27</v>
      </c>
      <c r="K160" s="2">
        <v>488.27</v>
      </c>
      <c r="L160" s="2">
        <v>495.93</v>
      </c>
      <c r="M160" s="2">
        <v>495.93</v>
      </c>
      <c r="N160" s="2">
        <v>495.93</v>
      </c>
      <c r="O160" s="2">
        <v>503.71</v>
      </c>
      <c r="P160" s="2">
        <v>503.71</v>
      </c>
      <c r="Q160" s="2">
        <v>503.71</v>
      </c>
      <c r="R160" s="2"/>
      <c r="S160" s="2"/>
      <c r="T160" s="2"/>
      <c r="U160" s="2"/>
      <c r="V160" s="2"/>
      <c r="W160" s="2"/>
      <c r="X160" s="2"/>
    </row>
    <row r="161" spans="1:24" x14ac:dyDescent="0.2">
      <c r="A161" s="2" t="s">
        <v>87</v>
      </c>
      <c r="B161" s="2" t="str">
        <f>INDEX('SHOP Plan List'!B$2:B$15,MATCH($A161,'SHOP Plan List'!$A$2:$A$15,0))</f>
        <v>KP GA Silver HMO $2700 $50 S13 </v>
      </c>
      <c r="C161" s="2" t="str">
        <f>INDEX('SHOP Plan List'!C$2:C$15,MATCH($A161,'SHOP Plan List'!$A$2:$A$15,0))</f>
        <v>Silver </v>
      </c>
      <c r="D161" s="2" t="s">
        <v>82</v>
      </c>
      <c r="E161" s="2">
        <v>18</v>
      </c>
      <c r="F161" s="2">
        <v>495.94</v>
      </c>
      <c r="G161" s="2">
        <v>495.94</v>
      </c>
      <c r="H161" s="2">
        <v>495.94</v>
      </c>
      <c r="I161" s="2">
        <v>503.72</v>
      </c>
      <c r="J161" s="2">
        <v>503.72</v>
      </c>
      <c r="K161" s="2">
        <v>503.72</v>
      </c>
      <c r="L161" s="2">
        <v>511.62</v>
      </c>
      <c r="M161" s="2">
        <v>511.62</v>
      </c>
      <c r="N161" s="2">
        <v>511.62</v>
      </c>
      <c r="O161" s="2">
        <v>519.65</v>
      </c>
      <c r="P161" s="2">
        <v>519.65</v>
      </c>
      <c r="Q161" s="2">
        <v>519.65</v>
      </c>
      <c r="R161" s="2"/>
      <c r="S161" s="2"/>
      <c r="T161" s="2"/>
      <c r="U161" s="2"/>
      <c r="V161" s="2"/>
      <c r="W161" s="2"/>
      <c r="X161" s="2"/>
    </row>
    <row r="162" spans="1:24" x14ac:dyDescent="0.2">
      <c r="A162" s="2" t="s">
        <v>87</v>
      </c>
      <c r="B162" s="2" t="str">
        <f>INDEX('SHOP Plan List'!B$2:B$15,MATCH($A162,'SHOP Plan List'!$A$2:$A$15,0))</f>
        <v>KP GA Silver HMO $2700 $50 S13 </v>
      </c>
      <c r="C162" s="2" t="str">
        <f>INDEX('SHOP Plan List'!C$2:C$15,MATCH($A162,'SHOP Plan List'!$A$2:$A$15,0))</f>
        <v>Silver </v>
      </c>
      <c r="D162" s="2" t="s">
        <v>82</v>
      </c>
      <c r="E162" s="2">
        <v>19</v>
      </c>
      <c r="F162" s="2">
        <v>511.15</v>
      </c>
      <c r="G162" s="2">
        <v>511.15</v>
      </c>
      <c r="H162" s="2">
        <v>511.15</v>
      </c>
      <c r="I162" s="2">
        <v>519.16999999999996</v>
      </c>
      <c r="J162" s="2">
        <v>519.16999999999996</v>
      </c>
      <c r="K162" s="2">
        <v>519.16999999999996</v>
      </c>
      <c r="L162" s="2">
        <v>527.30999999999995</v>
      </c>
      <c r="M162" s="2">
        <v>527.30999999999995</v>
      </c>
      <c r="N162" s="2">
        <v>527.30999999999995</v>
      </c>
      <c r="O162" s="2">
        <v>535.59</v>
      </c>
      <c r="P162" s="2">
        <v>535.59</v>
      </c>
      <c r="Q162" s="2">
        <v>535.59</v>
      </c>
      <c r="R162" s="2"/>
      <c r="S162" s="2"/>
      <c r="T162" s="2"/>
      <c r="U162" s="2"/>
      <c r="V162" s="2"/>
      <c r="W162" s="2"/>
      <c r="X162" s="2"/>
    </row>
    <row r="163" spans="1:24" x14ac:dyDescent="0.2">
      <c r="A163" s="2" t="s">
        <v>87</v>
      </c>
      <c r="B163" s="2" t="str">
        <f>INDEX('SHOP Plan List'!B$2:B$15,MATCH($A163,'SHOP Plan List'!$A$2:$A$15,0))</f>
        <v>KP GA Silver HMO $2700 $50 S13 </v>
      </c>
      <c r="C163" s="2" t="str">
        <f>INDEX('SHOP Plan List'!C$2:C$15,MATCH($A163,'SHOP Plan List'!$A$2:$A$15,0))</f>
        <v>Silver </v>
      </c>
      <c r="D163" s="2" t="s">
        <v>82</v>
      </c>
      <c r="E163" s="2">
        <v>20</v>
      </c>
      <c r="F163" s="2">
        <v>526.9</v>
      </c>
      <c r="G163" s="2">
        <v>526.9</v>
      </c>
      <c r="H163" s="2">
        <v>526.9</v>
      </c>
      <c r="I163" s="2">
        <v>535.16999999999996</v>
      </c>
      <c r="J163" s="2">
        <v>535.16999999999996</v>
      </c>
      <c r="K163" s="2">
        <v>535.16999999999996</v>
      </c>
      <c r="L163" s="2">
        <v>543.57000000000005</v>
      </c>
      <c r="M163" s="2">
        <v>543.57000000000005</v>
      </c>
      <c r="N163" s="2">
        <v>543.57000000000005</v>
      </c>
      <c r="O163" s="2">
        <v>552.09</v>
      </c>
      <c r="P163" s="2">
        <v>552.09</v>
      </c>
      <c r="Q163" s="2">
        <v>552.09</v>
      </c>
      <c r="R163" s="2"/>
      <c r="S163" s="2"/>
      <c r="T163" s="2"/>
      <c r="U163" s="2"/>
      <c r="V163" s="2"/>
      <c r="W163" s="2"/>
      <c r="X163" s="2"/>
    </row>
    <row r="164" spans="1:24" x14ac:dyDescent="0.2">
      <c r="A164" s="2" t="s">
        <v>87</v>
      </c>
      <c r="B164" s="2" t="str">
        <f>INDEX('SHOP Plan List'!B$2:B$15,MATCH($A164,'SHOP Plan List'!$A$2:$A$15,0))</f>
        <v>KP GA Silver HMO $2700 $50 S13 </v>
      </c>
      <c r="C164" s="2" t="str">
        <f>INDEX('SHOP Plan List'!C$2:C$15,MATCH($A164,'SHOP Plan List'!$A$2:$A$15,0))</f>
        <v>Silver </v>
      </c>
      <c r="D164" s="2" t="s">
        <v>82</v>
      </c>
      <c r="E164" s="2">
        <v>21</v>
      </c>
      <c r="F164" s="2">
        <v>543.20000000000005</v>
      </c>
      <c r="G164" s="2">
        <v>543.20000000000005</v>
      </c>
      <c r="H164" s="2">
        <v>543.20000000000005</v>
      </c>
      <c r="I164" s="2">
        <v>551.72</v>
      </c>
      <c r="J164" s="2">
        <v>551.72</v>
      </c>
      <c r="K164" s="2">
        <v>551.72</v>
      </c>
      <c r="L164" s="2">
        <v>560.38</v>
      </c>
      <c r="M164" s="2">
        <v>560.38</v>
      </c>
      <c r="N164" s="2">
        <v>560.38</v>
      </c>
      <c r="O164" s="2">
        <v>569.16999999999996</v>
      </c>
      <c r="P164" s="2">
        <v>569.16999999999996</v>
      </c>
      <c r="Q164" s="2">
        <v>569.16999999999996</v>
      </c>
      <c r="R164" s="2"/>
      <c r="S164" s="2"/>
      <c r="T164" s="2"/>
      <c r="U164" s="2"/>
      <c r="V164" s="2"/>
      <c r="W164" s="2"/>
      <c r="X164" s="2"/>
    </row>
    <row r="165" spans="1:24" x14ac:dyDescent="0.2">
      <c r="A165" s="2" t="s">
        <v>87</v>
      </c>
      <c r="B165" s="2" t="str">
        <f>INDEX('SHOP Plan List'!B$2:B$15,MATCH($A165,'SHOP Plan List'!$A$2:$A$15,0))</f>
        <v>KP GA Silver HMO $2700 $50 S13 </v>
      </c>
      <c r="C165" s="2" t="str">
        <f>INDEX('SHOP Plan List'!C$2:C$15,MATCH($A165,'SHOP Plan List'!$A$2:$A$15,0))</f>
        <v>Silver </v>
      </c>
      <c r="D165" s="2" t="s">
        <v>82</v>
      </c>
      <c r="E165" s="2">
        <v>22</v>
      </c>
      <c r="F165" s="2">
        <v>543.20000000000005</v>
      </c>
      <c r="G165" s="2">
        <v>543.20000000000005</v>
      </c>
      <c r="H165" s="2">
        <v>543.20000000000005</v>
      </c>
      <c r="I165" s="2">
        <v>551.72</v>
      </c>
      <c r="J165" s="2">
        <v>551.72</v>
      </c>
      <c r="K165" s="2">
        <v>551.72</v>
      </c>
      <c r="L165" s="2">
        <v>560.38</v>
      </c>
      <c r="M165" s="2">
        <v>560.38</v>
      </c>
      <c r="N165" s="2">
        <v>560.38</v>
      </c>
      <c r="O165" s="2">
        <v>569.16999999999996</v>
      </c>
      <c r="P165" s="2">
        <v>569.16999999999996</v>
      </c>
      <c r="Q165" s="2">
        <v>569.16999999999996</v>
      </c>
      <c r="R165" s="2"/>
      <c r="S165" s="2"/>
      <c r="T165" s="2"/>
      <c r="U165" s="2"/>
      <c r="V165" s="2"/>
      <c r="W165" s="2"/>
      <c r="X165" s="2"/>
    </row>
    <row r="166" spans="1:24" x14ac:dyDescent="0.2">
      <c r="A166" s="2" t="s">
        <v>87</v>
      </c>
      <c r="B166" s="2" t="str">
        <f>INDEX('SHOP Plan List'!B$2:B$15,MATCH($A166,'SHOP Plan List'!$A$2:$A$15,0))</f>
        <v>KP GA Silver HMO $2700 $50 S13 </v>
      </c>
      <c r="C166" s="2" t="str">
        <f>INDEX('SHOP Plan List'!C$2:C$15,MATCH($A166,'SHOP Plan List'!$A$2:$A$15,0))</f>
        <v>Silver </v>
      </c>
      <c r="D166" s="2" t="s">
        <v>82</v>
      </c>
      <c r="E166" s="2">
        <v>23</v>
      </c>
      <c r="F166" s="2">
        <v>543.20000000000005</v>
      </c>
      <c r="G166" s="2">
        <v>543.20000000000005</v>
      </c>
      <c r="H166" s="2">
        <v>543.20000000000005</v>
      </c>
      <c r="I166" s="2">
        <v>551.72</v>
      </c>
      <c r="J166" s="2">
        <v>551.72</v>
      </c>
      <c r="K166" s="2">
        <v>551.72</v>
      </c>
      <c r="L166" s="2">
        <v>560.38</v>
      </c>
      <c r="M166" s="2">
        <v>560.38</v>
      </c>
      <c r="N166" s="2">
        <v>560.38</v>
      </c>
      <c r="O166" s="2">
        <v>569.16999999999996</v>
      </c>
      <c r="P166" s="2">
        <v>569.16999999999996</v>
      </c>
      <c r="Q166" s="2">
        <v>569.16999999999996</v>
      </c>
      <c r="R166" s="2"/>
      <c r="S166" s="2"/>
      <c r="T166" s="2"/>
      <c r="U166" s="2"/>
      <c r="V166" s="2"/>
      <c r="W166" s="2"/>
      <c r="X166" s="2"/>
    </row>
    <row r="167" spans="1:24" x14ac:dyDescent="0.2">
      <c r="A167" s="2" t="s">
        <v>87</v>
      </c>
      <c r="B167" s="2" t="str">
        <f>INDEX('SHOP Plan List'!B$2:B$15,MATCH($A167,'SHOP Plan List'!$A$2:$A$15,0))</f>
        <v>KP GA Silver HMO $2700 $50 S13 </v>
      </c>
      <c r="C167" s="2" t="str">
        <f>INDEX('SHOP Plan List'!C$2:C$15,MATCH($A167,'SHOP Plan List'!$A$2:$A$15,0))</f>
        <v>Silver </v>
      </c>
      <c r="D167" s="2" t="s">
        <v>82</v>
      </c>
      <c r="E167" s="2">
        <v>24</v>
      </c>
      <c r="F167" s="2">
        <v>543.20000000000005</v>
      </c>
      <c r="G167" s="2">
        <v>543.20000000000005</v>
      </c>
      <c r="H167" s="2">
        <v>543.20000000000005</v>
      </c>
      <c r="I167" s="2">
        <v>551.72</v>
      </c>
      <c r="J167" s="2">
        <v>551.72</v>
      </c>
      <c r="K167" s="2">
        <v>551.72</v>
      </c>
      <c r="L167" s="2">
        <v>560.38</v>
      </c>
      <c r="M167" s="2">
        <v>560.38</v>
      </c>
      <c r="N167" s="2">
        <v>560.38</v>
      </c>
      <c r="O167" s="2">
        <v>569.16999999999996</v>
      </c>
      <c r="P167" s="2">
        <v>569.16999999999996</v>
      </c>
      <c r="Q167" s="2">
        <v>569.16999999999996</v>
      </c>
      <c r="R167" s="2"/>
      <c r="S167" s="2"/>
      <c r="T167" s="2"/>
      <c r="U167" s="2"/>
      <c r="V167" s="2"/>
      <c r="W167" s="2"/>
      <c r="X167" s="2"/>
    </row>
    <row r="168" spans="1:24" x14ac:dyDescent="0.2">
      <c r="A168" s="2" t="s">
        <v>87</v>
      </c>
      <c r="B168" s="2" t="str">
        <f>INDEX('SHOP Plan List'!B$2:B$15,MATCH($A168,'SHOP Plan List'!$A$2:$A$15,0))</f>
        <v>KP GA Silver HMO $2700 $50 S13 </v>
      </c>
      <c r="C168" s="2" t="str">
        <f>INDEX('SHOP Plan List'!C$2:C$15,MATCH($A168,'SHOP Plan List'!$A$2:$A$15,0))</f>
        <v>Silver </v>
      </c>
      <c r="D168" s="2" t="s">
        <v>82</v>
      </c>
      <c r="E168" s="2">
        <v>25</v>
      </c>
      <c r="F168" s="2">
        <v>545.37</v>
      </c>
      <c r="G168" s="2">
        <v>545.37</v>
      </c>
      <c r="H168" s="2">
        <v>545.37</v>
      </c>
      <c r="I168" s="2">
        <v>553.92999999999995</v>
      </c>
      <c r="J168" s="2">
        <v>553.92999999999995</v>
      </c>
      <c r="K168" s="2">
        <v>553.92999999999995</v>
      </c>
      <c r="L168" s="2">
        <v>562.62</v>
      </c>
      <c r="M168" s="2">
        <v>562.62</v>
      </c>
      <c r="N168" s="2">
        <v>562.62</v>
      </c>
      <c r="O168" s="2">
        <v>571.44000000000005</v>
      </c>
      <c r="P168" s="2">
        <v>571.44000000000005</v>
      </c>
      <c r="Q168" s="2">
        <v>571.44000000000005</v>
      </c>
      <c r="R168" s="2"/>
      <c r="S168" s="2"/>
      <c r="T168" s="2"/>
      <c r="U168" s="2"/>
      <c r="V168" s="2"/>
      <c r="W168" s="2"/>
      <c r="X168" s="2"/>
    </row>
    <row r="169" spans="1:24" x14ac:dyDescent="0.2">
      <c r="A169" s="2" t="s">
        <v>87</v>
      </c>
      <c r="B169" s="2" t="str">
        <f>INDEX('SHOP Plan List'!B$2:B$15,MATCH($A169,'SHOP Plan List'!$A$2:$A$15,0))</f>
        <v>KP GA Silver HMO $2700 $50 S13 </v>
      </c>
      <c r="C169" s="2" t="str">
        <f>INDEX('SHOP Plan List'!C$2:C$15,MATCH($A169,'SHOP Plan List'!$A$2:$A$15,0))</f>
        <v>Silver </v>
      </c>
      <c r="D169" s="2" t="s">
        <v>82</v>
      </c>
      <c r="E169" s="2">
        <v>26</v>
      </c>
      <c r="F169" s="2">
        <v>556.23</v>
      </c>
      <c r="G169" s="2">
        <v>556.23</v>
      </c>
      <c r="H169" s="2">
        <v>556.23</v>
      </c>
      <c r="I169" s="2">
        <v>564.96</v>
      </c>
      <c r="J169" s="2">
        <v>564.96</v>
      </c>
      <c r="K169" s="2">
        <v>564.96</v>
      </c>
      <c r="L169" s="2">
        <v>573.83000000000004</v>
      </c>
      <c r="M169" s="2">
        <v>573.83000000000004</v>
      </c>
      <c r="N169" s="2">
        <v>573.83000000000004</v>
      </c>
      <c r="O169" s="2">
        <v>582.83000000000004</v>
      </c>
      <c r="P169" s="2">
        <v>582.83000000000004</v>
      </c>
      <c r="Q169" s="2">
        <v>582.83000000000004</v>
      </c>
      <c r="R169" s="2"/>
      <c r="S169" s="2"/>
      <c r="T169" s="2"/>
      <c r="U169" s="2"/>
      <c r="V169" s="2"/>
      <c r="W169" s="2"/>
      <c r="X169" s="2"/>
    </row>
    <row r="170" spans="1:24" x14ac:dyDescent="0.2">
      <c r="A170" s="2" t="s">
        <v>87</v>
      </c>
      <c r="B170" s="2" t="str">
        <f>INDEX('SHOP Plan List'!B$2:B$15,MATCH($A170,'SHOP Plan List'!$A$2:$A$15,0))</f>
        <v>KP GA Silver HMO $2700 $50 S13 </v>
      </c>
      <c r="C170" s="2" t="str">
        <f>INDEX('SHOP Plan List'!C$2:C$15,MATCH($A170,'SHOP Plan List'!$A$2:$A$15,0))</f>
        <v>Silver </v>
      </c>
      <c r="D170" s="2" t="s">
        <v>82</v>
      </c>
      <c r="E170" s="2">
        <v>27</v>
      </c>
      <c r="F170" s="2">
        <v>569.27</v>
      </c>
      <c r="G170" s="2">
        <v>569.27</v>
      </c>
      <c r="H170" s="2">
        <v>569.27</v>
      </c>
      <c r="I170" s="2">
        <v>578.20000000000005</v>
      </c>
      <c r="J170" s="2">
        <v>578.20000000000005</v>
      </c>
      <c r="K170" s="2">
        <v>578.20000000000005</v>
      </c>
      <c r="L170" s="2">
        <v>587.27</v>
      </c>
      <c r="M170" s="2">
        <v>587.27</v>
      </c>
      <c r="N170" s="2">
        <v>587.27</v>
      </c>
      <c r="O170" s="2">
        <v>596.49</v>
      </c>
      <c r="P170" s="2">
        <v>596.49</v>
      </c>
      <c r="Q170" s="2">
        <v>596.49</v>
      </c>
      <c r="R170" s="2"/>
      <c r="S170" s="2"/>
      <c r="T170" s="2"/>
      <c r="U170" s="2"/>
      <c r="V170" s="2"/>
      <c r="W170" s="2"/>
      <c r="X170" s="2"/>
    </row>
    <row r="171" spans="1:24" x14ac:dyDescent="0.2">
      <c r="A171" s="2" t="s">
        <v>87</v>
      </c>
      <c r="B171" s="2" t="str">
        <f>INDEX('SHOP Plan List'!B$2:B$15,MATCH($A171,'SHOP Plan List'!$A$2:$A$15,0))</f>
        <v>KP GA Silver HMO $2700 $50 S13 </v>
      </c>
      <c r="C171" s="2" t="str">
        <f>INDEX('SHOP Plan List'!C$2:C$15,MATCH($A171,'SHOP Plan List'!$A$2:$A$15,0))</f>
        <v>Silver </v>
      </c>
      <c r="D171" s="2" t="s">
        <v>82</v>
      </c>
      <c r="E171" s="2">
        <v>28</v>
      </c>
      <c r="F171" s="2">
        <v>590.46</v>
      </c>
      <c r="G171" s="2">
        <v>590.46</v>
      </c>
      <c r="H171" s="2">
        <v>590.46</v>
      </c>
      <c r="I171" s="2">
        <v>599.72</v>
      </c>
      <c r="J171" s="2">
        <v>599.72</v>
      </c>
      <c r="K171" s="2">
        <v>599.72</v>
      </c>
      <c r="L171" s="2">
        <v>609.13</v>
      </c>
      <c r="M171" s="2">
        <v>609.13</v>
      </c>
      <c r="N171" s="2">
        <v>609.13</v>
      </c>
      <c r="O171" s="2">
        <v>618.69000000000005</v>
      </c>
      <c r="P171" s="2">
        <v>618.69000000000005</v>
      </c>
      <c r="Q171" s="2">
        <v>618.69000000000005</v>
      </c>
      <c r="R171" s="2"/>
      <c r="S171" s="2"/>
      <c r="T171" s="2"/>
      <c r="U171" s="2"/>
      <c r="V171" s="2"/>
      <c r="W171" s="2"/>
      <c r="X171" s="2"/>
    </row>
    <row r="172" spans="1:24" x14ac:dyDescent="0.2">
      <c r="A172" s="2" t="s">
        <v>87</v>
      </c>
      <c r="B172" s="2" t="str">
        <f>INDEX('SHOP Plan List'!B$2:B$15,MATCH($A172,'SHOP Plan List'!$A$2:$A$15,0))</f>
        <v>KP GA Silver HMO $2700 $50 S13 </v>
      </c>
      <c r="C172" s="2" t="str">
        <f>INDEX('SHOP Plan List'!C$2:C$15,MATCH($A172,'SHOP Plan List'!$A$2:$A$15,0))</f>
        <v>Silver </v>
      </c>
      <c r="D172" s="2" t="s">
        <v>82</v>
      </c>
      <c r="E172" s="2">
        <v>29</v>
      </c>
      <c r="F172" s="2">
        <v>607.84</v>
      </c>
      <c r="G172" s="2">
        <v>607.84</v>
      </c>
      <c r="H172" s="2">
        <v>607.84</v>
      </c>
      <c r="I172" s="2">
        <v>617.37</v>
      </c>
      <c r="J172" s="2">
        <v>617.37</v>
      </c>
      <c r="K172" s="2">
        <v>617.37</v>
      </c>
      <c r="L172" s="2">
        <v>627.05999999999995</v>
      </c>
      <c r="M172" s="2">
        <v>627.05999999999995</v>
      </c>
      <c r="N172" s="2">
        <v>627.05999999999995</v>
      </c>
      <c r="O172" s="2">
        <v>636.9</v>
      </c>
      <c r="P172" s="2">
        <v>636.9</v>
      </c>
      <c r="Q172" s="2">
        <v>636.9</v>
      </c>
      <c r="R172" s="2"/>
      <c r="S172" s="2"/>
      <c r="T172" s="2"/>
      <c r="U172" s="2"/>
      <c r="V172" s="2"/>
      <c r="W172" s="2"/>
      <c r="X172" s="2"/>
    </row>
    <row r="173" spans="1:24" x14ac:dyDescent="0.2">
      <c r="A173" s="2" t="s">
        <v>87</v>
      </c>
      <c r="B173" s="2" t="str">
        <f>INDEX('SHOP Plan List'!B$2:B$15,MATCH($A173,'SHOP Plan List'!$A$2:$A$15,0))</f>
        <v>KP GA Silver HMO $2700 $50 S13 </v>
      </c>
      <c r="C173" s="2" t="str">
        <f>INDEX('SHOP Plan List'!C$2:C$15,MATCH($A173,'SHOP Plan List'!$A$2:$A$15,0))</f>
        <v>Silver </v>
      </c>
      <c r="D173" s="2" t="s">
        <v>82</v>
      </c>
      <c r="E173" s="2">
        <v>30</v>
      </c>
      <c r="F173" s="2">
        <v>616.53</v>
      </c>
      <c r="G173" s="2">
        <v>616.53</v>
      </c>
      <c r="H173" s="2">
        <v>616.53</v>
      </c>
      <c r="I173" s="2">
        <v>626.20000000000005</v>
      </c>
      <c r="J173" s="2">
        <v>626.20000000000005</v>
      </c>
      <c r="K173" s="2">
        <v>626.20000000000005</v>
      </c>
      <c r="L173" s="2">
        <v>636.03</v>
      </c>
      <c r="M173" s="2">
        <v>636.03</v>
      </c>
      <c r="N173" s="2">
        <v>636.03</v>
      </c>
      <c r="O173" s="2">
        <v>646.01</v>
      </c>
      <c r="P173" s="2">
        <v>646.01</v>
      </c>
      <c r="Q173" s="2">
        <v>646.01</v>
      </c>
      <c r="R173" s="2"/>
      <c r="S173" s="2"/>
      <c r="T173" s="2"/>
      <c r="U173" s="2"/>
      <c r="V173" s="2"/>
      <c r="W173" s="2"/>
      <c r="X173" s="2"/>
    </row>
    <row r="174" spans="1:24" x14ac:dyDescent="0.2">
      <c r="A174" s="2" t="s">
        <v>87</v>
      </c>
      <c r="B174" s="2" t="str">
        <f>INDEX('SHOP Plan List'!B$2:B$15,MATCH($A174,'SHOP Plan List'!$A$2:$A$15,0))</f>
        <v>KP GA Silver HMO $2700 $50 S13 </v>
      </c>
      <c r="C174" s="2" t="str">
        <f>INDEX('SHOP Plan List'!C$2:C$15,MATCH($A174,'SHOP Plan List'!$A$2:$A$15,0))</f>
        <v>Silver </v>
      </c>
      <c r="D174" s="2" t="s">
        <v>82</v>
      </c>
      <c r="E174" s="2">
        <v>31</v>
      </c>
      <c r="F174" s="2">
        <v>629.57000000000005</v>
      </c>
      <c r="G174" s="2">
        <v>629.57000000000005</v>
      </c>
      <c r="H174" s="2">
        <v>629.57000000000005</v>
      </c>
      <c r="I174" s="2">
        <v>639.44000000000005</v>
      </c>
      <c r="J174" s="2">
        <v>639.44000000000005</v>
      </c>
      <c r="K174" s="2">
        <v>639.44000000000005</v>
      </c>
      <c r="L174" s="2">
        <v>649.48</v>
      </c>
      <c r="M174" s="2">
        <v>649.48</v>
      </c>
      <c r="N174" s="2">
        <v>649.48</v>
      </c>
      <c r="O174" s="2">
        <v>659.67</v>
      </c>
      <c r="P174" s="2">
        <v>659.67</v>
      </c>
      <c r="Q174" s="2">
        <v>659.67</v>
      </c>
      <c r="R174" s="2"/>
      <c r="S174" s="2"/>
      <c r="T174" s="2"/>
      <c r="U174" s="2"/>
      <c r="V174" s="2"/>
      <c r="W174" s="2"/>
      <c r="X174" s="2"/>
    </row>
    <row r="175" spans="1:24" x14ac:dyDescent="0.2">
      <c r="A175" s="2" t="s">
        <v>87</v>
      </c>
      <c r="B175" s="2" t="str">
        <f>INDEX('SHOP Plan List'!B$2:B$15,MATCH($A175,'SHOP Plan List'!$A$2:$A$15,0))</f>
        <v>KP GA Silver HMO $2700 $50 S13 </v>
      </c>
      <c r="C175" s="2" t="str">
        <f>INDEX('SHOP Plan List'!C$2:C$15,MATCH($A175,'SHOP Plan List'!$A$2:$A$15,0))</f>
        <v>Silver </v>
      </c>
      <c r="D175" s="2" t="s">
        <v>82</v>
      </c>
      <c r="E175" s="2">
        <v>32</v>
      </c>
      <c r="F175" s="2">
        <v>642.6</v>
      </c>
      <c r="G175" s="2">
        <v>642.6</v>
      </c>
      <c r="H175" s="2">
        <v>642.6</v>
      </c>
      <c r="I175" s="2">
        <v>652.67999999999995</v>
      </c>
      <c r="J175" s="2">
        <v>652.67999999999995</v>
      </c>
      <c r="K175" s="2">
        <v>652.67999999999995</v>
      </c>
      <c r="L175" s="2">
        <v>662.93</v>
      </c>
      <c r="M175" s="2">
        <v>662.93</v>
      </c>
      <c r="N175" s="2">
        <v>662.93</v>
      </c>
      <c r="O175" s="2">
        <v>673.33</v>
      </c>
      <c r="P175" s="2">
        <v>673.33</v>
      </c>
      <c r="Q175" s="2">
        <v>673.33</v>
      </c>
      <c r="R175" s="2"/>
      <c r="S175" s="2"/>
      <c r="T175" s="2"/>
      <c r="U175" s="2"/>
      <c r="V175" s="2"/>
      <c r="W175" s="2"/>
      <c r="X175" s="2"/>
    </row>
    <row r="176" spans="1:24" x14ac:dyDescent="0.2">
      <c r="A176" s="2" t="s">
        <v>87</v>
      </c>
      <c r="B176" s="2" t="str">
        <f>INDEX('SHOP Plan List'!B$2:B$15,MATCH($A176,'SHOP Plan List'!$A$2:$A$15,0))</f>
        <v>KP GA Silver HMO $2700 $50 S13 </v>
      </c>
      <c r="C176" s="2" t="str">
        <f>INDEX('SHOP Plan List'!C$2:C$15,MATCH($A176,'SHOP Plan List'!$A$2:$A$15,0))</f>
        <v>Silver </v>
      </c>
      <c r="D176" s="2" t="s">
        <v>82</v>
      </c>
      <c r="E176" s="2">
        <v>33</v>
      </c>
      <c r="F176" s="2">
        <v>650.75</v>
      </c>
      <c r="G176" s="2">
        <v>650.75</v>
      </c>
      <c r="H176" s="2">
        <v>650.75</v>
      </c>
      <c r="I176" s="2">
        <v>660.96</v>
      </c>
      <c r="J176" s="2">
        <v>660.96</v>
      </c>
      <c r="K176" s="2">
        <v>660.96</v>
      </c>
      <c r="L176" s="2">
        <v>671.33</v>
      </c>
      <c r="M176" s="2">
        <v>671.33</v>
      </c>
      <c r="N176" s="2">
        <v>671.33</v>
      </c>
      <c r="O176" s="2">
        <v>681.86</v>
      </c>
      <c r="P176" s="2">
        <v>681.86</v>
      </c>
      <c r="Q176" s="2">
        <v>681.86</v>
      </c>
      <c r="R176" s="2"/>
      <c r="S176" s="2"/>
      <c r="T176" s="2"/>
      <c r="U176" s="2"/>
      <c r="V176" s="2"/>
      <c r="W176" s="2"/>
      <c r="X176" s="2"/>
    </row>
    <row r="177" spans="1:24" x14ac:dyDescent="0.2">
      <c r="A177" s="2" t="s">
        <v>87</v>
      </c>
      <c r="B177" s="2" t="str">
        <f>INDEX('SHOP Plan List'!B$2:B$15,MATCH($A177,'SHOP Plan List'!$A$2:$A$15,0))</f>
        <v>KP GA Silver HMO $2700 $50 S13 </v>
      </c>
      <c r="C177" s="2" t="str">
        <f>INDEX('SHOP Plan List'!C$2:C$15,MATCH($A177,'SHOP Plan List'!$A$2:$A$15,0))</f>
        <v>Silver </v>
      </c>
      <c r="D177" s="2" t="s">
        <v>82</v>
      </c>
      <c r="E177" s="2">
        <v>34</v>
      </c>
      <c r="F177" s="2">
        <v>659.44</v>
      </c>
      <c r="G177" s="2">
        <v>659.44</v>
      </c>
      <c r="H177" s="2">
        <v>659.44</v>
      </c>
      <c r="I177" s="2">
        <v>669.79</v>
      </c>
      <c r="J177" s="2">
        <v>669.79</v>
      </c>
      <c r="K177" s="2">
        <v>669.79</v>
      </c>
      <c r="L177" s="2">
        <v>680.3</v>
      </c>
      <c r="M177" s="2">
        <v>680.3</v>
      </c>
      <c r="N177" s="2">
        <v>680.3</v>
      </c>
      <c r="O177" s="2">
        <v>690.97</v>
      </c>
      <c r="P177" s="2">
        <v>690.97</v>
      </c>
      <c r="Q177" s="2">
        <v>690.97</v>
      </c>
      <c r="R177" s="2"/>
      <c r="S177" s="2"/>
      <c r="T177" s="2"/>
      <c r="U177" s="2"/>
      <c r="V177" s="2"/>
      <c r="W177" s="2"/>
      <c r="X177" s="2"/>
    </row>
    <row r="178" spans="1:24" x14ac:dyDescent="0.2">
      <c r="A178" s="2" t="s">
        <v>87</v>
      </c>
      <c r="B178" s="2" t="str">
        <f>INDEX('SHOP Plan List'!B$2:B$15,MATCH($A178,'SHOP Plan List'!$A$2:$A$15,0))</f>
        <v>KP GA Silver HMO $2700 $50 S13 </v>
      </c>
      <c r="C178" s="2" t="str">
        <f>INDEX('SHOP Plan List'!C$2:C$15,MATCH($A178,'SHOP Plan List'!$A$2:$A$15,0))</f>
        <v>Silver </v>
      </c>
      <c r="D178" s="2" t="s">
        <v>82</v>
      </c>
      <c r="E178" s="2">
        <v>35</v>
      </c>
      <c r="F178" s="2">
        <v>663.79</v>
      </c>
      <c r="G178" s="2">
        <v>663.79</v>
      </c>
      <c r="H178" s="2">
        <v>663.79</v>
      </c>
      <c r="I178" s="2">
        <v>674.2</v>
      </c>
      <c r="J178" s="2">
        <v>674.2</v>
      </c>
      <c r="K178" s="2">
        <v>674.2</v>
      </c>
      <c r="L178" s="2">
        <v>684.78</v>
      </c>
      <c r="M178" s="2">
        <v>684.78</v>
      </c>
      <c r="N178" s="2">
        <v>684.78</v>
      </c>
      <c r="O178" s="2">
        <v>695.52</v>
      </c>
      <c r="P178" s="2">
        <v>695.52</v>
      </c>
      <c r="Q178" s="2">
        <v>695.52</v>
      </c>
      <c r="R178" s="2"/>
      <c r="S178" s="2"/>
      <c r="T178" s="2"/>
      <c r="U178" s="2"/>
      <c r="V178" s="2"/>
      <c r="W178" s="2"/>
      <c r="X178" s="2"/>
    </row>
    <row r="179" spans="1:24" x14ac:dyDescent="0.2">
      <c r="A179" s="2" t="s">
        <v>87</v>
      </c>
      <c r="B179" s="2" t="str">
        <f>INDEX('SHOP Plan List'!B$2:B$15,MATCH($A179,'SHOP Plan List'!$A$2:$A$15,0))</f>
        <v>KP GA Silver HMO $2700 $50 S13 </v>
      </c>
      <c r="C179" s="2" t="str">
        <f>INDEX('SHOP Plan List'!C$2:C$15,MATCH($A179,'SHOP Plan List'!$A$2:$A$15,0))</f>
        <v>Silver </v>
      </c>
      <c r="D179" s="2" t="s">
        <v>82</v>
      </c>
      <c r="E179" s="2">
        <v>36</v>
      </c>
      <c r="F179" s="2">
        <v>668.13</v>
      </c>
      <c r="G179" s="2">
        <v>668.13</v>
      </c>
      <c r="H179" s="2">
        <v>668.13</v>
      </c>
      <c r="I179" s="2">
        <v>678.62</v>
      </c>
      <c r="J179" s="2">
        <v>678.62</v>
      </c>
      <c r="K179" s="2">
        <v>678.62</v>
      </c>
      <c r="L179" s="2">
        <v>689.26</v>
      </c>
      <c r="M179" s="2">
        <v>689.26</v>
      </c>
      <c r="N179" s="2">
        <v>689.26</v>
      </c>
      <c r="O179" s="2">
        <v>700.08</v>
      </c>
      <c r="P179" s="2">
        <v>700.08</v>
      </c>
      <c r="Q179" s="2">
        <v>700.08</v>
      </c>
      <c r="R179" s="2"/>
      <c r="S179" s="2"/>
      <c r="T179" s="2"/>
      <c r="U179" s="2"/>
      <c r="V179" s="2"/>
      <c r="W179" s="2"/>
      <c r="X179" s="2"/>
    </row>
    <row r="180" spans="1:24" x14ac:dyDescent="0.2">
      <c r="A180" s="2" t="s">
        <v>87</v>
      </c>
      <c r="B180" s="2" t="str">
        <f>INDEX('SHOP Plan List'!B$2:B$15,MATCH($A180,'SHOP Plan List'!$A$2:$A$15,0))</f>
        <v>KP GA Silver HMO $2700 $50 S13 </v>
      </c>
      <c r="C180" s="2" t="str">
        <f>INDEX('SHOP Plan List'!C$2:C$15,MATCH($A180,'SHOP Plan List'!$A$2:$A$15,0))</f>
        <v>Silver </v>
      </c>
      <c r="D180" s="2" t="s">
        <v>82</v>
      </c>
      <c r="E180" s="2">
        <v>37</v>
      </c>
      <c r="F180" s="2">
        <v>672.48</v>
      </c>
      <c r="G180" s="2">
        <v>672.48</v>
      </c>
      <c r="H180" s="2">
        <v>672.48</v>
      </c>
      <c r="I180" s="2">
        <v>683.03</v>
      </c>
      <c r="J180" s="2">
        <v>683.03</v>
      </c>
      <c r="K180" s="2">
        <v>683.03</v>
      </c>
      <c r="L180" s="2">
        <v>693.75</v>
      </c>
      <c r="M180" s="2">
        <v>693.75</v>
      </c>
      <c r="N180" s="2">
        <v>693.75</v>
      </c>
      <c r="O180" s="2">
        <v>704.63</v>
      </c>
      <c r="P180" s="2">
        <v>704.63</v>
      </c>
      <c r="Q180" s="2">
        <v>704.63</v>
      </c>
      <c r="R180" s="2"/>
      <c r="S180" s="2"/>
      <c r="T180" s="2"/>
      <c r="U180" s="2"/>
      <c r="V180" s="2"/>
      <c r="W180" s="2"/>
      <c r="X180" s="2"/>
    </row>
    <row r="181" spans="1:24" x14ac:dyDescent="0.2">
      <c r="A181" s="2" t="s">
        <v>87</v>
      </c>
      <c r="B181" s="2" t="str">
        <f>INDEX('SHOP Plan List'!B$2:B$15,MATCH($A181,'SHOP Plan List'!$A$2:$A$15,0))</f>
        <v>KP GA Silver HMO $2700 $50 S13 </v>
      </c>
      <c r="C181" s="2" t="str">
        <f>INDEX('SHOP Plan List'!C$2:C$15,MATCH($A181,'SHOP Plan List'!$A$2:$A$15,0))</f>
        <v>Silver </v>
      </c>
      <c r="D181" s="2" t="s">
        <v>82</v>
      </c>
      <c r="E181" s="2">
        <v>38</v>
      </c>
      <c r="F181" s="2">
        <v>676.82</v>
      </c>
      <c r="G181" s="2">
        <v>676.82</v>
      </c>
      <c r="H181" s="2">
        <v>676.82</v>
      </c>
      <c r="I181" s="2">
        <v>687.44</v>
      </c>
      <c r="J181" s="2">
        <v>687.44</v>
      </c>
      <c r="K181" s="2">
        <v>687.44</v>
      </c>
      <c r="L181" s="2">
        <v>698.23</v>
      </c>
      <c r="M181" s="2">
        <v>698.23</v>
      </c>
      <c r="N181" s="2">
        <v>698.23</v>
      </c>
      <c r="O181" s="2">
        <v>709.18</v>
      </c>
      <c r="P181" s="2">
        <v>709.18</v>
      </c>
      <c r="Q181" s="2">
        <v>709.18</v>
      </c>
      <c r="R181" s="2"/>
      <c r="S181" s="2"/>
      <c r="T181" s="2"/>
      <c r="U181" s="2"/>
      <c r="V181" s="2"/>
      <c r="W181" s="2"/>
      <c r="X181" s="2"/>
    </row>
    <row r="182" spans="1:24" x14ac:dyDescent="0.2">
      <c r="A182" s="2" t="s">
        <v>87</v>
      </c>
      <c r="B182" s="2" t="str">
        <f>INDEX('SHOP Plan List'!B$2:B$15,MATCH($A182,'SHOP Plan List'!$A$2:$A$15,0))</f>
        <v>KP GA Silver HMO $2700 $50 S13 </v>
      </c>
      <c r="C182" s="2" t="str">
        <f>INDEX('SHOP Plan List'!C$2:C$15,MATCH($A182,'SHOP Plan List'!$A$2:$A$15,0))</f>
        <v>Silver </v>
      </c>
      <c r="D182" s="2" t="s">
        <v>82</v>
      </c>
      <c r="E182" s="2">
        <v>39</v>
      </c>
      <c r="F182" s="2">
        <v>685.52</v>
      </c>
      <c r="G182" s="2">
        <v>685.52</v>
      </c>
      <c r="H182" s="2">
        <v>685.52</v>
      </c>
      <c r="I182" s="2">
        <v>696.27</v>
      </c>
      <c r="J182" s="2">
        <v>696.27</v>
      </c>
      <c r="K182" s="2">
        <v>696.27</v>
      </c>
      <c r="L182" s="2">
        <v>707.19</v>
      </c>
      <c r="M182" s="2">
        <v>707.19</v>
      </c>
      <c r="N182" s="2">
        <v>707.19</v>
      </c>
      <c r="O182" s="2">
        <v>718.29</v>
      </c>
      <c r="P182" s="2">
        <v>718.29</v>
      </c>
      <c r="Q182" s="2">
        <v>718.29</v>
      </c>
      <c r="R182" s="2"/>
      <c r="S182" s="2"/>
      <c r="T182" s="2"/>
      <c r="U182" s="2"/>
      <c r="V182" s="2"/>
      <c r="W182" s="2"/>
      <c r="X182" s="2"/>
    </row>
    <row r="183" spans="1:24" x14ac:dyDescent="0.2">
      <c r="A183" s="2" t="s">
        <v>87</v>
      </c>
      <c r="B183" s="2" t="str">
        <f>INDEX('SHOP Plan List'!B$2:B$15,MATCH($A183,'SHOP Plan List'!$A$2:$A$15,0))</f>
        <v>KP GA Silver HMO $2700 $50 S13 </v>
      </c>
      <c r="C183" s="2" t="str">
        <f>INDEX('SHOP Plan List'!C$2:C$15,MATCH($A183,'SHOP Plan List'!$A$2:$A$15,0))</f>
        <v>Silver </v>
      </c>
      <c r="D183" s="2" t="s">
        <v>82</v>
      </c>
      <c r="E183" s="2">
        <v>40</v>
      </c>
      <c r="F183" s="2">
        <v>694.21</v>
      </c>
      <c r="G183" s="2">
        <v>694.21</v>
      </c>
      <c r="H183" s="2">
        <v>694.21</v>
      </c>
      <c r="I183" s="2">
        <v>705.1</v>
      </c>
      <c r="J183" s="2">
        <v>705.1</v>
      </c>
      <c r="K183" s="2">
        <v>705.1</v>
      </c>
      <c r="L183" s="2">
        <v>716.16</v>
      </c>
      <c r="M183" s="2">
        <v>716.16</v>
      </c>
      <c r="N183" s="2">
        <v>716.16</v>
      </c>
      <c r="O183" s="2">
        <v>727.4</v>
      </c>
      <c r="P183" s="2">
        <v>727.4</v>
      </c>
      <c r="Q183" s="2">
        <v>727.4</v>
      </c>
      <c r="R183" s="2"/>
      <c r="S183" s="2"/>
      <c r="T183" s="2"/>
      <c r="U183" s="2"/>
      <c r="V183" s="2"/>
      <c r="W183" s="2"/>
      <c r="X183" s="2"/>
    </row>
    <row r="184" spans="1:24" x14ac:dyDescent="0.2">
      <c r="A184" s="2" t="s">
        <v>87</v>
      </c>
      <c r="B184" s="2" t="str">
        <f>INDEX('SHOP Plan List'!B$2:B$15,MATCH($A184,'SHOP Plan List'!$A$2:$A$15,0))</f>
        <v>KP GA Silver HMO $2700 $50 S13 </v>
      </c>
      <c r="C184" s="2" t="str">
        <f>INDEX('SHOP Plan List'!C$2:C$15,MATCH($A184,'SHOP Plan List'!$A$2:$A$15,0))</f>
        <v>Silver </v>
      </c>
      <c r="D184" s="2" t="s">
        <v>82</v>
      </c>
      <c r="E184" s="2">
        <v>41</v>
      </c>
      <c r="F184" s="2">
        <v>707.24</v>
      </c>
      <c r="G184" s="2">
        <v>707.24</v>
      </c>
      <c r="H184" s="2">
        <v>707.24</v>
      </c>
      <c r="I184" s="2">
        <v>718.34</v>
      </c>
      <c r="J184" s="2">
        <v>718.34</v>
      </c>
      <c r="K184" s="2">
        <v>718.34</v>
      </c>
      <c r="L184" s="2">
        <v>729.61</v>
      </c>
      <c r="M184" s="2">
        <v>729.61</v>
      </c>
      <c r="N184" s="2">
        <v>729.61</v>
      </c>
      <c r="O184" s="2">
        <v>741.06</v>
      </c>
      <c r="P184" s="2">
        <v>741.06</v>
      </c>
      <c r="Q184" s="2">
        <v>741.06</v>
      </c>
      <c r="R184" s="2"/>
      <c r="S184" s="2"/>
      <c r="T184" s="2"/>
      <c r="U184" s="2"/>
      <c r="V184" s="2"/>
      <c r="W184" s="2"/>
      <c r="X184" s="2"/>
    </row>
    <row r="185" spans="1:24" x14ac:dyDescent="0.2">
      <c r="A185" s="2" t="s">
        <v>87</v>
      </c>
      <c r="B185" s="2" t="str">
        <f>INDEX('SHOP Plan List'!B$2:B$15,MATCH($A185,'SHOP Plan List'!$A$2:$A$15,0))</f>
        <v>KP GA Silver HMO $2700 $50 S13 </v>
      </c>
      <c r="C185" s="2" t="str">
        <f>INDEX('SHOP Plan List'!C$2:C$15,MATCH($A185,'SHOP Plan List'!$A$2:$A$15,0))</f>
        <v>Silver </v>
      </c>
      <c r="D185" s="2" t="s">
        <v>82</v>
      </c>
      <c r="E185" s="2">
        <v>42</v>
      </c>
      <c r="F185" s="2">
        <v>719.74</v>
      </c>
      <c r="G185" s="2">
        <v>719.74</v>
      </c>
      <c r="H185" s="2">
        <v>719.74</v>
      </c>
      <c r="I185" s="2">
        <v>731.03</v>
      </c>
      <c r="J185" s="2">
        <v>731.03</v>
      </c>
      <c r="K185" s="2">
        <v>731.03</v>
      </c>
      <c r="L185" s="2">
        <v>742.5</v>
      </c>
      <c r="M185" s="2">
        <v>742.5</v>
      </c>
      <c r="N185" s="2">
        <v>742.5</v>
      </c>
      <c r="O185" s="2">
        <v>754.15</v>
      </c>
      <c r="P185" s="2">
        <v>754.15</v>
      </c>
      <c r="Q185" s="2">
        <v>754.15</v>
      </c>
      <c r="R185" s="2"/>
      <c r="S185" s="2"/>
      <c r="T185" s="2"/>
      <c r="U185" s="2"/>
      <c r="V185" s="2"/>
      <c r="W185" s="2"/>
      <c r="X185" s="2"/>
    </row>
    <row r="186" spans="1:24" x14ac:dyDescent="0.2">
      <c r="A186" s="2" t="s">
        <v>87</v>
      </c>
      <c r="B186" s="2" t="str">
        <f>INDEX('SHOP Plan List'!B$2:B$15,MATCH($A186,'SHOP Plan List'!$A$2:$A$15,0))</f>
        <v>KP GA Silver HMO $2700 $50 S13 </v>
      </c>
      <c r="C186" s="2" t="str">
        <f>INDEX('SHOP Plan List'!C$2:C$15,MATCH($A186,'SHOP Plan List'!$A$2:$A$15,0))</f>
        <v>Silver </v>
      </c>
      <c r="D186" s="2" t="s">
        <v>82</v>
      </c>
      <c r="E186" s="2">
        <v>43</v>
      </c>
      <c r="F186" s="2">
        <v>737.12</v>
      </c>
      <c r="G186" s="2">
        <v>737.12</v>
      </c>
      <c r="H186" s="2">
        <v>737.12</v>
      </c>
      <c r="I186" s="2">
        <v>748.68</v>
      </c>
      <c r="J186" s="2">
        <v>748.68</v>
      </c>
      <c r="K186" s="2">
        <v>748.68</v>
      </c>
      <c r="L186" s="2">
        <v>760.43</v>
      </c>
      <c r="M186" s="2">
        <v>760.43</v>
      </c>
      <c r="N186" s="2">
        <v>760.43</v>
      </c>
      <c r="O186" s="2">
        <v>772.36</v>
      </c>
      <c r="P186" s="2">
        <v>772.36</v>
      </c>
      <c r="Q186" s="2">
        <v>772.36</v>
      </c>
      <c r="R186" s="2"/>
      <c r="S186" s="2"/>
      <c r="T186" s="2"/>
      <c r="U186" s="2"/>
      <c r="V186" s="2"/>
      <c r="W186" s="2"/>
      <c r="X186" s="2"/>
    </row>
    <row r="187" spans="1:24" x14ac:dyDescent="0.2">
      <c r="A187" s="2" t="s">
        <v>87</v>
      </c>
      <c r="B187" s="2" t="str">
        <f>INDEX('SHOP Plan List'!B$2:B$15,MATCH($A187,'SHOP Plan List'!$A$2:$A$15,0))</f>
        <v>KP GA Silver HMO $2700 $50 S13 </v>
      </c>
      <c r="C187" s="2" t="str">
        <f>INDEX('SHOP Plan List'!C$2:C$15,MATCH($A187,'SHOP Plan List'!$A$2:$A$15,0))</f>
        <v>Silver </v>
      </c>
      <c r="D187" s="2" t="s">
        <v>82</v>
      </c>
      <c r="E187" s="2">
        <v>44</v>
      </c>
      <c r="F187" s="2">
        <v>758.85</v>
      </c>
      <c r="G187" s="2">
        <v>758.85</v>
      </c>
      <c r="H187" s="2">
        <v>758.85</v>
      </c>
      <c r="I187" s="2">
        <v>770.75</v>
      </c>
      <c r="J187" s="2">
        <v>770.75</v>
      </c>
      <c r="K187" s="2">
        <v>770.75</v>
      </c>
      <c r="L187" s="2">
        <v>782.85</v>
      </c>
      <c r="M187" s="2">
        <v>782.85</v>
      </c>
      <c r="N187" s="2">
        <v>782.85</v>
      </c>
      <c r="O187" s="2">
        <v>795.13</v>
      </c>
      <c r="P187" s="2">
        <v>795.13</v>
      </c>
      <c r="Q187" s="2">
        <v>795.13</v>
      </c>
      <c r="R187" s="2"/>
      <c r="S187" s="2"/>
      <c r="T187" s="2"/>
      <c r="U187" s="2"/>
      <c r="V187" s="2"/>
      <c r="W187" s="2"/>
      <c r="X187" s="2"/>
    </row>
    <row r="188" spans="1:24" x14ac:dyDescent="0.2">
      <c r="A188" s="2" t="s">
        <v>87</v>
      </c>
      <c r="B188" s="2" t="str">
        <f>INDEX('SHOP Plan List'!B$2:B$15,MATCH($A188,'SHOP Plan List'!$A$2:$A$15,0))</f>
        <v>KP GA Silver HMO $2700 $50 S13 </v>
      </c>
      <c r="C188" s="2" t="str">
        <f>INDEX('SHOP Plan List'!C$2:C$15,MATCH($A188,'SHOP Plan List'!$A$2:$A$15,0))</f>
        <v>Silver </v>
      </c>
      <c r="D188" s="2" t="s">
        <v>82</v>
      </c>
      <c r="E188" s="2">
        <v>45</v>
      </c>
      <c r="F188" s="2">
        <v>784.38</v>
      </c>
      <c r="G188" s="2">
        <v>784.38</v>
      </c>
      <c r="H188" s="2">
        <v>784.38</v>
      </c>
      <c r="I188" s="2">
        <v>796.68</v>
      </c>
      <c r="J188" s="2">
        <v>796.68</v>
      </c>
      <c r="K188" s="2">
        <v>796.68</v>
      </c>
      <c r="L188" s="2">
        <v>809.18</v>
      </c>
      <c r="M188" s="2">
        <v>809.18</v>
      </c>
      <c r="N188" s="2">
        <v>809.18</v>
      </c>
      <c r="O188" s="2">
        <v>821.88</v>
      </c>
      <c r="P188" s="2">
        <v>821.88</v>
      </c>
      <c r="Q188" s="2">
        <v>821.88</v>
      </c>
      <c r="R188" s="2"/>
      <c r="S188" s="2"/>
      <c r="T188" s="2"/>
      <c r="U188" s="2"/>
      <c r="V188" s="2"/>
      <c r="W188" s="2"/>
      <c r="X188" s="2"/>
    </row>
    <row r="189" spans="1:24" x14ac:dyDescent="0.2">
      <c r="A189" s="2" t="s">
        <v>87</v>
      </c>
      <c r="B189" s="2" t="str">
        <f>INDEX('SHOP Plan List'!B$2:B$15,MATCH($A189,'SHOP Plan List'!$A$2:$A$15,0))</f>
        <v>KP GA Silver HMO $2700 $50 S13 </v>
      </c>
      <c r="C189" s="2" t="str">
        <f>INDEX('SHOP Plan List'!C$2:C$15,MATCH($A189,'SHOP Plan List'!$A$2:$A$15,0))</f>
        <v>Silver </v>
      </c>
      <c r="D189" s="2" t="s">
        <v>82</v>
      </c>
      <c r="E189" s="2">
        <v>46</v>
      </c>
      <c r="F189" s="2">
        <v>814.8</v>
      </c>
      <c r="G189" s="2">
        <v>814.8</v>
      </c>
      <c r="H189" s="2">
        <v>814.8</v>
      </c>
      <c r="I189" s="2">
        <v>827.58</v>
      </c>
      <c r="J189" s="2">
        <v>827.58</v>
      </c>
      <c r="K189" s="2">
        <v>827.58</v>
      </c>
      <c r="L189" s="2">
        <v>840.56</v>
      </c>
      <c r="M189" s="2">
        <v>840.56</v>
      </c>
      <c r="N189" s="2">
        <v>840.56</v>
      </c>
      <c r="O189" s="2">
        <v>853.75</v>
      </c>
      <c r="P189" s="2">
        <v>853.75</v>
      </c>
      <c r="Q189" s="2">
        <v>853.75</v>
      </c>
      <c r="R189" s="2"/>
      <c r="S189" s="2"/>
      <c r="T189" s="2"/>
      <c r="U189" s="2"/>
      <c r="V189" s="2"/>
      <c r="W189" s="2"/>
      <c r="X189" s="2"/>
    </row>
    <row r="190" spans="1:24" x14ac:dyDescent="0.2">
      <c r="A190" s="2" t="s">
        <v>87</v>
      </c>
      <c r="B190" s="2" t="str">
        <f>INDEX('SHOP Plan List'!B$2:B$15,MATCH($A190,'SHOP Plan List'!$A$2:$A$15,0))</f>
        <v>KP GA Silver HMO $2700 $50 S13 </v>
      </c>
      <c r="C190" s="2" t="str">
        <f>INDEX('SHOP Plan List'!C$2:C$15,MATCH($A190,'SHOP Plan List'!$A$2:$A$15,0))</f>
        <v>Silver </v>
      </c>
      <c r="D190" s="2" t="s">
        <v>82</v>
      </c>
      <c r="E190" s="2">
        <v>47</v>
      </c>
      <c r="F190" s="2">
        <v>849.02</v>
      </c>
      <c r="G190" s="2">
        <v>849.02</v>
      </c>
      <c r="H190" s="2">
        <v>849.02</v>
      </c>
      <c r="I190" s="2">
        <v>862.34</v>
      </c>
      <c r="J190" s="2">
        <v>862.34</v>
      </c>
      <c r="K190" s="2">
        <v>862.34</v>
      </c>
      <c r="L190" s="2">
        <v>875.87</v>
      </c>
      <c r="M190" s="2">
        <v>875.87</v>
      </c>
      <c r="N190" s="2">
        <v>875.87</v>
      </c>
      <c r="O190" s="2">
        <v>889.61</v>
      </c>
      <c r="P190" s="2">
        <v>889.61</v>
      </c>
      <c r="Q190" s="2">
        <v>889.61</v>
      </c>
      <c r="R190" s="2"/>
      <c r="S190" s="2"/>
      <c r="T190" s="2"/>
      <c r="U190" s="2"/>
      <c r="V190" s="2"/>
      <c r="W190" s="2"/>
      <c r="X190" s="2"/>
    </row>
    <row r="191" spans="1:24" x14ac:dyDescent="0.2">
      <c r="A191" s="2" t="s">
        <v>87</v>
      </c>
      <c r="B191" s="2" t="str">
        <f>INDEX('SHOP Plan List'!B$2:B$15,MATCH($A191,'SHOP Plan List'!$A$2:$A$15,0))</f>
        <v>KP GA Silver HMO $2700 $50 S13 </v>
      </c>
      <c r="C191" s="2" t="str">
        <f>INDEX('SHOP Plan List'!C$2:C$15,MATCH($A191,'SHOP Plan List'!$A$2:$A$15,0))</f>
        <v>Silver </v>
      </c>
      <c r="D191" s="2" t="s">
        <v>82</v>
      </c>
      <c r="E191" s="2">
        <v>48</v>
      </c>
      <c r="F191" s="2">
        <v>888.13</v>
      </c>
      <c r="G191" s="2">
        <v>888.13</v>
      </c>
      <c r="H191" s="2">
        <v>888.13</v>
      </c>
      <c r="I191" s="2">
        <v>902.06</v>
      </c>
      <c r="J191" s="2">
        <v>902.06</v>
      </c>
      <c r="K191" s="2">
        <v>902.06</v>
      </c>
      <c r="L191" s="2">
        <v>916.22</v>
      </c>
      <c r="M191" s="2">
        <v>916.22</v>
      </c>
      <c r="N191" s="2">
        <v>916.22</v>
      </c>
      <c r="O191" s="2">
        <v>930.59</v>
      </c>
      <c r="P191" s="2">
        <v>930.59</v>
      </c>
      <c r="Q191" s="2">
        <v>930.59</v>
      </c>
      <c r="R191" s="2"/>
      <c r="S191" s="2"/>
      <c r="T191" s="2"/>
      <c r="U191" s="2"/>
      <c r="V191" s="2"/>
      <c r="W191" s="2"/>
      <c r="X191" s="2"/>
    </row>
    <row r="192" spans="1:24" x14ac:dyDescent="0.2">
      <c r="A192" s="2" t="s">
        <v>87</v>
      </c>
      <c r="B192" s="2" t="str">
        <f>INDEX('SHOP Plan List'!B$2:B$15,MATCH($A192,'SHOP Plan List'!$A$2:$A$15,0))</f>
        <v>KP GA Silver HMO $2700 $50 S13 </v>
      </c>
      <c r="C192" s="2" t="str">
        <f>INDEX('SHOP Plan List'!C$2:C$15,MATCH($A192,'SHOP Plan List'!$A$2:$A$15,0))</f>
        <v>Silver </v>
      </c>
      <c r="D192" s="2" t="s">
        <v>82</v>
      </c>
      <c r="E192" s="2">
        <v>49</v>
      </c>
      <c r="F192" s="2">
        <v>926.7</v>
      </c>
      <c r="G192" s="2">
        <v>926.7</v>
      </c>
      <c r="H192" s="2">
        <v>926.7</v>
      </c>
      <c r="I192" s="2">
        <v>941.23</v>
      </c>
      <c r="J192" s="2">
        <v>941.23</v>
      </c>
      <c r="K192" s="2">
        <v>941.23</v>
      </c>
      <c r="L192" s="2">
        <v>956</v>
      </c>
      <c r="M192" s="2">
        <v>956</v>
      </c>
      <c r="N192" s="2">
        <v>956</v>
      </c>
      <c r="O192" s="2">
        <v>971</v>
      </c>
      <c r="P192" s="2">
        <v>971</v>
      </c>
      <c r="Q192" s="2">
        <v>971</v>
      </c>
      <c r="R192" s="2"/>
      <c r="S192" s="2"/>
      <c r="T192" s="2"/>
      <c r="U192" s="2"/>
      <c r="V192" s="2"/>
      <c r="W192" s="2"/>
      <c r="X192" s="2"/>
    </row>
    <row r="193" spans="1:24" x14ac:dyDescent="0.2">
      <c r="A193" s="2" t="s">
        <v>87</v>
      </c>
      <c r="B193" s="2" t="str">
        <f>INDEX('SHOP Plan List'!B$2:B$15,MATCH($A193,'SHOP Plan List'!$A$2:$A$15,0))</f>
        <v>KP GA Silver HMO $2700 $50 S13 </v>
      </c>
      <c r="C193" s="2" t="str">
        <f>INDEX('SHOP Plan List'!C$2:C$15,MATCH($A193,'SHOP Plan List'!$A$2:$A$15,0))</f>
        <v>Silver </v>
      </c>
      <c r="D193" s="2" t="s">
        <v>82</v>
      </c>
      <c r="E193" s="2">
        <v>50</v>
      </c>
      <c r="F193" s="2">
        <v>970.15</v>
      </c>
      <c r="G193" s="2">
        <v>970.15</v>
      </c>
      <c r="H193" s="2">
        <v>970.15</v>
      </c>
      <c r="I193" s="2">
        <v>985.37</v>
      </c>
      <c r="J193" s="2">
        <v>985.37</v>
      </c>
      <c r="K193" s="2">
        <v>985.37</v>
      </c>
      <c r="L193" s="2">
        <v>1000.83</v>
      </c>
      <c r="M193" s="2">
        <v>1000.83</v>
      </c>
      <c r="N193" s="2">
        <v>1000.83</v>
      </c>
      <c r="O193" s="2">
        <v>1016.53</v>
      </c>
      <c r="P193" s="2">
        <v>1016.53</v>
      </c>
      <c r="Q193" s="2">
        <v>1016.53</v>
      </c>
      <c r="R193" s="2"/>
      <c r="S193" s="2"/>
      <c r="T193" s="2"/>
      <c r="U193" s="2"/>
      <c r="V193" s="2"/>
      <c r="W193" s="2"/>
      <c r="X193" s="2"/>
    </row>
    <row r="194" spans="1:24" x14ac:dyDescent="0.2">
      <c r="A194" s="2" t="s">
        <v>87</v>
      </c>
      <c r="B194" s="2" t="str">
        <f>INDEX('SHOP Plan List'!B$2:B$15,MATCH($A194,'SHOP Plan List'!$A$2:$A$15,0))</f>
        <v>KP GA Silver HMO $2700 $50 S13 </v>
      </c>
      <c r="C194" s="2" t="str">
        <f>INDEX('SHOP Plan List'!C$2:C$15,MATCH($A194,'SHOP Plan List'!$A$2:$A$15,0))</f>
        <v>Silver </v>
      </c>
      <c r="D194" s="2" t="s">
        <v>82</v>
      </c>
      <c r="E194" s="2">
        <v>51</v>
      </c>
      <c r="F194" s="2">
        <v>1013.06</v>
      </c>
      <c r="G194" s="2">
        <v>1013.06</v>
      </c>
      <c r="H194" s="2">
        <v>1013.06</v>
      </c>
      <c r="I194" s="2">
        <v>1028.96</v>
      </c>
      <c r="J194" s="2">
        <v>1028.96</v>
      </c>
      <c r="K194" s="2">
        <v>1028.96</v>
      </c>
      <c r="L194" s="2">
        <v>1045.0999999999999</v>
      </c>
      <c r="M194" s="2">
        <v>1045.0999999999999</v>
      </c>
      <c r="N194" s="2">
        <v>1045.0999999999999</v>
      </c>
      <c r="O194" s="2">
        <v>1061.5</v>
      </c>
      <c r="P194" s="2">
        <v>1061.5</v>
      </c>
      <c r="Q194" s="2">
        <v>1061.5</v>
      </c>
      <c r="R194" s="2"/>
      <c r="S194" s="2"/>
      <c r="T194" s="2"/>
      <c r="U194" s="2"/>
      <c r="V194" s="2"/>
      <c r="W194" s="2"/>
      <c r="X194" s="2"/>
    </row>
    <row r="195" spans="1:24" x14ac:dyDescent="0.2">
      <c r="A195" s="2" t="s">
        <v>87</v>
      </c>
      <c r="B195" s="2" t="str">
        <f>INDEX('SHOP Plan List'!B$2:B$15,MATCH($A195,'SHOP Plan List'!$A$2:$A$15,0))</f>
        <v>KP GA Silver HMO $2700 $50 S13 </v>
      </c>
      <c r="C195" s="2" t="str">
        <f>INDEX('SHOP Plan List'!C$2:C$15,MATCH($A195,'SHOP Plan List'!$A$2:$A$15,0))</f>
        <v>Silver </v>
      </c>
      <c r="D195" s="2" t="s">
        <v>82</v>
      </c>
      <c r="E195" s="2">
        <v>52</v>
      </c>
      <c r="F195" s="2">
        <v>1060.32</v>
      </c>
      <c r="G195" s="2">
        <v>1060.32</v>
      </c>
      <c r="H195" s="2">
        <v>1060.32</v>
      </c>
      <c r="I195" s="2">
        <v>1076.96</v>
      </c>
      <c r="J195" s="2">
        <v>1076.96</v>
      </c>
      <c r="K195" s="2">
        <v>1076.96</v>
      </c>
      <c r="L195" s="2">
        <v>1093.8499999999999</v>
      </c>
      <c r="M195" s="2">
        <v>1093.8499999999999</v>
      </c>
      <c r="N195" s="2">
        <v>1093.8499999999999</v>
      </c>
      <c r="O195" s="2">
        <v>1111.02</v>
      </c>
      <c r="P195" s="2">
        <v>1111.02</v>
      </c>
      <c r="Q195" s="2">
        <v>1111.02</v>
      </c>
      <c r="R195" s="2"/>
      <c r="S195" s="2"/>
      <c r="T195" s="2"/>
      <c r="U195" s="2"/>
      <c r="V195" s="2"/>
      <c r="W195" s="2"/>
      <c r="X195" s="2"/>
    </row>
    <row r="196" spans="1:24" x14ac:dyDescent="0.2">
      <c r="A196" s="2" t="s">
        <v>87</v>
      </c>
      <c r="B196" s="2" t="str">
        <f>INDEX('SHOP Plan List'!B$2:B$15,MATCH($A196,'SHOP Plan List'!$A$2:$A$15,0))</f>
        <v>KP GA Silver HMO $2700 $50 S13 </v>
      </c>
      <c r="C196" s="2" t="str">
        <f>INDEX('SHOP Plan List'!C$2:C$15,MATCH($A196,'SHOP Plan List'!$A$2:$A$15,0))</f>
        <v>Silver </v>
      </c>
      <c r="D196" s="2" t="s">
        <v>82</v>
      </c>
      <c r="E196" s="2">
        <v>53</v>
      </c>
      <c r="F196" s="2">
        <v>1108.1199999999999</v>
      </c>
      <c r="G196" s="2">
        <v>1108.1199999999999</v>
      </c>
      <c r="H196" s="2">
        <v>1108.1199999999999</v>
      </c>
      <c r="I196" s="2">
        <v>1125.51</v>
      </c>
      <c r="J196" s="2">
        <v>1125.51</v>
      </c>
      <c r="K196" s="2">
        <v>1125.51</v>
      </c>
      <c r="L196" s="2">
        <v>1143.17</v>
      </c>
      <c r="M196" s="2">
        <v>1143.17</v>
      </c>
      <c r="N196" s="2">
        <v>1143.17</v>
      </c>
      <c r="O196" s="2">
        <v>1161.0999999999999</v>
      </c>
      <c r="P196" s="2">
        <v>1161.0999999999999</v>
      </c>
      <c r="Q196" s="2">
        <v>1161.0999999999999</v>
      </c>
      <c r="R196" s="2"/>
      <c r="S196" s="2"/>
      <c r="T196" s="2"/>
      <c r="U196" s="2"/>
      <c r="V196" s="2"/>
      <c r="W196" s="2"/>
      <c r="X196" s="2"/>
    </row>
    <row r="197" spans="1:24" x14ac:dyDescent="0.2">
      <c r="A197" s="2" t="s">
        <v>87</v>
      </c>
      <c r="B197" s="2" t="str">
        <f>INDEX('SHOP Plan List'!B$2:B$15,MATCH($A197,'SHOP Plan List'!$A$2:$A$15,0))</f>
        <v>KP GA Silver HMO $2700 $50 S13 </v>
      </c>
      <c r="C197" s="2" t="str">
        <f>INDEX('SHOP Plan List'!C$2:C$15,MATCH($A197,'SHOP Plan List'!$A$2:$A$15,0))</f>
        <v>Silver </v>
      </c>
      <c r="D197" s="2" t="s">
        <v>82</v>
      </c>
      <c r="E197" s="2">
        <v>54</v>
      </c>
      <c r="F197" s="2">
        <v>1159.73</v>
      </c>
      <c r="G197" s="2">
        <v>1159.73</v>
      </c>
      <c r="H197" s="2">
        <v>1159.73</v>
      </c>
      <c r="I197" s="2">
        <v>1177.92</v>
      </c>
      <c r="J197" s="2">
        <v>1177.92</v>
      </c>
      <c r="K197" s="2">
        <v>1177.92</v>
      </c>
      <c r="L197" s="2">
        <v>1196.4000000000001</v>
      </c>
      <c r="M197" s="2">
        <v>1196.4000000000001</v>
      </c>
      <c r="N197" s="2">
        <v>1196.4000000000001</v>
      </c>
      <c r="O197" s="2">
        <v>1215.17</v>
      </c>
      <c r="P197" s="2">
        <v>1215.17</v>
      </c>
      <c r="Q197" s="2">
        <v>1215.17</v>
      </c>
      <c r="R197" s="2"/>
      <c r="S197" s="2"/>
      <c r="T197" s="2"/>
      <c r="U197" s="2"/>
      <c r="V197" s="2"/>
      <c r="W197" s="2"/>
      <c r="X197" s="2"/>
    </row>
    <row r="198" spans="1:24" x14ac:dyDescent="0.2">
      <c r="A198" s="2" t="s">
        <v>87</v>
      </c>
      <c r="B198" s="2" t="str">
        <f>INDEX('SHOP Plan List'!B$2:B$15,MATCH($A198,'SHOP Plan List'!$A$2:$A$15,0))</f>
        <v>KP GA Silver HMO $2700 $50 S13 </v>
      </c>
      <c r="C198" s="2" t="str">
        <f>INDEX('SHOP Plan List'!C$2:C$15,MATCH($A198,'SHOP Plan List'!$A$2:$A$15,0))</f>
        <v>Silver </v>
      </c>
      <c r="D198" s="2" t="s">
        <v>82</v>
      </c>
      <c r="E198" s="2">
        <v>55</v>
      </c>
      <c r="F198" s="2">
        <v>1211.33</v>
      </c>
      <c r="G198" s="2">
        <v>1211.33</v>
      </c>
      <c r="H198" s="2">
        <v>1211.33</v>
      </c>
      <c r="I198" s="2">
        <v>1230.3399999999999</v>
      </c>
      <c r="J198" s="2">
        <v>1230.3399999999999</v>
      </c>
      <c r="K198" s="2">
        <v>1230.3399999999999</v>
      </c>
      <c r="L198" s="2">
        <v>1249.6400000000001</v>
      </c>
      <c r="M198" s="2">
        <v>1249.6400000000001</v>
      </c>
      <c r="N198" s="2">
        <v>1249.6400000000001</v>
      </c>
      <c r="O198" s="2">
        <v>1269.25</v>
      </c>
      <c r="P198" s="2">
        <v>1269.25</v>
      </c>
      <c r="Q198" s="2">
        <v>1269.25</v>
      </c>
      <c r="R198" s="2"/>
      <c r="S198" s="2"/>
      <c r="T198" s="2"/>
      <c r="U198" s="2"/>
      <c r="V198" s="2"/>
      <c r="W198" s="2"/>
      <c r="X198" s="2"/>
    </row>
    <row r="199" spans="1:24" x14ac:dyDescent="0.2">
      <c r="A199" s="2" t="s">
        <v>87</v>
      </c>
      <c r="B199" s="2" t="str">
        <f>INDEX('SHOP Plan List'!B$2:B$15,MATCH($A199,'SHOP Plan List'!$A$2:$A$15,0))</f>
        <v>KP GA Silver HMO $2700 $50 S13 </v>
      </c>
      <c r="C199" s="2" t="str">
        <f>INDEX('SHOP Plan List'!C$2:C$15,MATCH($A199,'SHOP Plan List'!$A$2:$A$15,0))</f>
        <v>Silver </v>
      </c>
      <c r="D199" s="2" t="s">
        <v>82</v>
      </c>
      <c r="E199" s="2">
        <v>56</v>
      </c>
      <c r="F199" s="2">
        <v>1267.28</v>
      </c>
      <c r="G199" s="2">
        <v>1267.28</v>
      </c>
      <c r="H199" s="2">
        <v>1267.28</v>
      </c>
      <c r="I199" s="2">
        <v>1287.1600000000001</v>
      </c>
      <c r="J199" s="2">
        <v>1287.1600000000001</v>
      </c>
      <c r="K199" s="2">
        <v>1287.1600000000001</v>
      </c>
      <c r="L199" s="2">
        <v>1307.3599999999999</v>
      </c>
      <c r="M199" s="2">
        <v>1307.3599999999999</v>
      </c>
      <c r="N199" s="2">
        <v>1307.3599999999999</v>
      </c>
      <c r="O199" s="2">
        <v>1327.87</v>
      </c>
      <c r="P199" s="2">
        <v>1327.87</v>
      </c>
      <c r="Q199" s="2">
        <v>1327.87</v>
      </c>
      <c r="R199" s="2"/>
      <c r="S199" s="2"/>
      <c r="T199" s="2"/>
      <c r="U199" s="2"/>
      <c r="V199" s="2"/>
      <c r="W199" s="2"/>
      <c r="X199" s="2"/>
    </row>
    <row r="200" spans="1:24" x14ac:dyDescent="0.2">
      <c r="A200" s="2" t="s">
        <v>87</v>
      </c>
      <c r="B200" s="2" t="str">
        <f>INDEX('SHOP Plan List'!B$2:B$15,MATCH($A200,'SHOP Plan List'!$A$2:$A$15,0))</f>
        <v>KP GA Silver HMO $2700 $50 S13 </v>
      </c>
      <c r="C200" s="2" t="str">
        <f>INDEX('SHOP Plan List'!C$2:C$15,MATCH($A200,'SHOP Plan List'!$A$2:$A$15,0))</f>
        <v>Silver </v>
      </c>
      <c r="D200" s="2" t="s">
        <v>82</v>
      </c>
      <c r="E200" s="2">
        <v>57</v>
      </c>
      <c r="F200" s="2">
        <v>1323.77</v>
      </c>
      <c r="G200" s="2">
        <v>1323.77</v>
      </c>
      <c r="H200" s="2">
        <v>1323.77</v>
      </c>
      <c r="I200" s="2">
        <v>1344.54</v>
      </c>
      <c r="J200" s="2">
        <v>1344.54</v>
      </c>
      <c r="K200" s="2">
        <v>1344.54</v>
      </c>
      <c r="L200" s="2">
        <v>1365.64</v>
      </c>
      <c r="M200" s="2">
        <v>1365.64</v>
      </c>
      <c r="N200" s="2">
        <v>1365.64</v>
      </c>
      <c r="O200" s="2">
        <v>1387.06</v>
      </c>
      <c r="P200" s="2">
        <v>1387.06</v>
      </c>
      <c r="Q200" s="2">
        <v>1387.06</v>
      </c>
      <c r="R200" s="2"/>
      <c r="S200" s="2"/>
      <c r="T200" s="2"/>
      <c r="U200" s="2"/>
      <c r="V200" s="2"/>
      <c r="W200" s="2"/>
      <c r="X200" s="2"/>
    </row>
    <row r="201" spans="1:24" x14ac:dyDescent="0.2">
      <c r="A201" s="2" t="s">
        <v>87</v>
      </c>
      <c r="B201" s="2" t="str">
        <f>INDEX('SHOP Plan List'!B$2:B$15,MATCH($A201,'SHOP Plan List'!$A$2:$A$15,0))</f>
        <v>KP GA Silver HMO $2700 $50 S13 </v>
      </c>
      <c r="C201" s="2" t="str">
        <f>INDEX('SHOP Plan List'!C$2:C$15,MATCH($A201,'SHOP Plan List'!$A$2:$A$15,0))</f>
        <v>Silver </v>
      </c>
      <c r="D201" s="2" t="s">
        <v>82</v>
      </c>
      <c r="E201" s="2">
        <v>58</v>
      </c>
      <c r="F201" s="2">
        <v>1384.07</v>
      </c>
      <c r="G201" s="2">
        <v>1384.07</v>
      </c>
      <c r="H201" s="2">
        <v>1384.07</v>
      </c>
      <c r="I201" s="2">
        <v>1405.78</v>
      </c>
      <c r="J201" s="2">
        <v>1405.78</v>
      </c>
      <c r="K201" s="2">
        <v>1405.78</v>
      </c>
      <c r="L201" s="2">
        <v>1427.84</v>
      </c>
      <c r="M201" s="2">
        <v>1427.84</v>
      </c>
      <c r="N201" s="2">
        <v>1427.84</v>
      </c>
      <c r="O201" s="2">
        <v>1450.24</v>
      </c>
      <c r="P201" s="2">
        <v>1450.24</v>
      </c>
      <c r="Q201" s="2">
        <v>1450.24</v>
      </c>
      <c r="R201" s="2"/>
      <c r="S201" s="2"/>
      <c r="T201" s="2"/>
      <c r="U201" s="2"/>
      <c r="V201" s="2"/>
      <c r="W201" s="2"/>
      <c r="X201" s="2"/>
    </row>
    <row r="202" spans="1:24" x14ac:dyDescent="0.2">
      <c r="A202" s="2" t="s">
        <v>87</v>
      </c>
      <c r="B202" s="2" t="str">
        <f>INDEX('SHOP Plan List'!B$2:B$15,MATCH($A202,'SHOP Plan List'!$A$2:$A$15,0))</f>
        <v>KP GA Silver HMO $2700 $50 S13 </v>
      </c>
      <c r="C202" s="2" t="str">
        <f>INDEX('SHOP Plan List'!C$2:C$15,MATCH($A202,'SHOP Plan List'!$A$2:$A$15,0))</f>
        <v>Silver </v>
      </c>
      <c r="D202" s="2" t="s">
        <v>82</v>
      </c>
      <c r="E202" s="2">
        <v>59</v>
      </c>
      <c r="F202" s="2">
        <v>1413.94</v>
      </c>
      <c r="G202" s="2">
        <v>1413.94</v>
      </c>
      <c r="H202" s="2">
        <v>1413.94</v>
      </c>
      <c r="I202" s="2">
        <v>1436.13</v>
      </c>
      <c r="J202" s="2">
        <v>1436.13</v>
      </c>
      <c r="K202" s="2">
        <v>1436.13</v>
      </c>
      <c r="L202" s="2">
        <v>1458.66</v>
      </c>
      <c r="M202" s="2">
        <v>1458.66</v>
      </c>
      <c r="N202" s="2">
        <v>1458.66</v>
      </c>
      <c r="O202" s="2">
        <v>1481.54</v>
      </c>
      <c r="P202" s="2">
        <v>1481.54</v>
      </c>
      <c r="Q202" s="2">
        <v>1481.54</v>
      </c>
      <c r="R202" s="2"/>
      <c r="S202" s="2"/>
      <c r="T202" s="2"/>
      <c r="U202" s="2"/>
      <c r="V202" s="2"/>
      <c r="W202" s="2"/>
      <c r="X202" s="2"/>
    </row>
    <row r="203" spans="1:24" x14ac:dyDescent="0.2">
      <c r="A203" s="2" t="s">
        <v>87</v>
      </c>
      <c r="B203" s="2" t="str">
        <f>INDEX('SHOP Plan List'!B$2:B$15,MATCH($A203,'SHOP Plan List'!$A$2:$A$15,0))</f>
        <v>KP GA Silver HMO $2700 $50 S13 </v>
      </c>
      <c r="C203" s="2" t="str">
        <f>INDEX('SHOP Plan List'!C$2:C$15,MATCH($A203,'SHOP Plan List'!$A$2:$A$15,0))</f>
        <v>Silver </v>
      </c>
      <c r="D203" s="2" t="s">
        <v>82</v>
      </c>
      <c r="E203" s="2">
        <v>60</v>
      </c>
      <c r="F203" s="2">
        <v>1474.24</v>
      </c>
      <c r="G203" s="2">
        <v>1474.24</v>
      </c>
      <c r="H203" s="2">
        <v>1474.24</v>
      </c>
      <c r="I203" s="2">
        <v>1497.37</v>
      </c>
      <c r="J203" s="2">
        <v>1497.37</v>
      </c>
      <c r="K203" s="2">
        <v>1497.37</v>
      </c>
      <c r="L203" s="2">
        <v>1520.86</v>
      </c>
      <c r="M203" s="2">
        <v>1520.86</v>
      </c>
      <c r="N203" s="2">
        <v>1520.86</v>
      </c>
      <c r="O203" s="2">
        <v>1544.72</v>
      </c>
      <c r="P203" s="2">
        <v>1544.72</v>
      </c>
      <c r="Q203" s="2">
        <v>1544.72</v>
      </c>
      <c r="R203" s="2"/>
      <c r="S203" s="2"/>
      <c r="T203" s="2"/>
      <c r="U203" s="2"/>
      <c r="V203" s="2"/>
      <c r="W203" s="2"/>
      <c r="X203" s="2"/>
    </row>
    <row r="204" spans="1:24" x14ac:dyDescent="0.2">
      <c r="A204" s="2" t="s">
        <v>87</v>
      </c>
      <c r="B204" s="2" t="str">
        <f>INDEX('SHOP Plan List'!B$2:B$15,MATCH($A204,'SHOP Plan List'!$A$2:$A$15,0))</f>
        <v>KP GA Silver HMO $2700 $50 S13 </v>
      </c>
      <c r="C204" s="2" t="str">
        <f>INDEX('SHOP Plan List'!C$2:C$15,MATCH($A204,'SHOP Plan List'!$A$2:$A$15,0))</f>
        <v>Silver </v>
      </c>
      <c r="D204" s="2" t="s">
        <v>82</v>
      </c>
      <c r="E204" s="2">
        <v>61</v>
      </c>
      <c r="F204" s="2">
        <v>1526.39</v>
      </c>
      <c r="G204" s="2">
        <v>1526.39</v>
      </c>
      <c r="H204" s="2">
        <v>1526.39</v>
      </c>
      <c r="I204" s="2">
        <v>1550.33</v>
      </c>
      <c r="J204" s="2">
        <v>1550.33</v>
      </c>
      <c r="K204" s="2">
        <v>1550.33</v>
      </c>
      <c r="L204" s="2">
        <v>1574.66</v>
      </c>
      <c r="M204" s="2">
        <v>1574.66</v>
      </c>
      <c r="N204" s="2">
        <v>1574.66</v>
      </c>
      <c r="O204" s="2">
        <v>1599.36</v>
      </c>
      <c r="P204" s="2">
        <v>1599.36</v>
      </c>
      <c r="Q204" s="2">
        <v>1599.36</v>
      </c>
      <c r="R204" s="2"/>
      <c r="S204" s="2"/>
      <c r="T204" s="2"/>
      <c r="U204" s="2"/>
      <c r="V204" s="2"/>
      <c r="W204" s="2"/>
      <c r="X204" s="2"/>
    </row>
    <row r="205" spans="1:24" x14ac:dyDescent="0.2">
      <c r="A205" s="2" t="s">
        <v>87</v>
      </c>
      <c r="B205" s="2" t="str">
        <f>INDEX('SHOP Plan List'!B$2:B$15,MATCH($A205,'SHOP Plan List'!$A$2:$A$15,0))</f>
        <v>KP GA Silver HMO $2700 $50 S13 </v>
      </c>
      <c r="C205" s="2" t="str">
        <f>INDEX('SHOP Plan List'!C$2:C$15,MATCH($A205,'SHOP Plan List'!$A$2:$A$15,0))</f>
        <v>Silver </v>
      </c>
      <c r="D205" s="2" t="s">
        <v>82</v>
      </c>
      <c r="E205" s="2">
        <v>62</v>
      </c>
      <c r="F205" s="2">
        <v>1560.61</v>
      </c>
      <c r="G205" s="2">
        <v>1560.61</v>
      </c>
      <c r="H205" s="2">
        <v>1560.61</v>
      </c>
      <c r="I205" s="2">
        <v>1585.09</v>
      </c>
      <c r="J205" s="2">
        <v>1585.09</v>
      </c>
      <c r="K205" s="2">
        <v>1585.09</v>
      </c>
      <c r="L205" s="2">
        <v>1609.96</v>
      </c>
      <c r="M205" s="2">
        <v>1609.96</v>
      </c>
      <c r="N205" s="2">
        <v>1609.96</v>
      </c>
      <c r="O205" s="2">
        <v>1635.22</v>
      </c>
      <c r="P205" s="2">
        <v>1635.22</v>
      </c>
      <c r="Q205" s="2">
        <v>1635.22</v>
      </c>
      <c r="R205" s="2"/>
      <c r="S205" s="2"/>
      <c r="T205" s="2"/>
      <c r="U205" s="2"/>
      <c r="V205" s="2"/>
      <c r="W205" s="2"/>
      <c r="X205" s="2"/>
    </row>
    <row r="206" spans="1:24" x14ac:dyDescent="0.2">
      <c r="A206" s="2" t="s">
        <v>87</v>
      </c>
      <c r="B206" s="2" t="str">
        <f>INDEX('SHOP Plan List'!B$2:B$15,MATCH($A206,'SHOP Plan List'!$A$2:$A$15,0))</f>
        <v>KP GA Silver HMO $2700 $50 S13 </v>
      </c>
      <c r="C206" s="2" t="str">
        <f>INDEX('SHOP Plan List'!C$2:C$15,MATCH($A206,'SHOP Plan List'!$A$2:$A$15,0))</f>
        <v>Silver </v>
      </c>
      <c r="D206" s="2" t="s">
        <v>82</v>
      </c>
      <c r="E206" s="2">
        <v>63</v>
      </c>
      <c r="F206" s="2">
        <v>1603.52</v>
      </c>
      <c r="G206" s="2">
        <v>1603.52</v>
      </c>
      <c r="H206" s="2">
        <v>1603.52</v>
      </c>
      <c r="I206" s="2">
        <v>1628.68</v>
      </c>
      <c r="J206" s="2">
        <v>1628.68</v>
      </c>
      <c r="K206" s="2">
        <v>1628.68</v>
      </c>
      <c r="L206" s="2">
        <v>1654.23</v>
      </c>
      <c r="M206" s="2">
        <v>1654.23</v>
      </c>
      <c r="N206" s="2">
        <v>1654.23</v>
      </c>
      <c r="O206" s="2">
        <v>1680.18</v>
      </c>
      <c r="P206" s="2">
        <v>1680.18</v>
      </c>
      <c r="Q206" s="2">
        <v>1680.18</v>
      </c>
      <c r="R206" s="2"/>
      <c r="S206" s="2"/>
      <c r="T206" s="2"/>
      <c r="U206" s="2"/>
      <c r="V206" s="2"/>
      <c r="W206" s="2"/>
      <c r="X206" s="2"/>
    </row>
    <row r="207" spans="1:24" x14ac:dyDescent="0.2">
      <c r="A207" s="2" t="s">
        <v>87</v>
      </c>
      <c r="B207" s="2" t="str">
        <f>INDEX('SHOP Plan List'!B$2:B$15,MATCH($A207,'SHOP Plan List'!$A$2:$A$15,0))</f>
        <v>KP GA Silver HMO $2700 $50 S13 </v>
      </c>
      <c r="C207" s="2" t="str">
        <f>INDEX('SHOP Plan List'!C$2:C$15,MATCH($A207,'SHOP Plan List'!$A$2:$A$15,0))</f>
        <v>Silver </v>
      </c>
      <c r="D207" s="2" t="s">
        <v>82</v>
      </c>
      <c r="E207" s="2" t="s">
        <v>84</v>
      </c>
      <c r="F207" s="2">
        <v>1629.58</v>
      </c>
      <c r="G207" s="2">
        <v>1629.58</v>
      </c>
      <c r="H207" s="2">
        <v>1629.58</v>
      </c>
      <c r="I207" s="2">
        <v>1655.15</v>
      </c>
      <c r="J207" s="2">
        <v>1655.15</v>
      </c>
      <c r="K207" s="2">
        <v>1655.15</v>
      </c>
      <c r="L207" s="2">
        <v>1681.12</v>
      </c>
      <c r="M207" s="2">
        <v>1681.12</v>
      </c>
      <c r="N207" s="2">
        <v>1681.12</v>
      </c>
      <c r="O207" s="2">
        <v>1707.49</v>
      </c>
      <c r="P207" s="2">
        <v>1707.49</v>
      </c>
      <c r="Q207" s="2">
        <v>1707.49</v>
      </c>
      <c r="R207" s="2"/>
      <c r="S207" s="2"/>
      <c r="T207" s="2"/>
      <c r="U207" s="2"/>
      <c r="V207" s="2"/>
      <c r="W207" s="2"/>
      <c r="X207" s="2"/>
    </row>
    <row r="208" spans="1:24" x14ac:dyDescent="0.2">
      <c r="A208" s="2" t="s">
        <v>88</v>
      </c>
      <c r="B208" s="2" t="str">
        <f>INDEX('SHOP Plan List'!B$2:B$15,MATCH($A208,'SHOP Plan List'!$A$2:$A$15,0))</f>
        <v>KP GA Silver HMO $3700 $50 S13 </v>
      </c>
      <c r="C208" s="2" t="str">
        <f>INDEX('SHOP Plan List'!C$2:C$15,MATCH($A208,'SHOP Plan List'!$A$2:$A$15,0))</f>
        <v>Silver </v>
      </c>
      <c r="D208" s="2" t="s">
        <v>82</v>
      </c>
      <c r="E208" s="2" t="s">
        <v>83</v>
      </c>
      <c r="F208" s="2">
        <v>401.87</v>
      </c>
      <c r="G208" s="2">
        <v>401.87</v>
      </c>
      <c r="H208" s="2">
        <v>401.87</v>
      </c>
      <c r="I208" s="2">
        <v>408.18</v>
      </c>
      <c r="J208" s="2">
        <v>408.18</v>
      </c>
      <c r="K208" s="2">
        <v>408.18</v>
      </c>
      <c r="L208" s="2">
        <v>414.58</v>
      </c>
      <c r="M208" s="2">
        <v>414.58</v>
      </c>
      <c r="N208" s="2">
        <v>414.58</v>
      </c>
      <c r="O208" s="2">
        <v>421.08</v>
      </c>
      <c r="P208" s="2">
        <v>421.08</v>
      </c>
      <c r="Q208" s="2">
        <v>421.08</v>
      </c>
      <c r="R208" s="2"/>
      <c r="S208" s="2"/>
      <c r="T208" s="2"/>
      <c r="U208" s="2"/>
      <c r="V208" s="2"/>
      <c r="W208" s="2"/>
      <c r="X208" s="2"/>
    </row>
    <row r="209" spans="1:24" x14ac:dyDescent="0.2">
      <c r="A209" s="2" t="s">
        <v>88</v>
      </c>
      <c r="B209" s="2" t="str">
        <f>INDEX('SHOP Plan List'!B$2:B$15,MATCH($A209,'SHOP Plan List'!$A$2:$A$15,0))</f>
        <v>KP GA Silver HMO $3700 $50 S13 </v>
      </c>
      <c r="C209" s="2" t="str">
        <f>INDEX('SHOP Plan List'!C$2:C$15,MATCH($A209,'SHOP Plan List'!$A$2:$A$15,0))</f>
        <v>Silver </v>
      </c>
      <c r="D209" s="2" t="s">
        <v>82</v>
      </c>
      <c r="E209" s="2">
        <v>15</v>
      </c>
      <c r="F209" s="2">
        <v>437.59</v>
      </c>
      <c r="G209" s="2">
        <v>437.59</v>
      </c>
      <c r="H209" s="2">
        <v>437.59</v>
      </c>
      <c r="I209" s="2">
        <v>444.46</v>
      </c>
      <c r="J209" s="2">
        <v>444.46</v>
      </c>
      <c r="K209" s="2">
        <v>444.46</v>
      </c>
      <c r="L209" s="2">
        <v>451.43</v>
      </c>
      <c r="M209" s="2">
        <v>451.43</v>
      </c>
      <c r="N209" s="2">
        <v>451.43</v>
      </c>
      <c r="O209" s="2">
        <v>458.51</v>
      </c>
      <c r="P209" s="2">
        <v>458.51</v>
      </c>
      <c r="Q209" s="2">
        <v>458.51</v>
      </c>
      <c r="R209" s="2"/>
      <c r="S209" s="2"/>
      <c r="T209" s="2"/>
      <c r="U209" s="2"/>
      <c r="V209" s="2"/>
      <c r="W209" s="2"/>
      <c r="X209" s="2"/>
    </row>
    <row r="210" spans="1:24" x14ac:dyDescent="0.2">
      <c r="A210" s="2" t="s">
        <v>88</v>
      </c>
      <c r="B210" s="2" t="str">
        <f>INDEX('SHOP Plan List'!B$2:B$15,MATCH($A210,'SHOP Plan List'!$A$2:$A$15,0))</f>
        <v>KP GA Silver HMO $3700 $50 S13 </v>
      </c>
      <c r="C210" s="2" t="str">
        <f>INDEX('SHOP Plan List'!C$2:C$15,MATCH($A210,'SHOP Plan List'!$A$2:$A$15,0))</f>
        <v>Silver </v>
      </c>
      <c r="D210" s="2" t="s">
        <v>82</v>
      </c>
      <c r="E210" s="2">
        <v>16</v>
      </c>
      <c r="F210" s="2">
        <v>451.25</v>
      </c>
      <c r="G210" s="2">
        <v>451.25</v>
      </c>
      <c r="H210" s="2">
        <v>451.25</v>
      </c>
      <c r="I210" s="2">
        <v>458.33</v>
      </c>
      <c r="J210" s="2">
        <v>458.33</v>
      </c>
      <c r="K210" s="2">
        <v>458.33</v>
      </c>
      <c r="L210" s="2">
        <v>465.52</v>
      </c>
      <c r="M210" s="2">
        <v>465.52</v>
      </c>
      <c r="N210" s="2">
        <v>465.52</v>
      </c>
      <c r="O210" s="2">
        <v>472.82</v>
      </c>
      <c r="P210" s="2">
        <v>472.82</v>
      </c>
      <c r="Q210" s="2">
        <v>472.82</v>
      </c>
      <c r="R210" s="2"/>
      <c r="S210" s="2"/>
      <c r="T210" s="2"/>
      <c r="U210" s="2"/>
      <c r="V210" s="2"/>
      <c r="W210" s="2"/>
      <c r="X210" s="2"/>
    </row>
    <row r="211" spans="1:24" x14ac:dyDescent="0.2">
      <c r="A211" s="2" t="s">
        <v>88</v>
      </c>
      <c r="B211" s="2" t="str">
        <f>INDEX('SHOP Plan List'!B$2:B$15,MATCH($A211,'SHOP Plan List'!$A$2:$A$15,0))</f>
        <v>KP GA Silver HMO $3700 $50 S13 </v>
      </c>
      <c r="C211" s="2" t="str">
        <f>INDEX('SHOP Plan List'!C$2:C$15,MATCH($A211,'SHOP Plan List'!$A$2:$A$15,0))</f>
        <v>Silver </v>
      </c>
      <c r="D211" s="2" t="s">
        <v>82</v>
      </c>
      <c r="E211" s="2">
        <v>17</v>
      </c>
      <c r="F211" s="2">
        <v>464.91</v>
      </c>
      <c r="G211" s="2">
        <v>464.91</v>
      </c>
      <c r="H211" s="2">
        <v>464.91</v>
      </c>
      <c r="I211" s="2">
        <v>472.2</v>
      </c>
      <c r="J211" s="2">
        <v>472.2</v>
      </c>
      <c r="K211" s="2">
        <v>472.2</v>
      </c>
      <c r="L211" s="2">
        <v>479.61</v>
      </c>
      <c r="M211" s="2">
        <v>479.61</v>
      </c>
      <c r="N211" s="2">
        <v>479.61</v>
      </c>
      <c r="O211" s="2">
        <v>487.14</v>
      </c>
      <c r="P211" s="2">
        <v>487.14</v>
      </c>
      <c r="Q211" s="2">
        <v>487.14</v>
      </c>
      <c r="R211" s="2"/>
      <c r="S211" s="2"/>
      <c r="T211" s="2"/>
      <c r="U211" s="2"/>
      <c r="V211" s="2"/>
      <c r="W211" s="2"/>
      <c r="X211" s="2"/>
    </row>
    <row r="212" spans="1:24" x14ac:dyDescent="0.2">
      <c r="A212" s="2" t="s">
        <v>88</v>
      </c>
      <c r="B212" s="2" t="str">
        <f>INDEX('SHOP Plan List'!B$2:B$15,MATCH($A212,'SHOP Plan List'!$A$2:$A$15,0))</f>
        <v>KP GA Silver HMO $3700 $50 S13 </v>
      </c>
      <c r="C212" s="2" t="str">
        <f>INDEX('SHOP Plan List'!C$2:C$15,MATCH($A212,'SHOP Plan List'!$A$2:$A$15,0))</f>
        <v>Silver </v>
      </c>
      <c r="D212" s="2" t="s">
        <v>82</v>
      </c>
      <c r="E212" s="2">
        <v>18</v>
      </c>
      <c r="F212" s="2">
        <v>479.62</v>
      </c>
      <c r="G212" s="2">
        <v>479.62</v>
      </c>
      <c r="H212" s="2">
        <v>479.62</v>
      </c>
      <c r="I212" s="2">
        <v>487.14</v>
      </c>
      <c r="J212" s="2">
        <v>487.14</v>
      </c>
      <c r="K212" s="2">
        <v>487.14</v>
      </c>
      <c r="L212" s="2">
        <v>494.79</v>
      </c>
      <c r="M212" s="2">
        <v>494.79</v>
      </c>
      <c r="N212" s="2">
        <v>494.79</v>
      </c>
      <c r="O212" s="2">
        <v>502.55</v>
      </c>
      <c r="P212" s="2">
        <v>502.55</v>
      </c>
      <c r="Q212" s="2">
        <v>502.55</v>
      </c>
      <c r="R212" s="2"/>
      <c r="S212" s="2"/>
      <c r="T212" s="2"/>
      <c r="U212" s="2"/>
      <c r="V212" s="2"/>
      <c r="W212" s="2"/>
      <c r="X212" s="2"/>
    </row>
    <row r="213" spans="1:24" x14ac:dyDescent="0.2">
      <c r="A213" s="2" t="s">
        <v>88</v>
      </c>
      <c r="B213" s="2" t="str">
        <f>INDEX('SHOP Plan List'!B$2:B$15,MATCH($A213,'SHOP Plan List'!$A$2:$A$15,0))</f>
        <v>KP GA Silver HMO $3700 $50 S13 </v>
      </c>
      <c r="C213" s="2" t="str">
        <f>INDEX('SHOP Plan List'!C$2:C$15,MATCH($A213,'SHOP Plan List'!$A$2:$A$15,0))</f>
        <v>Silver </v>
      </c>
      <c r="D213" s="2" t="s">
        <v>82</v>
      </c>
      <c r="E213" s="2">
        <v>19</v>
      </c>
      <c r="F213" s="2">
        <v>494.33</v>
      </c>
      <c r="G213" s="2">
        <v>494.33</v>
      </c>
      <c r="H213" s="2">
        <v>494.33</v>
      </c>
      <c r="I213" s="2">
        <v>502.08</v>
      </c>
      <c r="J213" s="2">
        <v>502.08</v>
      </c>
      <c r="K213" s="2">
        <v>502.08</v>
      </c>
      <c r="L213" s="2">
        <v>509.96</v>
      </c>
      <c r="M213" s="2">
        <v>509.96</v>
      </c>
      <c r="N213" s="2">
        <v>509.96</v>
      </c>
      <c r="O213" s="2">
        <v>517.96</v>
      </c>
      <c r="P213" s="2">
        <v>517.96</v>
      </c>
      <c r="Q213" s="2">
        <v>517.96</v>
      </c>
      <c r="R213" s="2"/>
      <c r="S213" s="2"/>
      <c r="T213" s="2"/>
      <c r="U213" s="2"/>
      <c r="V213" s="2"/>
      <c r="W213" s="2"/>
      <c r="X213" s="2"/>
    </row>
    <row r="214" spans="1:24" x14ac:dyDescent="0.2">
      <c r="A214" s="2" t="s">
        <v>88</v>
      </c>
      <c r="B214" s="2" t="str">
        <f>INDEX('SHOP Plan List'!B$2:B$15,MATCH($A214,'SHOP Plan List'!$A$2:$A$15,0))</f>
        <v>KP GA Silver HMO $3700 $50 S13 </v>
      </c>
      <c r="C214" s="2" t="str">
        <f>INDEX('SHOP Plan List'!C$2:C$15,MATCH($A214,'SHOP Plan List'!$A$2:$A$15,0))</f>
        <v>Silver </v>
      </c>
      <c r="D214" s="2" t="s">
        <v>82</v>
      </c>
      <c r="E214" s="2">
        <v>20</v>
      </c>
      <c r="F214" s="2">
        <v>509.56</v>
      </c>
      <c r="G214" s="2">
        <v>509.56</v>
      </c>
      <c r="H214" s="2">
        <v>509.56</v>
      </c>
      <c r="I214" s="2">
        <v>517.55999999999995</v>
      </c>
      <c r="J214" s="2">
        <v>517.55999999999995</v>
      </c>
      <c r="K214" s="2">
        <v>517.55999999999995</v>
      </c>
      <c r="L214" s="2">
        <v>525.67999999999995</v>
      </c>
      <c r="M214" s="2">
        <v>525.67999999999995</v>
      </c>
      <c r="N214" s="2">
        <v>525.67999999999995</v>
      </c>
      <c r="O214" s="2">
        <v>533.91999999999996</v>
      </c>
      <c r="P214" s="2">
        <v>533.91999999999996</v>
      </c>
      <c r="Q214" s="2">
        <v>533.91999999999996</v>
      </c>
      <c r="R214" s="2"/>
      <c r="S214" s="2"/>
      <c r="T214" s="2"/>
      <c r="U214" s="2"/>
      <c r="V214" s="2"/>
      <c r="W214" s="2"/>
      <c r="X214" s="2"/>
    </row>
    <row r="215" spans="1:24" x14ac:dyDescent="0.2">
      <c r="A215" s="2" t="s">
        <v>88</v>
      </c>
      <c r="B215" s="2" t="str">
        <f>INDEX('SHOP Plan List'!B$2:B$15,MATCH($A215,'SHOP Plan List'!$A$2:$A$15,0))</f>
        <v>KP GA Silver HMO $3700 $50 S13 </v>
      </c>
      <c r="C215" s="2" t="str">
        <f>INDEX('SHOP Plan List'!C$2:C$15,MATCH($A215,'SHOP Plan List'!$A$2:$A$15,0))</f>
        <v>Silver </v>
      </c>
      <c r="D215" s="2" t="s">
        <v>82</v>
      </c>
      <c r="E215" s="2">
        <v>21</v>
      </c>
      <c r="F215" s="2">
        <v>525.32000000000005</v>
      </c>
      <c r="G215" s="2">
        <v>525.32000000000005</v>
      </c>
      <c r="H215" s="2">
        <v>525.32000000000005</v>
      </c>
      <c r="I215" s="2">
        <v>533.55999999999995</v>
      </c>
      <c r="J215" s="2">
        <v>533.55999999999995</v>
      </c>
      <c r="K215" s="2">
        <v>533.55999999999995</v>
      </c>
      <c r="L215" s="2">
        <v>541.92999999999995</v>
      </c>
      <c r="M215" s="2">
        <v>541.92999999999995</v>
      </c>
      <c r="N215" s="2">
        <v>541.92999999999995</v>
      </c>
      <c r="O215" s="2">
        <v>550.44000000000005</v>
      </c>
      <c r="P215" s="2">
        <v>550.44000000000005</v>
      </c>
      <c r="Q215" s="2">
        <v>550.44000000000005</v>
      </c>
      <c r="R215" s="2"/>
      <c r="S215" s="2"/>
      <c r="T215" s="2"/>
      <c r="U215" s="2"/>
      <c r="V215" s="2"/>
      <c r="W215" s="2"/>
      <c r="X215" s="2"/>
    </row>
    <row r="216" spans="1:24" x14ac:dyDescent="0.2">
      <c r="A216" s="2" t="s">
        <v>88</v>
      </c>
      <c r="B216" s="2" t="str">
        <f>INDEX('SHOP Plan List'!B$2:B$15,MATCH($A216,'SHOP Plan List'!$A$2:$A$15,0))</f>
        <v>KP GA Silver HMO $3700 $50 S13 </v>
      </c>
      <c r="C216" s="2" t="str">
        <f>INDEX('SHOP Plan List'!C$2:C$15,MATCH($A216,'SHOP Plan List'!$A$2:$A$15,0))</f>
        <v>Silver </v>
      </c>
      <c r="D216" s="2" t="s">
        <v>82</v>
      </c>
      <c r="E216" s="2">
        <v>22</v>
      </c>
      <c r="F216" s="2">
        <v>525.32000000000005</v>
      </c>
      <c r="G216" s="2">
        <v>525.32000000000005</v>
      </c>
      <c r="H216" s="2">
        <v>525.32000000000005</v>
      </c>
      <c r="I216" s="2">
        <v>533.55999999999995</v>
      </c>
      <c r="J216" s="2">
        <v>533.55999999999995</v>
      </c>
      <c r="K216" s="2">
        <v>533.55999999999995</v>
      </c>
      <c r="L216" s="2">
        <v>541.92999999999995</v>
      </c>
      <c r="M216" s="2">
        <v>541.92999999999995</v>
      </c>
      <c r="N216" s="2">
        <v>541.92999999999995</v>
      </c>
      <c r="O216" s="2">
        <v>550.44000000000005</v>
      </c>
      <c r="P216" s="2">
        <v>550.44000000000005</v>
      </c>
      <c r="Q216" s="2">
        <v>550.44000000000005</v>
      </c>
      <c r="R216" s="2"/>
      <c r="S216" s="2"/>
      <c r="T216" s="2"/>
      <c r="U216" s="2"/>
      <c r="V216" s="2"/>
      <c r="W216" s="2"/>
      <c r="X216" s="2"/>
    </row>
    <row r="217" spans="1:24" x14ac:dyDescent="0.2">
      <c r="A217" s="2" t="s">
        <v>88</v>
      </c>
      <c r="B217" s="2" t="str">
        <f>INDEX('SHOP Plan List'!B$2:B$15,MATCH($A217,'SHOP Plan List'!$A$2:$A$15,0))</f>
        <v>KP GA Silver HMO $3700 $50 S13 </v>
      </c>
      <c r="C217" s="2" t="str">
        <f>INDEX('SHOP Plan List'!C$2:C$15,MATCH($A217,'SHOP Plan List'!$A$2:$A$15,0))</f>
        <v>Silver </v>
      </c>
      <c r="D217" s="2" t="s">
        <v>82</v>
      </c>
      <c r="E217" s="2">
        <v>23</v>
      </c>
      <c r="F217" s="2">
        <v>525.32000000000005</v>
      </c>
      <c r="G217" s="2">
        <v>525.32000000000005</v>
      </c>
      <c r="H217" s="2">
        <v>525.32000000000005</v>
      </c>
      <c r="I217" s="2">
        <v>533.55999999999995</v>
      </c>
      <c r="J217" s="2">
        <v>533.55999999999995</v>
      </c>
      <c r="K217" s="2">
        <v>533.55999999999995</v>
      </c>
      <c r="L217" s="2">
        <v>541.92999999999995</v>
      </c>
      <c r="M217" s="2">
        <v>541.92999999999995</v>
      </c>
      <c r="N217" s="2">
        <v>541.92999999999995</v>
      </c>
      <c r="O217" s="2">
        <v>550.44000000000005</v>
      </c>
      <c r="P217" s="2">
        <v>550.44000000000005</v>
      </c>
      <c r="Q217" s="2">
        <v>550.44000000000005</v>
      </c>
      <c r="R217" s="2"/>
      <c r="S217" s="2"/>
      <c r="T217" s="2"/>
      <c r="U217" s="2"/>
      <c r="V217" s="2"/>
      <c r="W217" s="2"/>
      <c r="X217" s="2"/>
    </row>
    <row r="218" spans="1:24" x14ac:dyDescent="0.2">
      <c r="A218" s="2" t="s">
        <v>88</v>
      </c>
      <c r="B218" s="2" t="str">
        <f>INDEX('SHOP Plan List'!B$2:B$15,MATCH($A218,'SHOP Plan List'!$A$2:$A$15,0))</f>
        <v>KP GA Silver HMO $3700 $50 S13 </v>
      </c>
      <c r="C218" s="2" t="str">
        <f>INDEX('SHOP Plan List'!C$2:C$15,MATCH($A218,'SHOP Plan List'!$A$2:$A$15,0))</f>
        <v>Silver </v>
      </c>
      <c r="D218" s="2" t="s">
        <v>82</v>
      </c>
      <c r="E218" s="2">
        <v>24</v>
      </c>
      <c r="F218" s="2">
        <v>525.32000000000005</v>
      </c>
      <c r="G218" s="2">
        <v>525.32000000000005</v>
      </c>
      <c r="H218" s="2">
        <v>525.32000000000005</v>
      </c>
      <c r="I218" s="2">
        <v>533.55999999999995</v>
      </c>
      <c r="J218" s="2">
        <v>533.55999999999995</v>
      </c>
      <c r="K218" s="2">
        <v>533.55999999999995</v>
      </c>
      <c r="L218" s="2">
        <v>541.92999999999995</v>
      </c>
      <c r="M218" s="2">
        <v>541.92999999999995</v>
      </c>
      <c r="N218" s="2">
        <v>541.92999999999995</v>
      </c>
      <c r="O218" s="2">
        <v>550.44000000000005</v>
      </c>
      <c r="P218" s="2">
        <v>550.44000000000005</v>
      </c>
      <c r="Q218" s="2">
        <v>550.44000000000005</v>
      </c>
      <c r="R218" s="2"/>
      <c r="S218" s="2"/>
      <c r="T218" s="2"/>
      <c r="U218" s="2"/>
      <c r="V218" s="2"/>
      <c r="W218" s="2"/>
      <c r="X218" s="2"/>
    </row>
    <row r="219" spans="1:24" x14ac:dyDescent="0.2">
      <c r="A219" s="2" t="s">
        <v>88</v>
      </c>
      <c r="B219" s="2" t="str">
        <f>INDEX('SHOP Plan List'!B$2:B$15,MATCH($A219,'SHOP Plan List'!$A$2:$A$15,0))</f>
        <v>KP GA Silver HMO $3700 $50 S13 </v>
      </c>
      <c r="C219" s="2" t="str">
        <f>INDEX('SHOP Plan List'!C$2:C$15,MATCH($A219,'SHOP Plan List'!$A$2:$A$15,0))</f>
        <v>Silver </v>
      </c>
      <c r="D219" s="2" t="s">
        <v>82</v>
      </c>
      <c r="E219" s="2">
        <v>25</v>
      </c>
      <c r="F219" s="2">
        <v>527.41999999999996</v>
      </c>
      <c r="G219" s="2">
        <v>527.41999999999996</v>
      </c>
      <c r="H219" s="2">
        <v>527.41999999999996</v>
      </c>
      <c r="I219" s="2">
        <v>535.70000000000005</v>
      </c>
      <c r="J219" s="2">
        <v>535.70000000000005</v>
      </c>
      <c r="K219" s="2">
        <v>535.70000000000005</v>
      </c>
      <c r="L219" s="2">
        <v>544.1</v>
      </c>
      <c r="M219" s="2">
        <v>544.1</v>
      </c>
      <c r="N219" s="2">
        <v>544.1</v>
      </c>
      <c r="O219" s="2">
        <v>552.64</v>
      </c>
      <c r="P219" s="2">
        <v>552.64</v>
      </c>
      <c r="Q219" s="2">
        <v>552.64</v>
      </c>
      <c r="R219" s="2"/>
      <c r="S219" s="2"/>
      <c r="T219" s="2"/>
      <c r="U219" s="2"/>
      <c r="V219" s="2"/>
      <c r="W219" s="2"/>
      <c r="X219" s="2"/>
    </row>
    <row r="220" spans="1:24" x14ac:dyDescent="0.2">
      <c r="A220" s="2" t="s">
        <v>88</v>
      </c>
      <c r="B220" s="2" t="str">
        <f>INDEX('SHOP Plan List'!B$2:B$15,MATCH($A220,'SHOP Plan List'!$A$2:$A$15,0))</f>
        <v>KP GA Silver HMO $3700 $50 S13 </v>
      </c>
      <c r="C220" s="2" t="str">
        <f>INDEX('SHOP Plan List'!C$2:C$15,MATCH($A220,'SHOP Plan List'!$A$2:$A$15,0))</f>
        <v>Silver </v>
      </c>
      <c r="D220" s="2" t="s">
        <v>82</v>
      </c>
      <c r="E220" s="2">
        <v>26</v>
      </c>
      <c r="F220" s="2">
        <v>537.92999999999995</v>
      </c>
      <c r="G220" s="2">
        <v>537.92999999999995</v>
      </c>
      <c r="H220" s="2">
        <v>537.92999999999995</v>
      </c>
      <c r="I220" s="2">
        <v>546.37</v>
      </c>
      <c r="J220" s="2">
        <v>546.37</v>
      </c>
      <c r="K220" s="2">
        <v>546.37</v>
      </c>
      <c r="L220" s="2">
        <v>554.94000000000005</v>
      </c>
      <c r="M220" s="2">
        <v>554.94000000000005</v>
      </c>
      <c r="N220" s="2">
        <v>554.94000000000005</v>
      </c>
      <c r="O220" s="2">
        <v>563.65</v>
      </c>
      <c r="P220" s="2">
        <v>563.65</v>
      </c>
      <c r="Q220" s="2">
        <v>563.65</v>
      </c>
      <c r="R220" s="2"/>
      <c r="S220" s="2"/>
      <c r="T220" s="2"/>
      <c r="U220" s="2"/>
      <c r="V220" s="2"/>
      <c r="W220" s="2"/>
      <c r="X220" s="2"/>
    </row>
    <row r="221" spans="1:24" x14ac:dyDescent="0.2">
      <c r="A221" s="2" t="s">
        <v>88</v>
      </c>
      <c r="B221" s="2" t="str">
        <f>INDEX('SHOP Plan List'!B$2:B$15,MATCH($A221,'SHOP Plan List'!$A$2:$A$15,0))</f>
        <v>KP GA Silver HMO $3700 $50 S13 </v>
      </c>
      <c r="C221" s="2" t="str">
        <f>INDEX('SHOP Plan List'!C$2:C$15,MATCH($A221,'SHOP Plan List'!$A$2:$A$15,0))</f>
        <v>Silver </v>
      </c>
      <c r="D221" s="2" t="s">
        <v>82</v>
      </c>
      <c r="E221" s="2">
        <v>27</v>
      </c>
      <c r="F221" s="2">
        <v>550.54</v>
      </c>
      <c r="G221" s="2">
        <v>550.54</v>
      </c>
      <c r="H221" s="2">
        <v>550.54</v>
      </c>
      <c r="I221" s="2">
        <v>559.16999999999996</v>
      </c>
      <c r="J221" s="2">
        <v>559.16999999999996</v>
      </c>
      <c r="K221" s="2">
        <v>559.16999999999996</v>
      </c>
      <c r="L221" s="2">
        <v>567.95000000000005</v>
      </c>
      <c r="M221" s="2">
        <v>567.95000000000005</v>
      </c>
      <c r="N221" s="2">
        <v>567.95000000000005</v>
      </c>
      <c r="O221" s="2">
        <v>576.86</v>
      </c>
      <c r="P221" s="2">
        <v>576.86</v>
      </c>
      <c r="Q221" s="2">
        <v>576.86</v>
      </c>
      <c r="R221" s="2"/>
      <c r="S221" s="2"/>
      <c r="T221" s="2"/>
      <c r="U221" s="2"/>
      <c r="V221" s="2"/>
      <c r="W221" s="2"/>
      <c r="X221" s="2"/>
    </row>
    <row r="222" spans="1:24" x14ac:dyDescent="0.2">
      <c r="A222" s="2" t="s">
        <v>88</v>
      </c>
      <c r="B222" s="2" t="str">
        <f>INDEX('SHOP Plan List'!B$2:B$15,MATCH($A222,'SHOP Plan List'!$A$2:$A$15,0))</f>
        <v>KP GA Silver HMO $3700 $50 S13 </v>
      </c>
      <c r="C222" s="2" t="str">
        <f>INDEX('SHOP Plan List'!C$2:C$15,MATCH($A222,'SHOP Plan List'!$A$2:$A$15,0))</f>
        <v>Silver </v>
      </c>
      <c r="D222" s="2" t="s">
        <v>82</v>
      </c>
      <c r="E222" s="2">
        <v>28</v>
      </c>
      <c r="F222" s="2">
        <v>571.02</v>
      </c>
      <c r="G222" s="2">
        <v>571.02</v>
      </c>
      <c r="H222" s="2">
        <v>571.02</v>
      </c>
      <c r="I222" s="2">
        <v>579.98</v>
      </c>
      <c r="J222" s="2">
        <v>579.98</v>
      </c>
      <c r="K222" s="2">
        <v>579.98</v>
      </c>
      <c r="L222" s="2">
        <v>589.08000000000004</v>
      </c>
      <c r="M222" s="2">
        <v>589.08000000000004</v>
      </c>
      <c r="N222" s="2">
        <v>589.08000000000004</v>
      </c>
      <c r="O222" s="2">
        <v>598.32000000000005</v>
      </c>
      <c r="P222" s="2">
        <v>598.32000000000005</v>
      </c>
      <c r="Q222" s="2">
        <v>598.32000000000005</v>
      </c>
      <c r="R222" s="2"/>
      <c r="S222" s="2"/>
      <c r="T222" s="2"/>
      <c r="U222" s="2"/>
      <c r="V222" s="2"/>
      <c r="W222" s="2"/>
      <c r="X222" s="2"/>
    </row>
    <row r="223" spans="1:24" x14ac:dyDescent="0.2">
      <c r="A223" s="2" t="s">
        <v>88</v>
      </c>
      <c r="B223" s="2" t="str">
        <f>INDEX('SHOP Plan List'!B$2:B$15,MATCH($A223,'SHOP Plan List'!$A$2:$A$15,0))</f>
        <v>KP GA Silver HMO $3700 $50 S13 </v>
      </c>
      <c r="C223" s="2" t="str">
        <f>INDEX('SHOP Plan List'!C$2:C$15,MATCH($A223,'SHOP Plan List'!$A$2:$A$15,0))</f>
        <v>Silver </v>
      </c>
      <c r="D223" s="2" t="s">
        <v>82</v>
      </c>
      <c r="E223" s="2">
        <v>29</v>
      </c>
      <c r="F223" s="2">
        <v>587.83000000000004</v>
      </c>
      <c r="G223" s="2">
        <v>587.83000000000004</v>
      </c>
      <c r="H223" s="2">
        <v>587.83000000000004</v>
      </c>
      <c r="I223" s="2">
        <v>597.05999999999995</v>
      </c>
      <c r="J223" s="2">
        <v>597.05999999999995</v>
      </c>
      <c r="K223" s="2">
        <v>597.05999999999995</v>
      </c>
      <c r="L223" s="2">
        <v>606.41999999999996</v>
      </c>
      <c r="M223" s="2">
        <v>606.41999999999996</v>
      </c>
      <c r="N223" s="2">
        <v>606.41999999999996</v>
      </c>
      <c r="O223" s="2">
        <v>615.94000000000005</v>
      </c>
      <c r="P223" s="2">
        <v>615.94000000000005</v>
      </c>
      <c r="Q223" s="2">
        <v>615.94000000000005</v>
      </c>
      <c r="R223" s="2"/>
      <c r="S223" s="2"/>
      <c r="T223" s="2"/>
      <c r="U223" s="2"/>
      <c r="V223" s="2"/>
      <c r="W223" s="2"/>
      <c r="X223" s="2"/>
    </row>
    <row r="224" spans="1:24" x14ac:dyDescent="0.2">
      <c r="A224" s="2" t="s">
        <v>88</v>
      </c>
      <c r="B224" s="2" t="str">
        <f>INDEX('SHOP Plan List'!B$2:B$15,MATCH($A224,'SHOP Plan List'!$A$2:$A$15,0))</f>
        <v>KP GA Silver HMO $3700 $50 S13 </v>
      </c>
      <c r="C224" s="2" t="str">
        <f>INDEX('SHOP Plan List'!C$2:C$15,MATCH($A224,'SHOP Plan List'!$A$2:$A$15,0))</f>
        <v>Silver </v>
      </c>
      <c r="D224" s="2" t="s">
        <v>82</v>
      </c>
      <c r="E224" s="2">
        <v>30</v>
      </c>
      <c r="F224" s="2">
        <v>596.24</v>
      </c>
      <c r="G224" s="2">
        <v>596.24</v>
      </c>
      <c r="H224" s="2">
        <v>596.24</v>
      </c>
      <c r="I224" s="2">
        <v>605.59</v>
      </c>
      <c r="J224" s="2">
        <v>605.59</v>
      </c>
      <c r="K224" s="2">
        <v>605.59</v>
      </c>
      <c r="L224" s="2">
        <v>615.09</v>
      </c>
      <c r="M224" s="2">
        <v>615.09</v>
      </c>
      <c r="N224" s="2">
        <v>615.09</v>
      </c>
      <c r="O224" s="2">
        <v>624.75</v>
      </c>
      <c r="P224" s="2">
        <v>624.75</v>
      </c>
      <c r="Q224" s="2">
        <v>624.75</v>
      </c>
      <c r="R224" s="2"/>
      <c r="S224" s="2"/>
      <c r="T224" s="2"/>
      <c r="U224" s="2"/>
      <c r="V224" s="2"/>
      <c r="W224" s="2"/>
      <c r="X224" s="2"/>
    </row>
    <row r="225" spans="1:24" x14ac:dyDescent="0.2">
      <c r="A225" s="2" t="s">
        <v>88</v>
      </c>
      <c r="B225" s="2" t="str">
        <f>INDEX('SHOP Plan List'!B$2:B$15,MATCH($A225,'SHOP Plan List'!$A$2:$A$15,0))</f>
        <v>KP GA Silver HMO $3700 $50 S13 </v>
      </c>
      <c r="C225" s="2" t="str">
        <f>INDEX('SHOP Plan List'!C$2:C$15,MATCH($A225,'SHOP Plan List'!$A$2:$A$15,0))</f>
        <v>Silver </v>
      </c>
      <c r="D225" s="2" t="s">
        <v>82</v>
      </c>
      <c r="E225" s="2">
        <v>31</v>
      </c>
      <c r="F225" s="2">
        <v>608.85</v>
      </c>
      <c r="G225" s="2">
        <v>608.85</v>
      </c>
      <c r="H225" s="2">
        <v>608.85</v>
      </c>
      <c r="I225" s="2">
        <v>618.4</v>
      </c>
      <c r="J225" s="2">
        <v>618.4</v>
      </c>
      <c r="K225" s="2">
        <v>618.4</v>
      </c>
      <c r="L225" s="2">
        <v>628.1</v>
      </c>
      <c r="M225" s="2">
        <v>628.1</v>
      </c>
      <c r="N225" s="2">
        <v>628.1</v>
      </c>
      <c r="O225" s="2">
        <v>637.96</v>
      </c>
      <c r="P225" s="2">
        <v>637.96</v>
      </c>
      <c r="Q225" s="2">
        <v>637.96</v>
      </c>
      <c r="R225" s="2"/>
      <c r="S225" s="2"/>
      <c r="T225" s="2"/>
      <c r="U225" s="2"/>
      <c r="V225" s="2"/>
      <c r="W225" s="2"/>
      <c r="X225" s="2"/>
    </row>
    <row r="226" spans="1:24" x14ac:dyDescent="0.2">
      <c r="A226" s="2" t="s">
        <v>88</v>
      </c>
      <c r="B226" s="2" t="str">
        <f>INDEX('SHOP Plan List'!B$2:B$15,MATCH($A226,'SHOP Plan List'!$A$2:$A$15,0))</f>
        <v>KP GA Silver HMO $3700 $50 S13 </v>
      </c>
      <c r="C226" s="2" t="str">
        <f>INDEX('SHOP Plan List'!C$2:C$15,MATCH($A226,'SHOP Plan List'!$A$2:$A$15,0))</f>
        <v>Silver </v>
      </c>
      <c r="D226" s="2" t="s">
        <v>82</v>
      </c>
      <c r="E226" s="2">
        <v>32</v>
      </c>
      <c r="F226" s="2">
        <v>621.45000000000005</v>
      </c>
      <c r="G226" s="2">
        <v>621.45000000000005</v>
      </c>
      <c r="H226" s="2">
        <v>621.45000000000005</v>
      </c>
      <c r="I226" s="2">
        <v>631.20000000000005</v>
      </c>
      <c r="J226" s="2">
        <v>631.20000000000005</v>
      </c>
      <c r="K226" s="2">
        <v>631.20000000000005</v>
      </c>
      <c r="L226" s="2">
        <v>641.11</v>
      </c>
      <c r="M226" s="2">
        <v>641.11</v>
      </c>
      <c r="N226" s="2">
        <v>641.11</v>
      </c>
      <c r="O226" s="2">
        <v>651.16999999999996</v>
      </c>
      <c r="P226" s="2">
        <v>651.16999999999996</v>
      </c>
      <c r="Q226" s="2">
        <v>651.16999999999996</v>
      </c>
      <c r="R226" s="2"/>
      <c r="S226" s="2"/>
      <c r="T226" s="2"/>
      <c r="U226" s="2"/>
      <c r="V226" s="2"/>
      <c r="W226" s="2"/>
      <c r="X226" s="2"/>
    </row>
    <row r="227" spans="1:24" x14ac:dyDescent="0.2">
      <c r="A227" s="2" t="s">
        <v>88</v>
      </c>
      <c r="B227" s="2" t="str">
        <f>INDEX('SHOP Plan List'!B$2:B$15,MATCH($A227,'SHOP Plan List'!$A$2:$A$15,0))</f>
        <v>KP GA Silver HMO $3700 $50 S13 </v>
      </c>
      <c r="C227" s="2" t="str">
        <f>INDEX('SHOP Plan List'!C$2:C$15,MATCH($A227,'SHOP Plan List'!$A$2:$A$15,0))</f>
        <v>Silver </v>
      </c>
      <c r="D227" s="2" t="s">
        <v>82</v>
      </c>
      <c r="E227" s="2">
        <v>33</v>
      </c>
      <c r="F227" s="2">
        <v>629.33000000000004</v>
      </c>
      <c r="G227" s="2">
        <v>629.33000000000004</v>
      </c>
      <c r="H227" s="2">
        <v>629.33000000000004</v>
      </c>
      <c r="I227" s="2">
        <v>639.21</v>
      </c>
      <c r="J227" s="2">
        <v>639.21</v>
      </c>
      <c r="K227" s="2">
        <v>639.21</v>
      </c>
      <c r="L227" s="2">
        <v>649.24</v>
      </c>
      <c r="M227" s="2">
        <v>649.24</v>
      </c>
      <c r="N227" s="2">
        <v>649.24</v>
      </c>
      <c r="O227" s="2">
        <v>659.42</v>
      </c>
      <c r="P227" s="2">
        <v>659.42</v>
      </c>
      <c r="Q227" s="2">
        <v>659.42</v>
      </c>
      <c r="R227" s="2"/>
      <c r="S227" s="2"/>
      <c r="T227" s="2"/>
      <c r="U227" s="2"/>
      <c r="V227" s="2"/>
      <c r="W227" s="2"/>
      <c r="X227" s="2"/>
    </row>
    <row r="228" spans="1:24" x14ac:dyDescent="0.2">
      <c r="A228" s="2" t="s">
        <v>88</v>
      </c>
      <c r="B228" s="2" t="str">
        <f>INDEX('SHOP Plan List'!B$2:B$15,MATCH($A228,'SHOP Plan List'!$A$2:$A$15,0))</f>
        <v>KP GA Silver HMO $3700 $50 S13 </v>
      </c>
      <c r="C228" s="2" t="str">
        <f>INDEX('SHOP Plan List'!C$2:C$15,MATCH($A228,'SHOP Plan List'!$A$2:$A$15,0))</f>
        <v>Silver </v>
      </c>
      <c r="D228" s="2" t="s">
        <v>82</v>
      </c>
      <c r="E228" s="2">
        <v>34</v>
      </c>
      <c r="F228" s="2">
        <v>637.74</v>
      </c>
      <c r="G228" s="2">
        <v>637.74</v>
      </c>
      <c r="H228" s="2">
        <v>637.74</v>
      </c>
      <c r="I228" s="2">
        <v>647.74</v>
      </c>
      <c r="J228" s="2">
        <v>647.74</v>
      </c>
      <c r="K228" s="2">
        <v>647.74</v>
      </c>
      <c r="L228" s="2">
        <v>657.91</v>
      </c>
      <c r="M228" s="2">
        <v>657.91</v>
      </c>
      <c r="N228" s="2">
        <v>657.91</v>
      </c>
      <c r="O228" s="2">
        <v>668.23</v>
      </c>
      <c r="P228" s="2">
        <v>668.23</v>
      </c>
      <c r="Q228" s="2">
        <v>668.23</v>
      </c>
      <c r="R228" s="2"/>
      <c r="S228" s="2"/>
      <c r="T228" s="2"/>
      <c r="U228" s="2"/>
      <c r="V228" s="2"/>
      <c r="W228" s="2"/>
      <c r="X228" s="2"/>
    </row>
    <row r="229" spans="1:24" x14ac:dyDescent="0.2">
      <c r="A229" s="2" t="s">
        <v>88</v>
      </c>
      <c r="B229" s="2" t="str">
        <f>INDEX('SHOP Plan List'!B$2:B$15,MATCH($A229,'SHOP Plan List'!$A$2:$A$15,0))</f>
        <v>KP GA Silver HMO $3700 $50 S13 </v>
      </c>
      <c r="C229" s="2" t="str">
        <f>INDEX('SHOP Plan List'!C$2:C$15,MATCH($A229,'SHOP Plan List'!$A$2:$A$15,0))</f>
        <v>Silver </v>
      </c>
      <c r="D229" s="2" t="s">
        <v>82</v>
      </c>
      <c r="E229" s="2">
        <v>35</v>
      </c>
      <c r="F229" s="2">
        <v>641.94000000000005</v>
      </c>
      <c r="G229" s="2">
        <v>641.94000000000005</v>
      </c>
      <c r="H229" s="2">
        <v>641.94000000000005</v>
      </c>
      <c r="I229" s="2">
        <v>652.01</v>
      </c>
      <c r="J229" s="2">
        <v>652.01</v>
      </c>
      <c r="K229" s="2">
        <v>652.01</v>
      </c>
      <c r="L229" s="2">
        <v>662.24</v>
      </c>
      <c r="M229" s="2">
        <v>662.24</v>
      </c>
      <c r="N229" s="2">
        <v>662.24</v>
      </c>
      <c r="O229" s="2">
        <v>672.63</v>
      </c>
      <c r="P229" s="2">
        <v>672.63</v>
      </c>
      <c r="Q229" s="2">
        <v>672.63</v>
      </c>
      <c r="R229" s="2"/>
      <c r="S229" s="2"/>
      <c r="T229" s="2"/>
      <c r="U229" s="2"/>
      <c r="V229" s="2"/>
      <c r="W229" s="2"/>
      <c r="X229" s="2"/>
    </row>
    <row r="230" spans="1:24" x14ac:dyDescent="0.2">
      <c r="A230" s="2" t="s">
        <v>88</v>
      </c>
      <c r="B230" s="2" t="str">
        <f>INDEX('SHOP Plan List'!B$2:B$15,MATCH($A230,'SHOP Plan List'!$A$2:$A$15,0))</f>
        <v>KP GA Silver HMO $3700 $50 S13 </v>
      </c>
      <c r="C230" s="2" t="str">
        <f>INDEX('SHOP Plan List'!C$2:C$15,MATCH($A230,'SHOP Plan List'!$A$2:$A$15,0))</f>
        <v>Silver </v>
      </c>
      <c r="D230" s="2" t="s">
        <v>82</v>
      </c>
      <c r="E230" s="2">
        <v>36</v>
      </c>
      <c r="F230" s="2">
        <v>646.14</v>
      </c>
      <c r="G230" s="2">
        <v>646.14</v>
      </c>
      <c r="H230" s="2">
        <v>646.14</v>
      </c>
      <c r="I230" s="2">
        <v>656.28</v>
      </c>
      <c r="J230" s="2">
        <v>656.28</v>
      </c>
      <c r="K230" s="2">
        <v>656.28</v>
      </c>
      <c r="L230" s="2">
        <v>666.58</v>
      </c>
      <c r="M230" s="2">
        <v>666.58</v>
      </c>
      <c r="N230" s="2">
        <v>666.58</v>
      </c>
      <c r="O230" s="2">
        <v>677.04</v>
      </c>
      <c r="P230" s="2">
        <v>677.04</v>
      </c>
      <c r="Q230" s="2">
        <v>677.04</v>
      </c>
      <c r="R230" s="2"/>
      <c r="S230" s="2"/>
      <c r="T230" s="2"/>
      <c r="U230" s="2"/>
      <c r="V230" s="2"/>
      <c r="W230" s="2"/>
      <c r="X230" s="2"/>
    </row>
    <row r="231" spans="1:24" x14ac:dyDescent="0.2">
      <c r="A231" s="2" t="s">
        <v>88</v>
      </c>
      <c r="B231" s="2" t="str">
        <f>INDEX('SHOP Plan List'!B$2:B$15,MATCH($A231,'SHOP Plan List'!$A$2:$A$15,0))</f>
        <v>KP GA Silver HMO $3700 $50 S13 </v>
      </c>
      <c r="C231" s="2" t="str">
        <f>INDEX('SHOP Plan List'!C$2:C$15,MATCH($A231,'SHOP Plan List'!$A$2:$A$15,0))</f>
        <v>Silver </v>
      </c>
      <c r="D231" s="2" t="s">
        <v>82</v>
      </c>
      <c r="E231" s="2">
        <v>37</v>
      </c>
      <c r="F231" s="2">
        <v>650.35</v>
      </c>
      <c r="G231" s="2">
        <v>650.35</v>
      </c>
      <c r="H231" s="2">
        <v>650.35</v>
      </c>
      <c r="I231" s="2">
        <v>660.55</v>
      </c>
      <c r="J231" s="2">
        <v>660.55</v>
      </c>
      <c r="K231" s="2">
        <v>660.55</v>
      </c>
      <c r="L231" s="2">
        <v>670.91</v>
      </c>
      <c r="M231" s="2">
        <v>670.91</v>
      </c>
      <c r="N231" s="2">
        <v>670.91</v>
      </c>
      <c r="O231" s="2">
        <v>681.44</v>
      </c>
      <c r="P231" s="2">
        <v>681.44</v>
      </c>
      <c r="Q231" s="2">
        <v>681.44</v>
      </c>
      <c r="R231" s="2"/>
      <c r="S231" s="2"/>
      <c r="T231" s="2"/>
      <c r="U231" s="2"/>
      <c r="V231" s="2"/>
      <c r="W231" s="2"/>
      <c r="X231" s="2"/>
    </row>
    <row r="232" spans="1:24" x14ac:dyDescent="0.2">
      <c r="A232" s="2" t="s">
        <v>88</v>
      </c>
      <c r="B232" s="2" t="str">
        <f>INDEX('SHOP Plan List'!B$2:B$15,MATCH($A232,'SHOP Plan List'!$A$2:$A$15,0))</f>
        <v>KP GA Silver HMO $3700 $50 S13 </v>
      </c>
      <c r="C232" s="2" t="str">
        <f>INDEX('SHOP Plan List'!C$2:C$15,MATCH($A232,'SHOP Plan List'!$A$2:$A$15,0))</f>
        <v>Silver </v>
      </c>
      <c r="D232" s="2" t="s">
        <v>82</v>
      </c>
      <c r="E232" s="2">
        <v>38</v>
      </c>
      <c r="F232" s="2">
        <v>654.54999999999995</v>
      </c>
      <c r="G232" s="2">
        <v>654.54999999999995</v>
      </c>
      <c r="H232" s="2">
        <v>654.54999999999995</v>
      </c>
      <c r="I232" s="2">
        <v>664.82</v>
      </c>
      <c r="J232" s="2">
        <v>664.82</v>
      </c>
      <c r="K232" s="2">
        <v>664.82</v>
      </c>
      <c r="L232" s="2">
        <v>675.25</v>
      </c>
      <c r="M232" s="2">
        <v>675.25</v>
      </c>
      <c r="N232" s="2">
        <v>675.25</v>
      </c>
      <c r="O232" s="2">
        <v>685.84</v>
      </c>
      <c r="P232" s="2">
        <v>685.84</v>
      </c>
      <c r="Q232" s="2">
        <v>685.84</v>
      </c>
      <c r="R232" s="2"/>
      <c r="S232" s="2"/>
      <c r="T232" s="2"/>
      <c r="U232" s="2"/>
      <c r="V232" s="2"/>
      <c r="W232" s="2"/>
      <c r="X232" s="2"/>
    </row>
    <row r="233" spans="1:24" x14ac:dyDescent="0.2">
      <c r="A233" s="2" t="s">
        <v>88</v>
      </c>
      <c r="B233" s="2" t="str">
        <f>INDEX('SHOP Plan List'!B$2:B$15,MATCH($A233,'SHOP Plan List'!$A$2:$A$15,0))</f>
        <v>KP GA Silver HMO $3700 $50 S13 </v>
      </c>
      <c r="C233" s="2" t="str">
        <f>INDEX('SHOP Plan List'!C$2:C$15,MATCH($A233,'SHOP Plan List'!$A$2:$A$15,0))</f>
        <v>Silver </v>
      </c>
      <c r="D233" s="2" t="s">
        <v>82</v>
      </c>
      <c r="E233" s="2">
        <v>39</v>
      </c>
      <c r="F233" s="2">
        <v>662.95</v>
      </c>
      <c r="G233" s="2">
        <v>662.95</v>
      </c>
      <c r="H233" s="2">
        <v>662.95</v>
      </c>
      <c r="I233" s="2">
        <v>673.36</v>
      </c>
      <c r="J233" s="2">
        <v>673.36</v>
      </c>
      <c r="K233" s="2">
        <v>673.36</v>
      </c>
      <c r="L233" s="2">
        <v>683.92</v>
      </c>
      <c r="M233" s="2">
        <v>683.92</v>
      </c>
      <c r="N233" s="2">
        <v>683.92</v>
      </c>
      <c r="O233" s="2">
        <v>694.65</v>
      </c>
      <c r="P233" s="2">
        <v>694.65</v>
      </c>
      <c r="Q233" s="2">
        <v>694.65</v>
      </c>
      <c r="R233" s="2"/>
      <c r="S233" s="2"/>
      <c r="T233" s="2"/>
      <c r="U233" s="2"/>
      <c r="V233" s="2"/>
      <c r="W233" s="2"/>
      <c r="X233" s="2"/>
    </row>
    <row r="234" spans="1:24" x14ac:dyDescent="0.2">
      <c r="A234" s="2" t="s">
        <v>88</v>
      </c>
      <c r="B234" s="2" t="str">
        <f>INDEX('SHOP Plan List'!B$2:B$15,MATCH($A234,'SHOP Plan List'!$A$2:$A$15,0))</f>
        <v>KP GA Silver HMO $3700 $50 S13 </v>
      </c>
      <c r="C234" s="2" t="str">
        <f>INDEX('SHOP Plan List'!C$2:C$15,MATCH($A234,'SHOP Plan List'!$A$2:$A$15,0))</f>
        <v>Silver </v>
      </c>
      <c r="D234" s="2" t="s">
        <v>82</v>
      </c>
      <c r="E234" s="2">
        <v>40</v>
      </c>
      <c r="F234" s="2">
        <v>671.36</v>
      </c>
      <c r="G234" s="2">
        <v>671.36</v>
      </c>
      <c r="H234" s="2">
        <v>671.36</v>
      </c>
      <c r="I234" s="2">
        <v>681.89</v>
      </c>
      <c r="J234" s="2">
        <v>681.89</v>
      </c>
      <c r="K234" s="2">
        <v>681.89</v>
      </c>
      <c r="L234" s="2">
        <v>692.59</v>
      </c>
      <c r="M234" s="2">
        <v>692.59</v>
      </c>
      <c r="N234" s="2">
        <v>692.59</v>
      </c>
      <c r="O234" s="2">
        <v>703.46</v>
      </c>
      <c r="P234" s="2">
        <v>703.46</v>
      </c>
      <c r="Q234" s="2">
        <v>703.46</v>
      </c>
      <c r="R234" s="2"/>
      <c r="S234" s="2"/>
      <c r="T234" s="2"/>
      <c r="U234" s="2"/>
      <c r="V234" s="2"/>
      <c r="W234" s="2"/>
      <c r="X234" s="2"/>
    </row>
    <row r="235" spans="1:24" x14ac:dyDescent="0.2">
      <c r="A235" s="2" t="s">
        <v>88</v>
      </c>
      <c r="B235" s="2" t="str">
        <f>INDEX('SHOP Plan List'!B$2:B$15,MATCH($A235,'SHOP Plan List'!$A$2:$A$15,0))</f>
        <v>KP GA Silver HMO $3700 $50 S13 </v>
      </c>
      <c r="C235" s="2" t="str">
        <f>INDEX('SHOP Plan List'!C$2:C$15,MATCH($A235,'SHOP Plan List'!$A$2:$A$15,0))</f>
        <v>Silver </v>
      </c>
      <c r="D235" s="2" t="s">
        <v>82</v>
      </c>
      <c r="E235" s="2">
        <v>41</v>
      </c>
      <c r="F235" s="2">
        <v>683.97</v>
      </c>
      <c r="G235" s="2">
        <v>683.97</v>
      </c>
      <c r="H235" s="2">
        <v>683.97</v>
      </c>
      <c r="I235" s="2">
        <v>694.7</v>
      </c>
      <c r="J235" s="2">
        <v>694.7</v>
      </c>
      <c r="K235" s="2">
        <v>694.7</v>
      </c>
      <c r="L235" s="2">
        <v>705.6</v>
      </c>
      <c r="M235" s="2">
        <v>705.6</v>
      </c>
      <c r="N235" s="2">
        <v>705.6</v>
      </c>
      <c r="O235" s="2">
        <v>716.67</v>
      </c>
      <c r="P235" s="2">
        <v>716.67</v>
      </c>
      <c r="Q235" s="2">
        <v>716.67</v>
      </c>
      <c r="R235" s="2"/>
      <c r="S235" s="2"/>
      <c r="T235" s="2"/>
      <c r="U235" s="2"/>
      <c r="V235" s="2"/>
      <c r="W235" s="2"/>
      <c r="X235" s="2"/>
    </row>
    <row r="236" spans="1:24" x14ac:dyDescent="0.2">
      <c r="A236" s="2" t="s">
        <v>88</v>
      </c>
      <c r="B236" s="2" t="str">
        <f>INDEX('SHOP Plan List'!B$2:B$15,MATCH($A236,'SHOP Plan List'!$A$2:$A$15,0))</f>
        <v>KP GA Silver HMO $3700 $50 S13 </v>
      </c>
      <c r="C236" s="2" t="str">
        <f>INDEX('SHOP Plan List'!C$2:C$15,MATCH($A236,'SHOP Plan List'!$A$2:$A$15,0))</f>
        <v>Silver </v>
      </c>
      <c r="D236" s="2" t="s">
        <v>82</v>
      </c>
      <c r="E236" s="2">
        <v>42</v>
      </c>
      <c r="F236" s="2">
        <v>696.05</v>
      </c>
      <c r="G236" s="2">
        <v>696.05</v>
      </c>
      <c r="H236" s="2">
        <v>696.05</v>
      </c>
      <c r="I236" s="2">
        <v>706.97</v>
      </c>
      <c r="J236" s="2">
        <v>706.97</v>
      </c>
      <c r="K236" s="2">
        <v>706.97</v>
      </c>
      <c r="L236" s="2">
        <v>718.06</v>
      </c>
      <c r="M236" s="2">
        <v>718.06</v>
      </c>
      <c r="N236" s="2">
        <v>718.06</v>
      </c>
      <c r="O236" s="2">
        <v>729.33</v>
      </c>
      <c r="P236" s="2">
        <v>729.33</v>
      </c>
      <c r="Q236" s="2">
        <v>729.33</v>
      </c>
      <c r="R236" s="2"/>
      <c r="S236" s="2"/>
      <c r="T236" s="2"/>
      <c r="U236" s="2"/>
      <c r="V236" s="2"/>
      <c r="W236" s="2"/>
      <c r="X236" s="2"/>
    </row>
    <row r="237" spans="1:24" x14ac:dyDescent="0.2">
      <c r="A237" s="2" t="s">
        <v>88</v>
      </c>
      <c r="B237" s="2" t="str">
        <f>INDEX('SHOP Plan List'!B$2:B$15,MATCH($A237,'SHOP Plan List'!$A$2:$A$15,0))</f>
        <v>KP GA Silver HMO $3700 $50 S13 </v>
      </c>
      <c r="C237" s="2" t="str">
        <f>INDEX('SHOP Plan List'!C$2:C$15,MATCH($A237,'SHOP Plan List'!$A$2:$A$15,0))</f>
        <v>Silver </v>
      </c>
      <c r="D237" s="2" t="s">
        <v>82</v>
      </c>
      <c r="E237" s="2">
        <v>43</v>
      </c>
      <c r="F237" s="2">
        <v>712.86</v>
      </c>
      <c r="G237" s="2">
        <v>712.86</v>
      </c>
      <c r="H237" s="2">
        <v>712.86</v>
      </c>
      <c r="I237" s="2">
        <v>724.04</v>
      </c>
      <c r="J237" s="2">
        <v>724.04</v>
      </c>
      <c r="K237" s="2">
        <v>724.04</v>
      </c>
      <c r="L237" s="2">
        <v>735.4</v>
      </c>
      <c r="M237" s="2">
        <v>735.4</v>
      </c>
      <c r="N237" s="2">
        <v>735.4</v>
      </c>
      <c r="O237" s="2">
        <v>746.94</v>
      </c>
      <c r="P237" s="2">
        <v>746.94</v>
      </c>
      <c r="Q237" s="2">
        <v>746.94</v>
      </c>
      <c r="R237" s="2"/>
      <c r="S237" s="2"/>
      <c r="T237" s="2"/>
      <c r="U237" s="2"/>
      <c r="V237" s="2"/>
      <c r="W237" s="2"/>
      <c r="X237" s="2"/>
    </row>
    <row r="238" spans="1:24" x14ac:dyDescent="0.2">
      <c r="A238" s="2" t="s">
        <v>88</v>
      </c>
      <c r="B238" s="2" t="str">
        <f>INDEX('SHOP Plan List'!B$2:B$15,MATCH($A238,'SHOP Plan List'!$A$2:$A$15,0))</f>
        <v>KP GA Silver HMO $3700 $50 S13 </v>
      </c>
      <c r="C238" s="2" t="str">
        <f>INDEX('SHOP Plan List'!C$2:C$15,MATCH($A238,'SHOP Plan List'!$A$2:$A$15,0))</f>
        <v>Silver </v>
      </c>
      <c r="D238" s="2" t="s">
        <v>82</v>
      </c>
      <c r="E238" s="2">
        <v>44</v>
      </c>
      <c r="F238" s="2">
        <v>733.87</v>
      </c>
      <c r="G238" s="2">
        <v>733.87</v>
      </c>
      <c r="H238" s="2">
        <v>733.87</v>
      </c>
      <c r="I238" s="2">
        <v>745.39</v>
      </c>
      <c r="J238" s="2">
        <v>745.39</v>
      </c>
      <c r="K238" s="2">
        <v>745.39</v>
      </c>
      <c r="L238" s="2">
        <v>757.08</v>
      </c>
      <c r="M238" s="2">
        <v>757.08</v>
      </c>
      <c r="N238" s="2">
        <v>757.08</v>
      </c>
      <c r="O238" s="2">
        <v>768.96</v>
      </c>
      <c r="P238" s="2">
        <v>768.96</v>
      </c>
      <c r="Q238" s="2">
        <v>768.96</v>
      </c>
      <c r="R238" s="2"/>
      <c r="S238" s="2"/>
      <c r="T238" s="2"/>
      <c r="U238" s="2"/>
      <c r="V238" s="2"/>
      <c r="W238" s="2"/>
      <c r="X238" s="2"/>
    </row>
    <row r="239" spans="1:24" x14ac:dyDescent="0.2">
      <c r="A239" s="2" t="s">
        <v>88</v>
      </c>
      <c r="B239" s="2" t="str">
        <f>INDEX('SHOP Plan List'!B$2:B$15,MATCH($A239,'SHOP Plan List'!$A$2:$A$15,0))</f>
        <v>KP GA Silver HMO $3700 $50 S13 </v>
      </c>
      <c r="C239" s="2" t="str">
        <f>INDEX('SHOP Plan List'!C$2:C$15,MATCH($A239,'SHOP Plan List'!$A$2:$A$15,0))</f>
        <v>Silver </v>
      </c>
      <c r="D239" s="2" t="s">
        <v>82</v>
      </c>
      <c r="E239" s="2">
        <v>45</v>
      </c>
      <c r="F239" s="2">
        <v>758.56</v>
      </c>
      <c r="G239" s="2">
        <v>758.56</v>
      </c>
      <c r="H239" s="2">
        <v>758.56</v>
      </c>
      <c r="I239" s="2">
        <v>770.46</v>
      </c>
      <c r="J239" s="2">
        <v>770.46</v>
      </c>
      <c r="K239" s="2">
        <v>770.46</v>
      </c>
      <c r="L239" s="2">
        <v>782.55</v>
      </c>
      <c r="M239" s="2">
        <v>782.55</v>
      </c>
      <c r="N239" s="2">
        <v>782.55</v>
      </c>
      <c r="O239" s="2">
        <v>794.83</v>
      </c>
      <c r="P239" s="2">
        <v>794.83</v>
      </c>
      <c r="Q239" s="2">
        <v>794.83</v>
      </c>
      <c r="R239" s="2"/>
      <c r="S239" s="2"/>
      <c r="T239" s="2"/>
      <c r="U239" s="2"/>
      <c r="V239" s="2"/>
      <c r="W239" s="2"/>
      <c r="X239" s="2"/>
    </row>
    <row r="240" spans="1:24" x14ac:dyDescent="0.2">
      <c r="A240" s="2" t="s">
        <v>88</v>
      </c>
      <c r="B240" s="2" t="str">
        <f>INDEX('SHOP Plan List'!B$2:B$15,MATCH($A240,'SHOP Plan List'!$A$2:$A$15,0))</f>
        <v>KP GA Silver HMO $3700 $50 S13 </v>
      </c>
      <c r="C240" s="2" t="str">
        <f>INDEX('SHOP Plan List'!C$2:C$15,MATCH($A240,'SHOP Plan List'!$A$2:$A$15,0))</f>
        <v>Silver </v>
      </c>
      <c r="D240" s="2" t="s">
        <v>82</v>
      </c>
      <c r="E240" s="2">
        <v>46</v>
      </c>
      <c r="F240" s="2">
        <v>787.98</v>
      </c>
      <c r="G240" s="2">
        <v>787.98</v>
      </c>
      <c r="H240" s="2">
        <v>787.98</v>
      </c>
      <c r="I240" s="2">
        <v>800.34</v>
      </c>
      <c r="J240" s="2">
        <v>800.34</v>
      </c>
      <c r="K240" s="2">
        <v>800.34</v>
      </c>
      <c r="L240" s="2">
        <v>812.9</v>
      </c>
      <c r="M240" s="2">
        <v>812.9</v>
      </c>
      <c r="N240" s="2">
        <v>812.9</v>
      </c>
      <c r="O240" s="2">
        <v>825.65</v>
      </c>
      <c r="P240" s="2">
        <v>825.65</v>
      </c>
      <c r="Q240" s="2">
        <v>825.65</v>
      </c>
      <c r="R240" s="2"/>
      <c r="S240" s="2"/>
      <c r="T240" s="2"/>
      <c r="U240" s="2"/>
      <c r="V240" s="2"/>
      <c r="W240" s="2"/>
      <c r="X240" s="2"/>
    </row>
    <row r="241" spans="1:24" x14ac:dyDescent="0.2">
      <c r="A241" s="2" t="s">
        <v>88</v>
      </c>
      <c r="B241" s="2" t="str">
        <f>INDEX('SHOP Plan List'!B$2:B$15,MATCH($A241,'SHOP Plan List'!$A$2:$A$15,0))</f>
        <v>KP GA Silver HMO $3700 $50 S13 </v>
      </c>
      <c r="C241" s="2" t="str">
        <f>INDEX('SHOP Plan List'!C$2:C$15,MATCH($A241,'SHOP Plan List'!$A$2:$A$15,0))</f>
        <v>Silver </v>
      </c>
      <c r="D241" s="2" t="s">
        <v>82</v>
      </c>
      <c r="E241" s="2">
        <v>47</v>
      </c>
      <c r="F241" s="2">
        <v>821.08</v>
      </c>
      <c r="G241" s="2">
        <v>821.08</v>
      </c>
      <c r="H241" s="2">
        <v>821.08</v>
      </c>
      <c r="I241" s="2">
        <v>833.96</v>
      </c>
      <c r="J241" s="2">
        <v>833.96</v>
      </c>
      <c r="K241" s="2">
        <v>833.96</v>
      </c>
      <c r="L241" s="2">
        <v>847.04</v>
      </c>
      <c r="M241" s="2">
        <v>847.04</v>
      </c>
      <c r="N241" s="2">
        <v>847.04</v>
      </c>
      <c r="O241" s="2">
        <v>860.33</v>
      </c>
      <c r="P241" s="2">
        <v>860.33</v>
      </c>
      <c r="Q241" s="2">
        <v>860.33</v>
      </c>
      <c r="R241" s="2"/>
      <c r="S241" s="2"/>
      <c r="T241" s="2"/>
      <c r="U241" s="2"/>
      <c r="V241" s="2"/>
      <c r="W241" s="2"/>
      <c r="X241" s="2"/>
    </row>
    <row r="242" spans="1:24" x14ac:dyDescent="0.2">
      <c r="A242" s="2" t="s">
        <v>88</v>
      </c>
      <c r="B242" s="2" t="str">
        <f>INDEX('SHOP Plan List'!B$2:B$15,MATCH($A242,'SHOP Plan List'!$A$2:$A$15,0))</f>
        <v>KP GA Silver HMO $3700 $50 S13 </v>
      </c>
      <c r="C242" s="2" t="str">
        <f>INDEX('SHOP Plan List'!C$2:C$15,MATCH($A242,'SHOP Plan List'!$A$2:$A$15,0))</f>
        <v>Silver </v>
      </c>
      <c r="D242" s="2" t="s">
        <v>82</v>
      </c>
      <c r="E242" s="2">
        <v>48</v>
      </c>
      <c r="F242" s="2">
        <v>858.9</v>
      </c>
      <c r="G242" s="2">
        <v>858.9</v>
      </c>
      <c r="H242" s="2">
        <v>858.9</v>
      </c>
      <c r="I242" s="2">
        <v>872.37</v>
      </c>
      <c r="J242" s="2">
        <v>872.37</v>
      </c>
      <c r="K242" s="2">
        <v>872.37</v>
      </c>
      <c r="L242" s="2">
        <v>886.06</v>
      </c>
      <c r="M242" s="2">
        <v>886.06</v>
      </c>
      <c r="N242" s="2">
        <v>886.06</v>
      </c>
      <c r="O242" s="2">
        <v>899.96</v>
      </c>
      <c r="P242" s="2">
        <v>899.96</v>
      </c>
      <c r="Q242" s="2">
        <v>899.96</v>
      </c>
      <c r="R242" s="2"/>
      <c r="S242" s="2"/>
      <c r="T242" s="2"/>
      <c r="U242" s="2"/>
      <c r="V242" s="2"/>
      <c r="W242" s="2"/>
      <c r="X242" s="2"/>
    </row>
    <row r="243" spans="1:24" x14ac:dyDescent="0.2">
      <c r="A243" s="2" t="s">
        <v>88</v>
      </c>
      <c r="B243" s="2" t="str">
        <f>INDEX('SHOP Plan List'!B$2:B$15,MATCH($A243,'SHOP Plan List'!$A$2:$A$15,0))</f>
        <v>KP GA Silver HMO $3700 $50 S13 </v>
      </c>
      <c r="C243" s="2" t="str">
        <f>INDEX('SHOP Plan List'!C$2:C$15,MATCH($A243,'SHOP Plan List'!$A$2:$A$15,0))</f>
        <v>Silver </v>
      </c>
      <c r="D243" s="2" t="s">
        <v>82</v>
      </c>
      <c r="E243" s="2">
        <v>49</v>
      </c>
      <c r="F243" s="2">
        <v>896.2</v>
      </c>
      <c r="G243" s="2">
        <v>896.2</v>
      </c>
      <c r="H243" s="2">
        <v>896.2</v>
      </c>
      <c r="I243" s="2">
        <v>910.26</v>
      </c>
      <c r="J243" s="2">
        <v>910.26</v>
      </c>
      <c r="K243" s="2">
        <v>910.26</v>
      </c>
      <c r="L243" s="2">
        <v>924.54</v>
      </c>
      <c r="M243" s="2">
        <v>924.54</v>
      </c>
      <c r="N243" s="2">
        <v>924.54</v>
      </c>
      <c r="O243" s="2">
        <v>939.04</v>
      </c>
      <c r="P243" s="2">
        <v>939.04</v>
      </c>
      <c r="Q243" s="2">
        <v>939.04</v>
      </c>
      <c r="R243" s="2"/>
      <c r="S243" s="2"/>
      <c r="T243" s="2"/>
      <c r="U243" s="2"/>
      <c r="V243" s="2"/>
      <c r="W243" s="2"/>
      <c r="X243" s="2"/>
    </row>
    <row r="244" spans="1:24" x14ac:dyDescent="0.2">
      <c r="A244" s="2" t="s">
        <v>88</v>
      </c>
      <c r="B244" s="2" t="str">
        <f>INDEX('SHOP Plan List'!B$2:B$15,MATCH($A244,'SHOP Plan List'!$A$2:$A$15,0))</f>
        <v>KP GA Silver HMO $3700 $50 S13 </v>
      </c>
      <c r="C244" s="2" t="str">
        <f>INDEX('SHOP Plan List'!C$2:C$15,MATCH($A244,'SHOP Plan List'!$A$2:$A$15,0))</f>
        <v>Silver </v>
      </c>
      <c r="D244" s="2" t="s">
        <v>82</v>
      </c>
      <c r="E244" s="2">
        <v>50</v>
      </c>
      <c r="F244" s="2">
        <v>938.22</v>
      </c>
      <c r="G244" s="2">
        <v>938.22</v>
      </c>
      <c r="H244" s="2">
        <v>938.22</v>
      </c>
      <c r="I244" s="2">
        <v>952.94</v>
      </c>
      <c r="J244" s="2">
        <v>952.94</v>
      </c>
      <c r="K244" s="2">
        <v>952.94</v>
      </c>
      <c r="L244" s="2">
        <v>967.89</v>
      </c>
      <c r="M244" s="2">
        <v>967.89</v>
      </c>
      <c r="N244" s="2">
        <v>967.89</v>
      </c>
      <c r="O244" s="2">
        <v>983.08</v>
      </c>
      <c r="P244" s="2">
        <v>983.08</v>
      </c>
      <c r="Q244" s="2">
        <v>983.08</v>
      </c>
      <c r="R244" s="2"/>
      <c r="S244" s="2"/>
      <c r="T244" s="2"/>
      <c r="U244" s="2"/>
      <c r="V244" s="2"/>
      <c r="W244" s="2"/>
      <c r="X244" s="2"/>
    </row>
    <row r="245" spans="1:24" x14ac:dyDescent="0.2">
      <c r="A245" s="2" t="s">
        <v>88</v>
      </c>
      <c r="B245" s="2" t="str">
        <f>INDEX('SHOP Plan List'!B$2:B$15,MATCH($A245,'SHOP Plan List'!$A$2:$A$15,0))</f>
        <v>KP GA Silver HMO $3700 $50 S13 </v>
      </c>
      <c r="C245" s="2" t="str">
        <f>INDEX('SHOP Plan List'!C$2:C$15,MATCH($A245,'SHOP Plan List'!$A$2:$A$15,0))</f>
        <v>Silver </v>
      </c>
      <c r="D245" s="2" t="s">
        <v>82</v>
      </c>
      <c r="E245" s="2">
        <v>51</v>
      </c>
      <c r="F245" s="2">
        <v>979.72</v>
      </c>
      <c r="G245" s="2">
        <v>979.72</v>
      </c>
      <c r="H245" s="2">
        <v>979.72</v>
      </c>
      <c r="I245" s="2">
        <v>995.09</v>
      </c>
      <c r="J245" s="2">
        <v>995.09</v>
      </c>
      <c r="K245" s="2">
        <v>995.09</v>
      </c>
      <c r="L245" s="2">
        <v>1010.71</v>
      </c>
      <c r="M245" s="2">
        <v>1010.71</v>
      </c>
      <c r="N245" s="2">
        <v>1010.71</v>
      </c>
      <c r="O245" s="2">
        <v>1026.56</v>
      </c>
      <c r="P245" s="2">
        <v>1026.56</v>
      </c>
      <c r="Q245" s="2">
        <v>1026.56</v>
      </c>
      <c r="R245" s="2"/>
      <c r="S245" s="2"/>
      <c r="T245" s="2"/>
      <c r="U245" s="2"/>
      <c r="V245" s="2"/>
      <c r="W245" s="2"/>
      <c r="X245" s="2"/>
    </row>
    <row r="246" spans="1:24" x14ac:dyDescent="0.2">
      <c r="A246" s="2" t="s">
        <v>88</v>
      </c>
      <c r="B246" s="2" t="str">
        <f>INDEX('SHOP Plan List'!B$2:B$15,MATCH($A246,'SHOP Plan List'!$A$2:$A$15,0))</f>
        <v>KP GA Silver HMO $3700 $50 S13 </v>
      </c>
      <c r="C246" s="2" t="str">
        <f>INDEX('SHOP Plan List'!C$2:C$15,MATCH($A246,'SHOP Plan List'!$A$2:$A$15,0))</f>
        <v>Silver </v>
      </c>
      <c r="D246" s="2" t="s">
        <v>82</v>
      </c>
      <c r="E246" s="2">
        <v>52</v>
      </c>
      <c r="F246" s="2">
        <v>1025.43</v>
      </c>
      <c r="G246" s="2">
        <v>1025.43</v>
      </c>
      <c r="H246" s="2">
        <v>1025.43</v>
      </c>
      <c r="I246" s="2">
        <v>1041.51</v>
      </c>
      <c r="J246" s="2">
        <v>1041.51</v>
      </c>
      <c r="K246" s="2">
        <v>1041.51</v>
      </c>
      <c r="L246" s="2">
        <v>1057.8499999999999</v>
      </c>
      <c r="M246" s="2">
        <v>1057.8499999999999</v>
      </c>
      <c r="N246" s="2">
        <v>1057.8499999999999</v>
      </c>
      <c r="O246" s="2">
        <v>1074.45</v>
      </c>
      <c r="P246" s="2">
        <v>1074.45</v>
      </c>
      <c r="Q246" s="2">
        <v>1074.45</v>
      </c>
      <c r="R246" s="2"/>
      <c r="S246" s="2"/>
      <c r="T246" s="2"/>
      <c r="U246" s="2"/>
      <c r="V246" s="2"/>
      <c r="W246" s="2"/>
      <c r="X246" s="2"/>
    </row>
    <row r="247" spans="1:24" x14ac:dyDescent="0.2">
      <c r="A247" s="2" t="s">
        <v>88</v>
      </c>
      <c r="B247" s="2" t="str">
        <f>INDEX('SHOP Plan List'!B$2:B$15,MATCH($A247,'SHOP Plan List'!$A$2:$A$15,0))</f>
        <v>KP GA Silver HMO $3700 $50 S13 </v>
      </c>
      <c r="C247" s="2" t="str">
        <f>INDEX('SHOP Plan List'!C$2:C$15,MATCH($A247,'SHOP Plan List'!$A$2:$A$15,0))</f>
        <v>Silver </v>
      </c>
      <c r="D247" s="2" t="s">
        <v>82</v>
      </c>
      <c r="E247" s="2">
        <v>53</v>
      </c>
      <c r="F247" s="2">
        <v>1071.6500000000001</v>
      </c>
      <c r="G247" s="2">
        <v>1071.6500000000001</v>
      </c>
      <c r="H247" s="2">
        <v>1071.6500000000001</v>
      </c>
      <c r="I247" s="2">
        <v>1088.47</v>
      </c>
      <c r="J247" s="2">
        <v>1088.47</v>
      </c>
      <c r="K247" s="2">
        <v>1088.47</v>
      </c>
      <c r="L247" s="2">
        <v>1105.54</v>
      </c>
      <c r="M247" s="2">
        <v>1105.54</v>
      </c>
      <c r="N247" s="2">
        <v>1105.54</v>
      </c>
      <c r="O247" s="2">
        <v>1122.8900000000001</v>
      </c>
      <c r="P247" s="2">
        <v>1122.8900000000001</v>
      </c>
      <c r="Q247" s="2">
        <v>1122.8900000000001</v>
      </c>
      <c r="R247" s="2"/>
      <c r="S247" s="2"/>
      <c r="T247" s="2"/>
      <c r="U247" s="2"/>
      <c r="V247" s="2"/>
      <c r="W247" s="2"/>
      <c r="X247" s="2"/>
    </row>
    <row r="248" spans="1:24" x14ac:dyDescent="0.2">
      <c r="A248" s="2" t="s">
        <v>88</v>
      </c>
      <c r="B248" s="2" t="str">
        <f>INDEX('SHOP Plan List'!B$2:B$15,MATCH($A248,'SHOP Plan List'!$A$2:$A$15,0))</f>
        <v>KP GA Silver HMO $3700 $50 S13 </v>
      </c>
      <c r="C248" s="2" t="str">
        <f>INDEX('SHOP Plan List'!C$2:C$15,MATCH($A248,'SHOP Plan List'!$A$2:$A$15,0))</f>
        <v>Silver </v>
      </c>
      <c r="D248" s="2" t="s">
        <v>82</v>
      </c>
      <c r="E248" s="2">
        <v>54</v>
      </c>
      <c r="F248" s="2">
        <v>1121.56</v>
      </c>
      <c r="G248" s="2">
        <v>1121.56</v>
      </c>
      <c r="H248" s="2">
        <v>1121.56</v>
      </c>
      <c r="I248" s="2">
        <v>1139.1600000000001</v>
      </c>
      <c r="J248" s="2">
        <v>1139.1600000000001</v>
      </c>
      <c r="K248" s="2">
        <v>1139.1600000000001</v>
      </c>
      <c r="L248" s="2">
        <v>1157.03</v>
      </c>
      <c r="M248" s="2">
        <v>1157.03</v>
      </c>
      <c r="N248" s="2">
        <v>1157.03</v>
      </c>
      <c r="O248" s="2">
        <v>1175.18</v>
      </c>
      <c r="P248" s="2">
        <v>1175.18</v>
      </c>
      <c r="Q248" s="2">
        <v>1175.18</v>
      </c>
      <c r="R248" s="2"/>
      <c r="S248" s="2"/>
      <c r="T248" s="2"/>
      <c r="U248" s="2"/>
      <c r="V248" s="2"/>
      <c r="W248" s="2"/>
      <c r="X248" s="2"/>
    </row>
    <row r="249" spans="1:24" x14ac:dyDescent="0.2">
      <c r="A249" s="2" t="s">
        <v>88</v>
      </c>
      <c r="B249" s="2" t="str">
        <f>INDEX('SHOP Plan List'!B$2:B$15,MATCH($A249,'SHOP Plan List'!$A$2:$A$15,0))</f>
        <v>KP GA Silver HMO $3700 $50 S13 </v>
      </c>
      <c r="C249" s="2" t="str">
        <f>INDEX('SHOP Plan List'!C$2:C$15,MATCH($A249,'SHOP Plan List'!$A$2:$A$15,0))</f>
        <v>Silver </v>
      </c>
      <c r="D249" s="2" t="s">
        <v>82</v>
      </c>
      <c r="E249" s="2">
        <v>55</v>
      </c>
      <c r="F249" s="2">
        <v>1171.46</v>
      </c>
      <c r="G249" s="2">
        <v>1171.46</v>
      </c>
      <c r="H249" s="2">
        <v>1171.46</v>
      </c>
      <c r="I249" s="2">
        <v>1189.8399999999999</v>
      </c>
      <c r="J249" s="2">
        <v>1189.8399999999999</v>
      </c>
      <c r="K249" s="2">
        <v>1189.8399999999999</v>
      </c>
      <c r="L249" s="2">
        <v>1208.51</v>
      </c>
      <c r="M249" s="2">
        <v>1208.51</v>
      </c>
      <c r="N249" s="2">
        <v>1208.51</v>
      </c>
      <c r="O249" s="2">
        <v>1227.47</v>
      </c>
      <c r="P249" s="2">
        <v>1227.47</v>
      </c>
      <c r="Q249" s="2">
        <v>1227.47</v>
      </c>
      <c r="R249" s="2"/>
      <c r="S249" s="2"/>
      <c r="T249" s="2"/>
      <c r="U249" s="2"/>
      <c r="V249" s="2"/>
      <c r="W249" s="2"/>
      <c r="X249" s="2"/>
    </row>
    <row r="250" spans="1:24" x14ac:dyDescent="0.2">
      <c r="A250" s="2" t="s">
        <v>88</v>
      </c>
      <c r="B250" s="2" t="str">
        <f>INDEX('SHOP Plan List'!B$2:B$15,MATCH($A250,'SHOP Plan List'!$A$2:$A$15,0))</f>
        <v>KP GA Silver HMO $3700 $50 S13 </v>
      </c>
      <c r="C250" s="2" t="str">
        <f>INDEX('SHOP Plan List'!C$2:C$15,MATCH($A250,'SHOP Plan List'!$A$2:$A$15,0))</f>
        <v>Silver </v>
      </c>
      <c r="D250" s="2" t="s">
        <v>82</v>
      </c>
      <c r="E250" s="2">
        <v>56</v>
      </c>
      <c r="F250" s="2">
        <v>1225.57</v>
      </c>
      <c r="G250" s="2">
        <v>1225.57</v>
      </c>
      <c r="H250" s="2">
        <v>1225.57</v>
      </c>
      <c r="I250" s="2">
        <v>1244.8</v>
      </c>
      <c r="J250" s="2">
        <v>1244.8</v>
      </c>
      <c r="K250" s="2">
        <v>1244.8</v>
      </c>
      <c r="L250" s="2">
        <v>1264.33</v>
      </c>
      <c r="M250" s="2">
        <v>1264.33</v>
      </c>
      <c r="N250" s="2">
        <v>1264.33</v>
      </c>
      <c r="O250" s="2">
        <v>1284.17</v>
      </c>
      <c r="P250" s="2">
        <v>1284.17</v>
      </c>
      <c r="Q250" s="2">
        <v>1284.17</v>
      </c>
      <c r="R250" s="2"/>
      <c r="S250" s="2"/>
      <c r="T250" s="2"/>
      <c r="U250" s="2"/>
      <c r="V250" s="2"/>
      <c r="W250" s="2"/>
      <c r="X250" s="2"/>
    </row>
    <row r="251" spans="1:24" x14ac:dyDescent="0.2">
      <c r="A251" s="2" t="s">
        <v>88</v>
      </c>
      <c r="B251" s="2" t="str">
        <f>INDEX('SHOP Plan List'!B$2:B$15,MATCH($A251,'SHOP Plan List'!$A$2:$A$15,0))</f>
        <v>KP GA Silver HMO $3700 $50 S13 </v>
      </c>
      <c r="C251" s="2" t="str">
        <f>INDEX('SHOP Plan List'!C$2:C$15,MATCH($A251,'SHOP Plan List'!$A$2:$A$15,0))</f>
        <v>Silver </v>
      </c>
      <c r="D251" s="2" t="s">
        <v>82</v>
      </c>
      <c r="E251" s="2">
        <v>57</v>
      </c>
      <c r="F251" s="2">
        <v>1280.21</v>
      </c>
      <c r="G251" s="2">
        <v>1280.21</v>
      </c>
      <c r="H251" s="2">
        <v>1280.21</v>
      </c>
      <c r="I251" s="2">
        <v>1300.29</v>
      </c>
      <c r="J251" s="2">
        <v>1300.29</v>
      </c>
      <c r="K251" s="2">
        <v>1300.29</v>
      </c>
      <c r="L251" s="2">
        <v>1320.69</v>
      </c>
      <c r="M251" s="2">
        <v>1320.69</v>
      </c>
      <c r="N251" s="2">
        <v>1320.69</v>
      </c>
      <c r="O251" s="2">
        <v>1341.41</v>
      </c>
      <c r="P251" s="2">
        <v>1341.41</v>
      </c>
      <c r="Q251" s="2">
        <v>1341.41</v>
      </c>
      <c r="R251" s="2"/>
      <c r="S251" s="2"/>
      <c r="T251" s="2"/>
      <c r="U251" s="2"/>
      <c r="V251" s="2"/>
      <c r="W251" s="2"/>
      <c r="X251" s="2"/>
    </row>
    <row r="252" spans="1:24" x14ac:dyDescent="0.2">
      <c r="A252" s="2" t="s">
        <v>88</v>
      </c>
      <c r="B252" s="2" t="str">
        <f>INDEX('SHOP Plan List'!B$2:B$15,MATCH($A252,'SHOP Plan List'!$A$2:$A$15,0))</f>
        <v>KP GA Silver HMO $3700 $50 S13 </v>
      </c>
      <c r="C252" s="2" t="str">
        <f>INDEX('SHOP Plan List'!C$2:C$15,MATCH($A252,'SHOP Plan List'!$A$2:$A$15,0))</f>
        <v>Silver </v>
      </c>
      <c r="D252" s="2" t="s">
        <v>82</v>
      </c>
      <c r="E252" s="2">
        <v>58</v>
      </c>
      <c r="F252" s="2">
        <v>1338.52</v>
      </c>
      <c r="G252" s="2">
        <v>1338.52</v>
      </c>
      <c r="H252" s="2">
        <v>1338.52</v>
      </c>
      <c r="I252" s="2">
        <v>1359.52</v>
      </c>
      <c r="J252" s="2">
        <v>1359.52</v>
      </c>
      <c r="K252" s="2">
        <v>1359.52</v>
      </c>
      <c r="L252" s="2">
        <v>1380.85</v>
      </c>
      <c r="M252" s="2">
        <v>1380.85</v>
      </c>
      <c r="N252" s="2">
        <v>1380.85</v>
      </c>
      <c r="O252" s="2">
        <v>1402.51</v>
      </c>
      <c r="P252" s="2">
        <v>1402.51</v>
      </c>
      <c r="Q252" s="2">
        <v>1402.51</v>
      </c>
      <c r="R252" s="2"/>
      <c r="S252" s="2"/>
      <c r="T252" s="2"/>
      <c r="U252" s="2"/>
      <c r="V252" s="2"/>
      <c r="W252" s="2"/>
      <c r="X252" s="2"/>
    </row>
    <row r="253" spans="1:24" x14ac:dyDescent="0.2">
      <c r="A253" s="2" t="s">
        <v>88</v>
      </c>
      <c r="B253" s="2" t="str">
        <f>INDEX('SHOP Plan List'!B$2:B$15,MATCH($A253,'SHOP Plan List'!$A$2:$A$15,0))</f>
        <v>KP GA Silver HMO $3700 $50 S13 </v>
      </c>
      <c r="C253" s="2" t="str">
        <f>INDEX('SHOP Plan List'!C$2:C$15,MATCH($A253,'SHOP Plan List'!$A$2:$A$15,0))</f>
        <v>Silver </v>
      </c>
      <c r="D253" s="2" t="s">
        <v>82</v>
      </c>
      <c r="E253" s="2">
        <v>59</v>
      </c>
      <c r="F253" s="2">
        <v>1367.41</v>
      </c>
      <c r="G253" s="2">
        <v>1367.41</v>
      </c>
      <c r="H253" s="2">
        <v>1367.41</v>
      </c>
      <c r="I253" s="2">
        <v>1388.86</v>
      </c>
      <c r="J253" s="2">
        <v>1388.86</v>
      </c>
      <c r="K253" s="2">
        <v>1388.86</v>
      </c>
      <c r="L253" s="2">
        <v>1410.65</v>
      </c>
      <c r="M253" s="2">
        <v>1410.65</v>
      </c>
      <c r="N253" s="2">
        <v>1410.65</v>
      </c>
      <c r="O253" s="2">
        <v>1432.79</v>
      </c>
      <c r="P253" s="2">
        <v>1432.79</v>
      </c>
      <c r="Q253" s="2">
        <v>1432.79</v>
      </c>
      <c r="R253" s="2"/>
      <c r="S253" s="2"/>
      <c r="T253" s="2"/>
      <c r="U253" s="2"/>
      <c r="V253" s="2"/>
      <c r="W253" s="2"/>
      <c r="X253" s="2"/>
    </row>
    <row r="254" spans="1:24" x14ac:dyDescent="0.2">
      <c r="A254" s="2" t="s">
        <v>88</v>
      </c>
      <c r="B254" s="2" t="str">
        <f>INDEX('SHOP Plan List'!B$2:B$15,MATCH($A254,'SHOP Plan List'!$A$2:$A$15,0))</f>
        <v>KP GA Silver HMO $3700 $50 S13 </v>
      </c>
      <c r="C254" s="2" t="str">
        <f>INDEX('SHOP Plan List'!C$2:C$15,MATCH($A254,'SHOP Plan List'!$A$2:$A$15,0))</f>
        <v>Silver </v>
      </c>
      <c r="D254" s="2" t="s">
        <v>82</v>
      </c>
      <c r="E254" s="2">
        <v>60</v>
      </c>
      <c r="F254" s="2">
        <v>1425.72</v>
      </c>
      <c r="G254" s="2">
        <v>1425.72</v>
      </c>
      <c r="H254" s="2">
        <v>1425.72</v>
      </c>
      <c r="I254" s="2">
        <v>1448.09</v>
      </c>
      <c r="J254" s="2">
        <v>1448.09</v>
      </c>
      <c r="K254" s="2">
        <v>1448.09</v>
      </c>
      <c r="L254" s="2">
        <v>1470.81</v>
      </c>
      <c r="M254" s="2">
        <v>1470.81</v>
      </c>
      <c r="N254" s="2">
        <v>1470.81</v>
      </c>
      <c r="O254" s="2">
        <v>1493.88</v>
      </c>
      <c r="P254" s="2">
        <v>1493.88</v>
      </c>
      <c r="Q254" s="2">
        <v>1493.88</v>
      </c>
      <c r="R254" s="2"/>
      <c r="S254" s="2"/>
      <c r="T254" s="2"/>
      <c r="U254" s="2"/>
      <c r="V254" s="2"/>
      <c r="W254" s="2"/>
      <c r="X254" s="2"/>
    </row>
    <row r="255" spans="1:24" x14ac:dyDescent="0.2">
      <c r="A255" s="2" t="s">
        <v>88</v>
      </c>
      <c r="B255" s="2" t="str">
        <f>INDEX('SHOP Plan List'!B$2:B$15,MATCH($A255,'SHOP Plan List'!$A$2:$A$15,0))</f>
        <v>KP GA Silver HMO $3700 $50 S13 </v>
      </c>
      <c r="C255" s="2" t="str">
        <f>INDEX('SHOP Plan List'!C$2:C$15,MATCH($A255,'SHOP Plan List'!$A$2:$A$15,0))</f>
        <v>Silver </v>
      </c>
      <c r="D255" s="2" t="s">
        <v>82</v>
      </c>
      <c r="E255" s="2">
        <v>61</v>
      </c>
      <c r="F255" s="2">
        <v>1476.15</v>
      </c>
      <c r="G255" s="2">
        <v>1476.15</v>
      </c>
      <c r="H255" s="2">
        <v>1476.15</v>
      </c>
      <c r="I255" s="2">
        <v>1499.31</v>
      </c>
      <c r="J255" s="2">
        <v>1499.31</v>
      </c>
      <c r="K255" s="2">
        <v>1499.31</v>
      </c>
      <c r="L255" s="2">
        <v>1522.83</v>
      </c>
      <c r="M255" s="2">
        <v>1522.83</v>
      </c>
      <c r="N255" s="2">
        <v>1522.83</v>
      </c>
      <c r="O255" s="2">
        <v>1546.73</v>
      </c>
      <c r="P255" s="2">
        <v>1546.73</v>
      </c>
      <c r="Q255" s="2">
        <v>1546.73</v>
      </c>
      <c r="R255" s="2"/>
      <c r="S255" s="2"/>
      <c r="T255" s="2"/>
      <c r="U255" s="2"/>
      <c r="V255" s="2"/>
      <c r="W255" s="2"/>
      <c r="X255" s="2"/>
    </row>
    <row r="256" spans="1:24" x14ac:dyDescent="0.2">
      <c r="A256" s="2" t="s">
        <v>88</v>
      </c>
      <c r="B256" s="2" t="str">
        <f>INDEX('SHOP Plan List'!B$2:B$15,MATCH($A256,'SHOP Plan List'!$A$2:$A$15,0))</f>
        <v>KP GA Silver HMO $3700 $50 S13 </v>
      </c>
      <c r="C256" s="2" t="str">
        <f>INDEX('SHOP Plan List'!C$2:C$15,MATCH($A256,'SHOP Plan List'!$A$2:$A$15,0))</f>
        <v>Silver </v>
      </c>
      <c r="D256" s="2" t="s">
        <v>82</v>
      </c>
      <c r="E256" s="2">
        <v>62</v>
      </c>
      <c r="F256" s="2">
        <v>1509.25</v>
      </c>
      <c r="G256" s="2">
        <v>1509.25</v>
      </c>
      <c r="H256" s="2">
        <v>1509.25</v>
      </c>
      <c r="I256" s="2">
        <v>1532.92</v>
      </c>
      <c r="J256" s="2">
        <v>1532.92</v>
      </c>
      <c r="K256" s="2">
        <v>1532.92</v>
      </c>
      <c r="L256" s="2">
        <v>1556.98</v>
      </c>
      <c r="M256" s="2">
        <v>1556.98</v>
      </c>
      <c r="N256" s="2">
        <v>1556.98</v>
      </c>
      <c r="O256" s="2">
        <v>1581.4</v>
      </c>
      <c r="P256" s="2">
        <v>1581.4</v>
      </c>
      <c r="Q256" s="2">
        <v>1581.4</v>
      </c>
      <c r="R256" s="2"/>
      <c r="S256" s="2"/>
      <c r="T256" s="2"/>
      <c r="U256" s="2"/>
      <c r="V256" s="2"/>
      <c r="W256" s="2"/>
      <c r="X256" s="2"/>
    </row>
    <row r="257" spans="1:24" x14ac:dyDescent="0.2">
      <c r="A257" s="2" t="s">
        <v>88</v>
      </c>
      <c r="B257" s="2" t="str">
        <f>INDEX('SHOP Plan List'!B$2:B$15,MATCH($A257,'SHOP Plan List'!$A$2:$A$15,0))</f>
        <v>KP GA Silver HMO $3700 $50 S13 </v>
      </c>
      <c r="C257" s="2" t="str">
        <f>INDEX('SHOP Plan List'!C$2:C$15,MATCH($A257,'SHOP Plan List'!$A$2:$A$15,0))</f>
        <v>Silver </v>
      </c>
      <c r="D257" s="2" t="s">
        <v>82</v>
      </c>
      <c r="E257" s="2">
        <v>63</v>
      </c>
      <c r="F257" s="2">
        <v>1550.75</v>
      </c>
      <c r="G257" s="2">
        <v>1550.75</v>
      </c>
      <c r="H257" s="2">
        <v>1550.75</v>
      </c>
      <c r="I257" s="2">
        <v>1575.08</v>
      </c>
      <c r="J257" s="2">
        <v>1575.08</v>
      </c>
      <c r="K257" s="2">
        <v>1575.08</v>
      </c>
      <c r="L257" s="2">
        <v>1599.79</v>
      </c>
      <c r="M257" s="2">
        <v>1599.79</v>
      </c>
      <c r="N257" s="2">
        <v>1599.79</v>
      </c>
      <c r="O257" s="2">
        <v>1624.89</v>
      </c>
      <c r="P257" s="2">
        <v>1624.89</v>
      </c>
      <c r="Q257" s="2">
        <v>1624.89</v>
      </c>
      <c r="R257" s="2"/>
      <c r="S257" s="2"/>
      <c r="T257" s="2"/>
      <c r="U257" s="2"/>
      <c r="V257" s="2"/>
      <c r="W257" s="2"/>
      <c r="X257" s="2"/>
    </row>
    <row r="258" spans="1:24" x14ac:dyDescent="0.2">
      <c r="A258" s="2" t="s">
        <v>88</v>
      </c>
      <c r="B258" s="2" t="str">
        <f>INDEX('SHOP Plan List'!B$2:B$15,MATCH($A258,'SHOP Plan List'!$A$2:$A$15,0))</f>
        <v>KP GA Silver HMO $3700 $50 S13 </v>
      </c>
      <c r="C258" s="2" t="str">
        <f>INDEX('SHOP Plan List'!C$2:C$15,MATCH($A258,'SHOP Plan List'!$A$2:$A$15,0))</f>
        <v>Silver </v>
      </c>
      <c r="D258" s="2" t="s">
        <v>82</v>
      </c>
      <c r="E258" s="2" t="s">
        <v>84</v>
      </c>
      <c r="F258" s="2">
        <v>1575.95</v>
      </c>
      <c r="G258" s="2">
        <v>1575.95</v>
      </c>
      <c r="H258" s="2">
        <v>1575.95</v>
      </c>
      <c r="I258" s="2">
        <v>1600.68</v>
      </c>
      <c r="J258" s="2">
        <v>1600.68</v>
      </c>
      <c r="K258" s="2">
        <v>1600.68</v>
      </c>
      <c r="L258" s="2">
        <v>1625.79</v>
      </c>
      <c r="M258" s="2">
        <v>1625.79</v>
      </c>
      <c r="N258" s="2">
        <v>1625.79</v>
      </c>
      <c r="O258" s="2">
        <v>1651.3</v>
      </c>
      <c r="P258" s="2">
        <v>1651.3</v>
      </c>
      <c r="Q258" s="2">
        <v>1651.3</v>
      </c>
      <c r="R258" s="2"/>
      <c r="S258" s="2"/>
      <c r="T258" s="2"/>
      <c r="U258" s="2"/>
      <c r="V258" s="2"/>
      <c r="W258" s="2"/>
      <c r="X258" s="2"/>
    </row>
    <row r="259" spans="1:24" x14ac:dyDescent="0.2">
      <c r="A259" s="2" t="s">
        <v>89</v>
      </c>
      <c r="B259" s="2" t="str">
        <f>INDEX('SHOP Plan List'!B$2:B$15,MATCH($A259,'SHOP Plan List'!$A$2:$A$15,0))</f>
        <v>KP GA Silver HMO $5000 20% S13 HSA </v>
      </c>
      <c r="C259" s="2" t="str">
        <f>INDEX('SHOP Plan List'!C$2:C$15,MATCH($A259,'SHOP Plan List'!$A$2:$A$15,0))</f>
        <v>Silver </v>
      </c>
      <c r="D259" s="2" t="s">
        <v>82</v>
      </c>
      <c r="E259" s="2" t="s">
        <v>83</v>
      </c>
      <c r="F259" s="2">
        <v>362.95</v>
      </c>
      <c r="G259" s="2">
        <v>362.95</v>
      </c>
      <c r="H259" s="2">
        <v>362.95</v>
      </c>
      <c r="I259" s="2">
        <v>368.64</v>
      </c>
      <c r="J259" s="2">
        <v>368.64</v>
      </c>
      <c r="K259" s="2">
        <v>368.64</v>
      </c>
      <c r="L259" s="2">
        <v>374.42</v>
      </c>
      <c r="M259" s="2">
        <v>374.42</v>
      </c>
      <c r="N259" s="2">
        <v>374.42</v>
      </c>
      <c r="O259" s="2">
        <v>380.3</v>
      </c>
      <c r="P259" s="2">
        <v>380.3</v>
      </c>
      <c r="Q259" s="2">
        <v>380.3</v>
      </c>
      <c r="R259" s="2"/>
      <c r="S259" s="2"/>
      <c r="T259" s="2"/>
      <c r="U259" s="2"/>
      <c r="V259" s="2"/>
      <c r="W259" s="2"/>
      <c r="X259" s="2"/>
    </row>
    <row r="260" spans="1:24" x14ac:dyDescent="0.2">
      <c r="A260" s="2" t="s">
        <v>89</v>
      </c>
      <c r="B260" s="2" t="str">
        <f>INDEX('SHOP Plan List'!B$2:B$15,MATCH($A260,'SHOP Plan List'!$A$2:$A$15,0))</f>
        <v>KP GA Silver HMO $5000 20% S13 HSA </v>
      </c>
      <c r="C260" s="2" t="str">
        <f>INDEX('SHOP Plan List'!C$2:C$15,MATCH($A260,'SHOP Plan List'!$A$2:$A$15,0))</f>
        <v>Silver </v>
      </c>
      <c r="D260" s="2" t="s">
        <v>82</v>
      </c>
      <c r="E260" s="2">
        <v>15</v>
      </c>
      <c r="F260" s="2">
        <v>395.21</v>
      </c>
      <c r="G260" s="2">
        <v>395.21</v>
      </c>
      <c r="H260" s="2">
        <v>395.21</v>
      </c>
      <c r="I260" s="2">
        <v>401.41</v>
      </c>
      <c r="J260" s="2">
        <v>401.41</v>
      </c>
      <c r="K260" s="2">
        <v>401.41</v>
      </c>
      <c r="L260" s="2">
        <v>407.71</v>
      </c>
      <c r="M260" s="2">
        <v>407.71</v>
      </c>
      <c r="N260" s="2">
        <v>407.71</v>
      </c>
      <c r="O260" s="2">
        <v>414.1</v>
      </c>
      <c r="P260" s="2">
        <v>414.1</v>
      </c>
      <c r="Q260" s="2">
        <v>414.1</v>
      </c>
      <c r="R260" s="2"/>
      <c r="S260" s="2"/>
      <c r="T260" s="2"/>
      <c r="U260" s="2"/>
      <c r="V260" s="2"/>
      <c r="W260" s="2"/>
      <c r="X260" s="2"/>
    </row>
    <row r="261" spans="1:24" x14ac:dyDescent="0.2">
      <c r="A261" s="2" t="s">
        <v>89</v>
      </c>
      <c r="B261" s="2" t="str">
        <f>INDEX('SHOP Plan List'!B$2:B$15,MATCH($A261,'SHOP Plan List'!$A$2:$A$15,0))</f>
        <v>KP GA Silver HMO $5000 20% S13 HSA </v>
      </c>
      <c r="C261" s="2" t="str">
        <f>INDEX('SHOP Plan List'!C$2:C$15,MATCH($A261,'SHOP Plan List'!$A$2:$A$15,0))</f>
        <v>Silver </v>
      </c>
      <c r="D261" s="2" t="s">
        <v>82</v>
      </c>
      <c r="E261" s="2">
        <v>16</v>
      </c>
      <c r="F261" s="2">
        <v>407.54</v>
      </c>
      <c r="G261" s="2">
        <v>407.54</v>
      </c>
      <c r="H261" s="2">
        <v>407.54</v>
      </c>
      <c r="I261" s="2">
        <v>413.94</v>
      </c>
      <c r="J261" s="2">
        <v>413.94</v>
      </c>
      <c r="K261" s="2">
        <v>413.94</v>
      </c>
      <c r="L261" s="2">
        <v>420.43</v>
      </c>
      <c r="M261" s="2">
        <v>420.43</v>
      </c>
      <c r="N261" s="2">
        <v>420.43</v>
      </c>
      <c r="O261" s="2">
        <v>427.03</v>
      </c>
      <c r="P261" s="2">
        <v>427.03</v>
      </c>
      <c r="Q261" s="2">
        <v>427.03</v>
      </c>
      <c r="R261" s="2"/>
      <c r="S261" s="2"/>
      <c r="T261" s="2"/>
      <c r="U261" s="2"/>
      <c r="V261" s="2"/>
      <c r="W261" s="2"/>
      <c r="X261" s="2"/>
    </row>
    <row r="262" spans="1:24" x14ac:dyDescent="0.2">
      <c r="A262" s="2" t="s">
        <v>89</v>
      </c>
      <c r="B262" s="2" t="str">
        <f>INDEX('SHOP Plan List'!B$2:B$15,MATCH($A262,'SHOP Plan List'!$A$2:$A$15,0))</f>
        <v>KP GA Silver HMO $5000 20% S13 HSA </v>
      </c>
      <c r="C262" s="2" t="str">
        <f>INDEX('SHOP Plan List'!C$2:C$15,MATCH($A262,'SHOP Plan List'!$A$2:$A$15,0))</f>
        <v>Silver </v>
      </c>
      <c r="D262" s="2" t="s">
        <v>82</v>
      </c>
      <c r="E262" s="2">
        <v>17</v>
      </c>
      <c r="F262" s="2">
        <v>419.88</v>
      </c>
      <c r="G262" s="2">
        <v>419.88</v>
      </c>
      <c r="H262" s="2">
        <v>419.88</v>
      </c>
      <c r="I262" s="2">
        <v>426.47</v>
      </c>
      <c r="J262" s="2">
        <v>426.47</v>
      </c>
      <c r="K262" s="2">
        <v>426.47</v>
      </c>
      <c r="L262" s="2">
        <v>433.16</v>
      </c>
      <c r="M262" s="2">
        <v>433.16</v>
      </c>
      <c r="N262" s="2">
        <v>433.16</v>
      </c>
      <c r="O262" s="2">
        <v>439.95</v>
      </c>
      <c r="P262" s="2">
        <v>439.95</v>
      </c>
      <c r="Q262" s="2">
        <v>439.95</v>
      </c>
      <c r="R262" s="2"/>
      <c r="S262" s="2"/>
      <c r="T262" s="2"/>
      <c r="U262" s="2"/>
      <c r="V262" s="2"/>
      <c r="W262" s="2"/>
      <c r="X262" s="2"/>
    </row>
    <row r="263" spans="1:24" x14ac:dyDescent="0.2">
      <c r="A263" s="2" t="s">
        <v>89</v>
      </c>
      <c r="B263" s="2" t="str">
        <f>INDEX('SHOP Plan List'!B$2:B$15,MATCH($A263,'SHOP Plan List'!$A$2:$A$15,0))</f>
        <v>KP GA Silver HMO $5000 20% S13 HSA </v>
      </c>
      <c r="C263" s="2" t="str">
        <f>INDEX('SHOP Plan List'!C$2:C$15,MATCH($A263,'SHOP Plan List'!$A$2:$A$15,0))</f>
        <v>Silver </v>
      </c>
      <c r="D263" s="2" t="s">
        <v>82</v>
      </c>
      <c r="E263" s="2">
        <v>18</v>
      </c>
      <c r="F263" s="2">
        <v>433.16</v>
      </c>
      <c r="G263" s="2">
        <v>433.16</v>
      </c>
      <c r="H263" s="2">
        <v>433.16</v>
      </c>
      <c r="I263" s="2">
        <v>439.96</v>
      </c>
      <c r="J263" s="2">
        <v>439.96</v>
      </c>
      <c r="K263" s="2">
        <v>439.96</v>
      </c>
      <c r="L263" s="2">
        <v>446.86</v>
      </c>
      <c r="M263" s="2">
        <v>446.86</v>
      </c>
      <c r="N263" s="2">
        <v>446.86</v>
      </c>
      <c r="O263" s="2">
        <v>453.87</v>
      </c>
      <c r="P263" s="2">
        <v>453.87</v>
      </c>
      <c r="Q263" s="2">
        <v>453.87</v>
      </c>
      <c r="R263" s="2"/>
      <c r="S263" s="2"/>
      <c r="T263" s="2"/>
      <c r="U263" s="2"/>
      <c r="V263" s="2"/>
      <c r="W263" s="2"/>
      <c r="X263" s="2"/>
    </row>
    <row r="264" spans="1:24" x14ac:dyDescent="0.2">
      <c r="A264" s="2" t="s">
        <v>89</v>
      </c>
      <c r="B264" s="2" t="str">
        <f>INDEX('SHOP Plan List'!B$2:B$15,MATCH($A264,'SHOP Plan List'!$A$2:$A$15,0))</f>
        <v>KP GA Silver HMO $5000 20% S13 HSA </v>
      </c>
      <c r="C264" s="2" t="str">
        <f>INDEX('SHOP Plan List'!C$2:C$15,MATCH($A264,'SHOP Plan List'!$A$2:$A$15,0))</f>
        <v>Silver </v>
      </c>
      <c r="D264" s="2" t="s">
        <v>82</v>
      </c>
      <c r="E264" s="2">
        <v>19</v>
      </c>
      <c r="F264" s="2">
        <v>446.45</v>
      </c>
      <c r="G264" s="2">
        <v>446.45</v>
      </c>
      <c r="H264" s="2">
        <v>446.45</v>
      </c>
      <c r="I264" s="2">
        <v>453.45</v>
      </c>
      <c r="J264" s="2">
        <v>453.45</v>
      </c>
      <c r="K264" s="2">
        <v>453.45</v>
      </c>
      <c r="L264" s="2">
        <v>460.57</v>
      </c>
      <c r="M264" s="2">
        <v>460.57</v>
      </c>
      <c r="N264" s="2">
        <v>460.57</v>
      </c>
      <c r="O264" s="2">
        <v>467.79</v>
      </c>
      <c r="P264" s="2">
        <v>467.79</v>
      </c>
      <c r="Q264" s="2">
        <v>467.79</v>
      </c>
      <c r="R264" s="2"/>
      <c r="S264" s="2"/>
      <c r="T264" s="2"/>
      <c r="U264" s="2"/>
      <c r="V264" s="2"/>
      <c r="W264" s="2"/>
      <c r="X264" s="2"/>
    </row>
    <row r="265" spans="1:24" x14ac:dyDescent="0.2">
      <c r="A265" s="2" t="s">
        <v>89</v>
      </c>
      <c r="B265" s="2" t="str">
        <f>INDEX('SHOP Plan List'!B$2:B$15,MATCH($A265,'SHOP Plan List'!$A$2:$A$15,0))</f>
        <v>KP GA Silver HMO $5000 20% S13 HSA </v>
      </c>
      <c r="C265" s="2" t="str">
        <f>INDEX('SHOP Plan List'!C$2:C$15,MATCH($A265,'SHOP Plan List'!$A$2:$A$15,0))</f>
        <v>Silver </v>
      </c>
      <c r="D265" s="2" t="s">
        <v>82</v>
      </c>
      <c r="E265" s="2">
        <v>20</v>
      </c>
      <c r="F265" s="2">
        <v>460.21</v>
      </c>
      <c r="G265" s="2">
        <v>460.21</v>
      </c>
      <c r="H265" s="2">
        <v>460.21</v>
      </c>
      <c r="I265" s="2">
        <v>467.43</v>
      </c>
      <c r="J265" s="2">
        <v>467.43</v>
      </c>
      <c r="K265" s="2">
        <v>467.43</v>
      </c>
      <c r="L265" s="2">
        <v>474.76</v>
      </c>
      <c r="M265" s="2">
        <v>474.76</v>
      </c>
      <c r="N265" s="2">
        <v>474.76</v>
      </c>
      <c r="O265" s="2">
        <v>482.21</v>
      </c>
      <c r="P265" s="2">
        <v>482.21</v>
      </c>
      <c r="Q265" s="2">
        <v>482.21</v>
      </c>
      <c r="R265" s="2"/>
      <c r="S265" s="2"/>
      <c r="T265" s="2"/>
      <c r="U265" s="2"/>
      <c r="V265" s="2"/>
      <c r="W265" s="2"/>
      <c r="X265" s="2"/>
    </row>
    <row r="266" spans="1:24" x14ac:dyDescent="0.2">
      <c r="A266" s="2" t="s">
        <v>89</v>
      </c>
      <c r="B266" s="2" t="str">
        <f>INDEX('SHOP Plan List'!B$2:B$15,MATCH($A266,'SHOP Plan List'!$A$2:$A$15,0))</f>
        <v>KP GA Silver HMO $5000 20% S13 HSA </v>
      </c>
      <c r="C266" s="2" t="str">
        <f>INDEX('SHOP Plan List'!C$2:C$15,MATCH($A266,'SHOP Plan List'!$A$2:$A$15,0))</f>
        <v>Silver </v>
      </c>
      <c r="D266" s="2" t="s">
        <v>82</v>
      </c>
      <c r="E266" s="2">
        <v>21</v>
      </c>
      <c r="F266" s="2">
        <v>474.44</v>
      </c>
      <c r="G266" s="2">
        <v>474.44</v>
      </c>
      <c r="H266" s="2">
        <v>474.44</v>
      </c>
      <c r="I266" s="2">
        <v>481.88</v>
      </c>
      <c r="J266" s="2">
        <v>481.88</v>
      </c>
      <c r="K266" s="2">
        <v>481.88</v>
      </c>
      <c r="L266" s="2">
        <v>489.44</v>
      </c>
      <c r="M266" s="2">
        <v>489.44</v>
      </c>
      <c r="N266" s="2">
        <v>489.44</v>
      </c>
      <c r="O266" s="2">
        <v>497.12</v>
      </c>
      <c r="P266" s="2">
        <v>497.12</v>
      </c>
      <c r="Q266" s="2">
        <v>497.12</v>
      </c>
      <c r="R266" s="2"/>
      <c r="S266" s="2"/>
      <c r="T266" s="2"/>
      <c r="U266" s="2"/>
      <c r="V266" s="2"/>
      <c r="W266" s="2"/>
      <c r="X266" s="2"/>
    </row>
    <row r="267" spans="1:24" x14ac:dyDescent="0.2">
      <c r="A267" s="2" t="s">
        <v>89</v>
      </c>
      <c r="B267" s="2" t="str">
        <f>INDEX('SHOP Plan List'!B$2:B$15,MATCH($A267,'SHOP Plan List'!$A$2:$A$15,0))</f>
        <v>KP GA Silver HMO $5000 20% S13 HSA </v>
      </c>
      <c r="C267" s="2" t="str">
        <f>INDEX('SHOP Plan List'!C$2:C$15,MATCH($A267,'SHOP Plan List'!$A$2:$A$15,0))</f>
        <v>Silver </v>
      </c>
      <c r="D267" s="2" t="s">
        <v>82</v>
      </c>
      <c r="E267" s="2">
        <v>22</v>
      </c>
      <c r="F267" s="2">
        <v>474.44</v>
      </c>
      <c r="G267" s="2">
        <v>474.44</v>
      </c>
      <c r="H267" s="2">
        <v>474.44</v>
      </c>
      <c r="I267" s="2">
        <v>481.88</v>
      </c>
      <c r="J267" s="2">
        <v>481.88</v>
      </c>
      <c r="K267" s="2">
        <v>481.88</v>
      </c>
      <c r="L267" s="2">
        <v>489.44</v>
      </c>
      <c r="M267" s="2">
        <v>489.44</v>
      </c>
      <c r="N267" s="2">
        <v>489.44</v>
      </c>
      <c r="O267" s="2">
        <v>497.12</v>
      </c>
      <c r="P267" s="2">
        <v>497.12</v>
      </c>
      <c r="Q267" s="2">
        <v>497.12</v>
      </c>
      <c r="R267" s="2"/>
      <c r="S267" s="2"/>
      <c r="T267" s="2"/>
      <c r="U267" s="2"/>
      <c r="V267" s="2"/>
      <c r="W267" s="2"/>
      <c r="X267" s="2"/>
    </row>
    <row r="268" spans="1:24" x14ac:dyDescent="0.2">
      <c r="A268" s="2" t="s">
        <v>89</v>
      </c>
      <c r="B268" s="2" t="str">
        <f>INDEX('SHOP Plan List'!B$2:B$15,MATCH($A268,'SHOP Plan List'!$A$2:$A$15,0))</f>
        <v>KP GA Silver HMO $5000 20% S13 HSA </v>
      </c>
      <c r="C268" s="2" t="str">
        <f>INDEX('SHOP Plan List'!C$2:C$15,MATCH($A268,'SHOP Plan List'!$A$2:$A$15,0))</f>
        <v>Silver </v>
      </c>
      <c r="D268" s="2" t="s">
        <v>82</v>
      </c>
      <c r="E268" s="2">
        <v>23</v>
      </c>
      <c r="F268" s="2">
        <v>474.44</v>
      </c>
      <c r="G268" s="2">
        <v>474.44</v>
      </c>
      <c r="H268" s="2">
        <v>474.44</v>
      </c>
      <c r="I268" s="2">
        <v>481.88</v>
      </c>
      <c r="J268" s="2">
        <v>481.88</v>
      </c>
      <c r="K268" s="2">
        <v>481.88</v>
      </c>
      <c r="L268" s="2">
        <v>489.44</v>
      </c>
      <c r="M268" s="2">
        <v>489.44</v>
      </c>
      <c r="N268" s="2">
        <v>489.44</v>
      </c>
      <c r="O268" s="2">
        <v>497.12</v>
      </c>
      <c r="P268" s="2">
        <v>497.12</v>
      </c>
      <c r="Q268" s="2">
        <v>497.12</v>
      </c>
      <c r="R268" s="2"/>
      <c r="S268" s="2"/>
      <c r="T268" s="2"/>
      <c r="U268" s="2"/>
      <c r="V268" s="2"/>
      <c r="W268" s="2"/>
      <c r="X268" s="2"/>
    </row>
    <row r="269" spans="1:24" x14ac:dyDescent="0.2">
      <c r="A269" s="2" t="s">
        <v>89</v>
      </c>
      <c r="B269" s="2" t="str">
        <f>INDEX('SHOP Plan List'!B$2:B$15,MATCH($A269,'SHOP Plan List'!$A$2:$A$15,0))</f>
        <v>KP GA Silver HMO $5000 20% S13 HSA </v>
      </c>
      <c r="C269" s="2" t="str">
        <f>INDEX('SHOP Plan List'!C$2:C$15,MATCH($A269,'SHOP Plan List'!$A$2:$A$15,0))</f>
        <v>Silver </v>
      </c>
      <c r="D269" s="2" t="s">
        <v>82</v>
      </c>
      <c r="E269" s="2">
        <v>24</v>
      </c>
      <c r="F269" s="2">
        <v>474.44</v>
      </c>
      <c r="G269" s="2">
        <v>474.44</v>
      </c>
      <c r="H269" s="2">
        <v>474.44</v>
      </c>
      <c r="I269" s="2">
        <v>481.88</v>
      </c>
      <c r="J269" s="2">
        <v>481.88</v>
      </c>
      <c r="K269" s="2">
        <v>481.88</v>
      </c>
      <c r="L269" s="2">
        <v>489.44</v>
      </c>
      <c r="M269" s="2">
        <v>489.44</v>
      </c>
      <c r="N269" s="2">
        <v>489.44</v>
      </c>
      <c r="O269" s="2">
        <v>497.12</v>
      </c>
      <c r="P269" s="2">
        <v>497.12</v>
      </c>
      <c r="Q269" s="2">
        <v>497.12</v>
      </c>
      <c r="R269" s="2"/>
      <c r="S269" s="2"/>
      <c r="T269" s="2"/>
      <c r="U269" s="2"/>
      <c r="V269" s="2"/>
      <c r="W269" s="2"/>
      <c r="X269" s="2"/>
    </row>
    <row r="270" spans="1:24" x14ac:dyDescent="0.2">
      <c r="A270" s="2" t="s">
        <v>89</v>
      </c>
      <c r="B270" s="2" t="str">
        <f>INDEX('SHOP Plan List'!B$2:B$15,MATCH($A270,'SHOP Plan List'!$A$2:$A$15,0))</f>
        <v>KP GA Silver HMO $5000 20% S13 HSA </v>
      </c>
      <c r="C270" s="2" t="str">
        <f>INDEX('SHOP Plan List'!C$2:C$15,MATCH($A270,'SHOP Plan List'!$A$2:$A$15,0))</f>
        <v>Silver </v>
      </c>
      <c r="D270" s="2" t="s">
        <v>82</v>
      </c>
      <c r="E270" s="2">
        <v>25</v>
      </c>
      <c r="F270" s="2">
        <v>476.34</v>
      </c>
      <c r="G270" s="2">
        <v>476.34</v>
      </c>
      <c r="H270" s="2">
        <v>476.34</v>
      </c>
      <c r="I270" s="2">
        <v>483.81</v>
      </c>
      <c r="J270" s="2">
        <v>483.81</v>
      </c>
      <c r="K270" s="2">
        <v>483.81</v>
      </c>
      <c r="L270" s="2">
        <v>491.4</v>
      </c>
      <c r="M270" s="2">
        <v>491.4</v>
      </c>
      <c r="N270" s="2">
        <v>491.4</v>
      </c>
      <c r="O270" s="2">
        <v>499.11</v>
      </c>
      <c r="P270" s="2">
        <v>499.11</v>
      </c>
      <c r="Q270" s="2">
        <v>499.11</v>
      </c>
      <c r="R270" s="2"/>
      <c r="S270" s="2"/>
      <c r="T270" s="2"/>
      <c r="U270" s="2"/>
      <c r="V270" s="2"/>
      <c r="W270" s="2"/>
      <c r="X270" s="2"/>
    </row>
    <row r="271" spans="1:24" x14ac:dyDescent="0.2">
      <c r="A271" s="2" t="s">
        <v>89</v>
      </c>
      <c r="B271" s="2" t="str">
        <f>INDEX('SHOP Plan List'!B$2:B$15,MATCH($A271,'SHOP Plan List'!$A$2:$A$15,0))</f>
        <v>KP GA Silver HMO $5000 20% S13 HSA </v>
      </c>
      <c r="C271" s="2" t="str">
        <f>INDEX('SHOP Plan List'!C$2:C$15,MATCH($A271,'SHOP Plan List'!$A$2:$A$15,0))</f>
        <v>Silver </v>
      </c>
      <c r="D271" s="2" t="s">
        <v>82</v>
      </c>
      <c r="E271" s="2">
        <v>26</v>
      </c>
      <c r="F271" s="2">
        <v>485.83</v>
      </c>
      <c r="G271" s="2">
        <v>485.83</v>
      </c>
      <c r="H271" s="2">
        <v>485.83</v>
      </c>
      <c r="I271" s="2">
        <v>493.45</v>
      </c>
      <c r="J271" s="2">
        <v>493.45</v>
      </c>
      <c r="K271" s="2">
        <v>493.45</v>
      </c>
      <c r="L271" s="2">
        <v>501.19</v>
      </c>
      <c r="M271" s="2">
        <v>501.19</v>
      </c>
      <c r="N271" s="2">
        <v>501.19</v>
      </c>
      <c r="O271" s="2">
        <v>509.05</v>
      </c>
      <c r="P271" s="2">
        <v>509.05</v>
      </c>
      <c r="Q271" s="2">
        <v>509.05</v>
      </c>
      <c r="R271" s="2"/>
      <c r="S271" s="2"/>
      <c r="T271" s="2"/>
      <c r="U271" s="2"/>
      <c r="V271" s="2"/>
      <c r="W271" s="2"/>
      <c r="X271" s="2"/>
    </row>
    <row r="272" spans="1:24" x14ac:dyDescent="0.2">
      <c r="A272" s="2" t="s">
        <v>89</v>
      </c>
      <c r="B272" s="2" t="str">
        <f>INDEX('SHOP Plan List'!B$2:B$15,MATCH($A272,'SHOP Plan List'!$A$2:$A$15,0))</f>
        <v>KP GA Silver HMO $5000 20% S13 HSA </v>
      </c>
      <c r="C272" s="2" t="str">
        <f>INDEX('SHOP Plan List'!C$2:C$15,MATCH($A272,'SHOP Plan List'!$A$2:$A$15,0))</f>
        <v>Silver </v>
      </c>
      <c r="D272" s="2" t="s">
        <v>82</v>
      </c>
      <c r="E272" s="2">
        <v>27</v>
      </c>
      <c r="F272" s="2">
        <v>497.21</v>
      </c>
      <c r="G272" s="2">
        <v>497.21</v>
      </c>
      <c r="H272" s="2">
        <v>497.21</v>
      </c>
      <c r="I272" s="2">
        <v>505.01</v>
      </c>
      <c r="J272" s="2">
        <v>505.01</v>
      </c>
      <c r="K272" s="2">
        <v>505.01</v>
      </c>
      <c r="L272" s="2">
        <v>512.94000000000005</v>
      </c>
      <c r="M272" s="2">
        <v>512.94000000000005</v>
      </c>
      <c r="N272" s="2">
        <v>512.94000000000005</v>
      </c>
      <c r="O272" s="2">
        <v>520.98</v>
      </c>
      <c r="P272" s="2">
        <v>520.98</v>
      </c>
      <c r="Q272" s="2">
        <v>520.98</v>
      </c>
      <c r="R272" s="2"/>
      <c r="S272" s="2"/>
      <c r="T272" s="2"/>
      <c r="U272" s="2"/>
      <c r="V272" s="2"/>
      <c r="W272" s="2"/>
      <c r="X272" s="2"/>
    </row>
    <row r="273" spans="1:24" x14ac:dyDescent="0.2">
      <c r="A273" s="2" t="s">
        <v>89</v>
      </c>
      <c r="B273" s="2" t="str">
        <f>INDEX('SHOP Plan List'!B$2:B$15,MATCH($A273,'SHOP Plan List'!$A$2:$A$15,0))</f>
        <v>KP GA Silver HMO $5000 20% S13 HSA </v>
      </c>
      <c r="C273" s="2" t="str">
        <f>INDEX('SHOP Plan List'!C$2:C$15,MATCH($A273,'SHOP Plan List'!$A$2:$A$15,0))</f>
        <v>Silver </v>
      </c>
      <c r="D273" s="2" t="s">
        <v>82</v>
      </c>
      <c r="E273" s="2">
        <v>28</v>
      </c>
      <c r="F273" s="2">
        <v>515.71</v>
      </c>
      <c r="G273" s="2">
        <v>515.71</v>
      </c>
      <c r="H273" s="2">
        <v>515.71</v>
      </c>
      <c r="I273" s="2">
        <v>523.80999999999995</v>
      </c>
      <c r="J273" s="2">
        <v>523.80999999999995</v>
      </c>
      <c r="K273" s="2">
        <v>523.80999999999995</v>
      </c>
      <c r="L273" s="2">
        <v>532.02</v>
      </c>
      <c r="M273" s="2">
        <v>532.02</v>
      </c>
      <c r="N273" s="2">
        <v>532.02</v>
      </c>
      <c r="O273" s="2">
        <v>540.37</v>
      </c>
      <c r="P273" s="2">
        <v>540.37</v>
      </c>
      <c r="Q273" s="2">
        <v>540.37</v>
      </c>
      <c r="R273" s="2"/>
      <c r="S273" s="2"/>
      <c r="T273" s="2"/>
      <c r="U273" s="2"/>
      <c r="V273" s="2"/>
      <c r="W273" s="2"/>
      <c r="X273" s="2"/>
    </row>
    <row r="274" spans="1:24" x14ac:dyDescent="0.2">
      <c r="A274" s="2" t="s">
        <v>89</v>
      </c>
      <c r="B274" s="2" t="str">
        <f>INDEX('SHOP Plan List'!B$2:B$15,MATCH($A274,'SHOP Plan List'!$A$2:$A$15,0))</f>
        <v>KP GA Silver HMO $5000 20% S13 HSA </v>
      </c>
      <c r="C274" s="2" t="str">
        <f>INDEX('SHOP Plan List'!C$2:C$15,MATCH($A274,'SHOP Plan List'!$A$2:$A$15,0))</f>
        <v>Silver </v>
      </c>
      <c r="D274" s="2" t="s">
        <v>82</v>
      </c>
      <c r="E274" s="2">
        <v>29</v>
      </c>
      <c r="F274" s="2">
        <v>530.9</v>
      </c>
      <c r="G274" s="2">
        <v>530.9</v>
      </c>
      <c r="H274" s="2">
        <v>530.9</v>
      </c>
      <c r="I274" s="2">
        <v>539.23</v>
      </c>
      <c r="J274" s="2">
        <v>539.23</v>
      </c>
      <c r="K274" s="2">
        <v>539.23</v>
      </c>
      <c r="L274" s="2">
        <v>547.69000000000005</v>
      </c>
      <c r="M274" s="2">
        <v>547.69000000000005</v>
      </c>
      <c r="N274" s="2">
        <v>547.69000000000005</v>
      </c>
      <c r="O274" s="2">
        <v>556.28</v>
      </c>
      <c r="P274" s="2">
        <v>556.28</v>
      </c>
      <c r="Q274" s="2">
        <v>556.28</v>
      </c>
      <c r="R274" s="2"/>
      <c r="S274" s="2"/>
      <c r="T274" s="2"/>
      <c r="U274" s="2"/>
      <c r="V274" s="2"/>
      <c r="W274" s="2"/>
      <c r="X274" s="2"/>
    </row>
    <row r="275" spans="1:24" x14ac:dyDescent="0.2">
      <c r="A275" s="2" t="s">
        <v>89</v>
      </c>
      <c r="B275" s="2" t="str">
        <f>INDEX('SHOP Plan List'!B$2:B$15,MATCH($A275,'SHOP Plan List'!$A$2:$A$15,0))</f>
        <v>KP GA Silver HMO $5000 20% S13 HSA </v>
      </c>
      <c r="C275" s="2" t="str">
        <f>INDEX('SHOP Plan List'!C$2:C$15,MATCH($A275,'SHOP Plan List'!$A$2:$A$15,0))</f>
        <v>Silver </v>
      </c>
      <c r="D275" s="2" t="s">
        <v>82</v>
      </c>
      <c r="E275" s="2">
        <v>30</v>
      </c>
      <c r="F275" s="2">
        <v>538.49</v>
      </c>
      <c r="G275" s="2">
        <v>538.49</v>
      </c>
      <c r="H275" s="2">
        <v>538.49</v>
      </c>
      <c r="I275" s="2">
        <v>546.94000000000005</v>
      </c>
      <c r="J275" s="2">
        <v>546.94000000000005</v>
      </c>
      <c r="K275" s="2">
        <v>546.94000000000005</v>
      </c>
      <c r="L275" s="2">
        <v>555.52</v>
      </c>
      <c r="M275" s="2">
        <v>555.52</v>
      </c>
      <c r="N275" s="2">
        <v>555.52</v>
      </c>
      <c r="O275" s="2">
        <v>564.23</v>
      </c>
      <c r="P275" s="2">
        <v>564.23</v>
      </c>
      <c r="Q275" s="2">
        <v>564.23</v>
      </c>
      <c r="R275" s="2"/>
      <c r="S275" s="2"/>
      <c r="T275" s="2"/>
      <c r="U275" s="2"/>
      <c r="V275" s="2"/>
      <c r="W275" s="2"/>
      <c r="X275" s="2"/>
    </row>
    <row r="276" spans="1:24" x14ac:dyDescent="0.2">
      <c r="A276" s="2" t="s">
        <v>89</v>
      </c>
      <c r="B276" s="2" t="str">
        <f>INDEX('SHOP Plan List'!B$2:B$15,MATCH($A276,'SHOP Plan List'!$A$2:$A$15,0))</f>
        <v>KP GA Silver HMO $5000 20% S13 HSA </v>
      </c>
      <c r="C276" s="2" t="str">
        <f>INDEX('SHOP Plan List'!C$2:C$15,MATCH($A276,'SHOP Plan List'!$A$2:$A$15,0))</f>
        <v>Silver </v>
      </c>
      <c r="D276" s="2" t="s">
        <v>82</v>
      </c>
      <c r="E276" s="2">
        <v>31</v>
      </c>
      <c r="F276" s="2">
        <v>549.87</v>
      </c>
      <c r="G276" s="2">
        <v>549.87</v>
      </c>
      <c r="H276" s="2">
        <v>549.87</v>
      </c>
      <c r="I276" s="2">
        <v>558.5</v>
      </c>
      <c r="J276" s="2">
        <v>558.5</v>
      </c>
      <c r="K276" s="2">
        <v>558.5</v>
      </c>
      <c r="L276" s="2">
        <v>567.26</v>
      </c>
      <c r="M276" s="2">
        <v>567.26</v>
      </c>
      <c r="N276" s="2">
        <v>567.26</v>
      </c>
      <c r="O276" s="2">
        <v>576.16</v>
      </c>
      <c r="P276" s="2">
        <v>576.16</v>
      </c>
      <c r="Q276" s="2">
        <v>576.16</v>
      </c>
      <c r="R276" s="2"/>
      <c r="S276" s="2"/>
      <c r="T276" s="2"/>
      <c r="U276" s="2"/>
      <c r="V276" s="2"/>
      <c r="W276" s="2"/>
      <c r="X276" s="2"/>
    </row>
    <row r="277" spans="1:24" x14ac:dyDescent="0.2">
      <c r="A277" s="2" t="s">
        <v>89</v>
      </c>
      <c r="B277" s="2" t="str">
        <f>INDEX('SHOP Plan List'!B$2:B$15,MATCH($A277,'SHOP Plan List'!$A$2:$A$15,0))</f>
        <v>KP GA Silver HMO $5000 20% S13 HSA </v>
      </c>
      <c r="C277" s="2" t="str">
        <f>INDEX('SHOP Plan List'!C$2:C$15,MATCH($A277,'SHOP Plan List'!$A$2:$A$15,0))</f>
        <v>Silver </v>
      </c>
      <c r="D277" s="2" t="s">
        <v>82</v>
      </c>
      <c r="E277" s="2">
        <v>32</v>
      </c>
      <c r="F277" s="2">
        <v>561.26</v>
      </c>
      <c r="G277" s="2">
        <v>561.26</v>
      </c>
      <c r="H277" s="2">
        <v>561.26</v>
      </c>
      <c r="I277" s="2">
        <v>570.07000000000005</v>
      </c>
      <c r="J277" s="2">
        <v>570.07000000000005</v>
      </c>
      <c r="K277" s="2">
        <v>570.07000000000005</v>
      </c>
      <c r="L277" s="2">
        <v>579.01</v>
      </c>
      <c r="M277" s="2">
        <v>579.01</v>
      </c>
      <c r="N277" s="2">
        <v>579.01</v>
      </c>
      <c r="O277" s="2">
        <v>588.09</v>
      </c>
      <c r="P277" s="2">
        <v>588.09</v>
      </c>
      <c r="Q277" s="2">
        <v>588.09</v>
      </c>
      <c r="R277" s="2"/>
      <c r="S277" s="2"/>
      <c r="T277" s="2"/>
      <c r="U277" s="2"/>
      <c r="V277" s="2"/>
      <c r="W277" s="2"/>
      <c r="X277" s="2"/>
    </row>
    <row r="278" spans="1:24" x14ac:dyDescent="0.2">
      <c r="A278" s="2" t="s">
        <v>89</v>
      </c>
      <c r="B278" s="2" t="str">
        <f>INDEX('SHOP Plan List'!B$2:B$15,MATCH($A278,'SHOP Plan List'!$A$2:$A$15,0))</f>
        <v>KP GA Silver HMO $5000 20% S13 HSA </v>
      </c>
      <c r="C278" s="2" t="str">
        <f>INDEX('SHOP Plan List'!C$2:C$15,MATCH($A278,'SHOP Plan List'!$A$2:$A$15,0))</f>
        <v>Silver </v>
      </c>
      <c r="D278" s="2" t="s">
        <v>82</v>
      </c>
      <c r="E278" s="2">
        <v>33</v>
      </c>
      <c r="F278" s="2">
        <v>568.38</v>
      </c>
      <c r="G278" s="2">
        <v>568.38</v>
      </c>
      <c r="H278" s="2">
        <v>568.38</v>
      </c>
      <c r="I278" s="2">
        <v>577.29</v>
      </c>
      <c r="J278" s="2">
        <v>577.29</v>
      </c>
      <c r="K278" s="2">
        <v>577.29</v>
      </c>
      <c r="L278" s="2">
        <v>586.35</v>
      </c>
      <c r="M278" s="2">
        <v>586.35</v>
      </c>
      <c r="N278" s="2">
        <v>586.35</v>
      </c>
      <c r="O278" s="2">
        <v>595.54999999999995</v>
      </c>
      <c r="P278" s="2">
        <v>595.54999999999995</v>
      </c>
      <c r="Q278" s="2">
        <v>595.54999999999995</v>
      </c>
      <c r="R278" s="2"/>
      <c r="S278" s="2"/>
      <c r="T278" s="2"/>
      <c r="U278" s="2"/>
      <c r="V278" s="2"/>
      <c r="W278" s="2"/>
      <c r="X278" s="2"/>
    </row>
    <row r="279" spans="1:24" x14ac:dyDescent="0.2">
      <c r="A279" s="2" t="s">
        <v>89</v>
      </c>
      <c r="B279" s="2" t="str">
        <f>INDEX('SHOP Plan List'!B$2:B$15,MATCH($A279,'SHOP Plan List'!$A$2:$A$15,0))</f>
        <v>KP GA Silver HMO $5000 20% S13 HSA </v>
      </c>
      <c r="C279" s="2" t="str">
        <f>INDEX('SHOP Plan List'!C$2:C$15,MATCH($A279,'SHOP Plan List'!$A$2:$A$15,0))</f>
        <v>Silver </v>
      </c>
      <c r="D279" s="2" t="s">
        <v>82</v>
      </c>
      <c r="E279" s="2">
        <v>34</v>
      </c>
      <c r="F279" s="2">
        <v>575.97</v>
      </c>
      <c r="G279" s="2">
        <v>575.97</v>
      </c>
      <c r="H279" s="2">
        <v>575.97</v>
      </c>
      <c r="I279" s="2">
        <v>585</v>
      </c>
      <c r="J279" s="2">
        <v>585</v>
      </c>
      <c r="K279" s="2">
        <v>585</v>
      </c>
      <c r="L279" s="2">
        <v>594.17999999999995</v>
      </c>
      <c r="M279" s="2">
        <v>594.17999999999995</v>
      </c>
      <c r="N279" s="2">
        <v>594.17999999999995</v>
      </c>
      <c r="O279" s="2">
        <v>603.51</v>
      </c>
      <c r="P279" s="2">
        <v>603.51</v>
      </c>
      <c r="Q279" s="2">
        <v>603.51</v>
      </c>
      <c r="R279" s="2"/>
      <c r="S279" s="2"/>
      <c r="T279" s="2"/>
      <c r="U279" s="2"/>
      <c r="V279" s="2"/>
      <c r="W279" s="2"/>
      <c r="X279" s="2"/>
    </row>
    <row r="280" spans="1:24" x14ac:dyDescent="0.2">
      <c r="A280" s="2" t="s">
        <v>89</v>
      </c>
      <c r="B280" s="2" t="str">
        <f>INDEX('SHOP Plan List'!B$2:B$15,MATCH($A280,'SHOP Plan List'!$A$2:$A$15,0))</f>
        <v>KP GA Silver HMO $5000 20% S13 HSA </v>
      </c>
      <c r="C280" s="2" t="str">
        <f>INDEX('SHOP Plan List'!C$2:C$15,MATCH($A280,'SHOP Plan List'!$A$2:$A$15,0))</f>
        <v>Silver </v>
      </c>
      <c r="D280" s="2" t="s">
        <v>82</v>
      </c>
      <c r="E280" s="2">
        <v>35</v>
      </c>
      <c r="F280" s="2">
        <v>579.76</v>
      </c>
      <c r="G280" s="2">
        <v>579.76</v>
      </c>
      <c r="H280" s="2">
        <v>579.76</v>
      </c>
      <c r="I280" s="2">
        <v>588.86</v>
      </c>
      <c r="J280" s="2">
        <v>588.86</v>
      </c>
      <c r="K280" s="2">
        <v>588.86</v>
      </c>
      <c r="L280" s="2">
        <v>598.1</v>
      </c>
      <c r="M280" s="2">
        <v>598.1</v>
      </c>
      <c r="N280" s="2">
        <v>598.1</v>
      </c>
      <c r="O280" s="2">
        <v>607.48</v>
      </c>
      <c r="P280" s="2">
        <v>607.48</v>
      </c>
      <c r="Q280" s="2">
        <v>607.48</v>
      </c>
      <c r="R280" s="2"/>
      <c r="S280" s="2"/>
      <c r="T280" s="2"/>
      <c r="U280" s="2"/>
      <c r="V280" s="2"/>
      <c r="W280" s="2"/>
      <c r="X280" s="2"/>
    </row>
    <row r="281" spans="1:24" x14ac:dyDescent="0.2">
      <c r="A281" s="2" t="s">
        <v>89</v>
      </c>
      <c r="B281" s="2" t="str">
        <f>INDEX('SHOP Plan List'!B$2:B$15,MATCH($A281,'SHOP Plan List'!$A$2:$A$15,0))</f>
        <v>KP GA Silver HMO $5000 20% S13 HSA </v>
      </c>
      <c r="C281" s="2" t="str">
        <f>INDEX('SHOP Plan List'!C$2:C$15,MATCH($A281,'SHOP Plan List'!$A$2:$A$15,0))</f>
        <v>Silver </v>
      </c>
      <c r="D281" s="2" t="s">
        <v>82</v>
      </c>
      <c r="E281" s="2">
        <v>36</v>
      </c>
      <c r="F281" s="2">
        <v>583.55999999999995</v>
      </c>
      <c r="G281" s="2">
        <v>583.55999999999995</v>
      </c>
      <c r="H281" s="2">
        <v>583.55999999999995</v>
      </c>
      <c r="I281" s="2">
        <v>592.72</v>
      </c>
      <c r="J281" s="2">
        <v>592.72</v>
      </c>
      <c r="K281" s="2">
        <v>592.72</v>
      </c>
      <c r="L281" s="2">
        <v>602.01</v>
      </c>
      <c r="M281" s="2">
        <v>602.01</v>
      </c>
      <c r="N281" s="2">
        <v>602.01</v>
      </c>
      <c r="O281" s="2">
        <v>611.46</v>
      </c>
      <c r="P281" s="2">
        <v>611.46</v>
      </c>
      <c r="Q281" s="2">
        <v>611.46</v>
      </c>
      <c r="R281" s="2"/>
      <c r="S281" s="2"/>
      <c r="T281" s="2"/>
      <c r="U281" s="2"/>
      <c r="V281" s="2"/>
      <c r="W281" s="2"/>
      <c r="X281" s="2"/>
    </row>
    <row r="282" spans="1:24" x14ac:dyDescent="0.2">
      <c r="A282" s="2" t="s">
        <v>89</v>
      </c>
      <c r="B282" s="2" t="str">
        <f>INDEX('SHOP Plan List'!B$2:B$15,MATCH($A282,'SHOP Plan List'!$A$2:$A$15,0))</f>
        <v>KP GA Silver HMO $5000 20% S13 HSA </v>
      </c>
      <c r="C282" s="2" t="str">
        <f>INDEX('SHOP Plan List'!C$2:C$15,MATCH($A282,'SHOP Plan List'!$A$2:$A$15,0))</f>
        <v>Silver </v>
      </c>
      <c r="D282" s="2" t="s">
        <v>82</v>
      </c>
      <c r="E282" s="2">
        <v>37</v>
      </c>
      <c r="F282" s="2">
        <v>587.35</v>
      </c>
      <c r="G282" s="2">
        <v>587.35</v>
      </c>
      <c r="H282" s="2">
        <v>587.35</v>
      </c>
      <c r="I282" s="2">
        <v>596.57000000000005</v>
      </c>
      <c r="J282" s="2">
        <v>596.57000000000005</v>
      </c>
      <c r="K282" s="2">
        <v>596.57000000000005</v>
      </c>
      <c r="L282" s="2">
        <v>605.92999999999995</v>
      </c>
      <c r="M282" s="2">
        <v>605.92999999999995</v>
      </c>
      <c r="N282" s="2">
        <v>605.92999999999995</v>
      </c>
      <c r="O282" s="2">
        <v>615.44000000000005</v>
      </c>
      <c r="P282" s="2">
        <v>615.44000000000005</v>
      </c>
      <c r="Q282" s="2">
        <v>615.44000000000005</v>
      </c>
      <c r="R282" s="2"/>
      <c r="S282" s="2"/>
      <c r="T282" s="2"/>
      <c r="U282" s="2"/>
      <c r="V282" s="2"/>
      <c r="W282" s="2"/>
      <c r="X282" s="2"/>
    </row>
    <row r="283" spans="1:24" x14ac:dyDescent="0.2">
      <c r="A283" s="2" t="s">
        <v>89</v>
      </c>
      <c r="B283" s="2" t="str">
        <f>INDEX('SHOP Plan List'!B$2:B$15,MATCH($A283,'SHOP Plan List'!$A$2:$A$15,0))</f>
        <v>KP GA Silver HMO $5000 20% S13 HSA </v>
      </c>
      <c r="C283" s="2" t="str">
        <f>INDEX('SHOP Plan List'!C$2:C$15,MATCH($A283,'SHOP Plan List'!$A$2:$A$15,0))</f>
        <v>Silver </v>
      </c>
      <c r="D283" s="2" t="s">
        <v>82</v>
      </c>
      <c r="E283" s="2">
        <v>38</v>
      </c>
      <c r="F283" s="2">
        <v>591.15</v>
      </c>
      <c r="G283" s="2">
        <v>591.15</v>
      </c>
      <c r="H283" s="2">
        <v>591.15</v>
      </c>
      <c r="I283" s="2">
        <v>600.42999999999995</v>
      </c>
      <c r="J283" s="2">
        <v>600.42999999999995</v>
      </c>
      <c r="K283" s="2">
        <v>600.42999999999995</v>
      </c>
      <c r="L283" s="2">
        <v>609.85</v>
      </c>
      <c r="M283" s="2">
        <v>609.85</v>
      </c>
      <c r="N283" s="2">
        <v>609.85</v>
      </c>
      <c r="O283" s="2">
        <v>619.41</v>
      </c>
      <c r="P283" s="2">
        <v>619.41</v>
      </c>
      <c r="Q283" s="2">
        <v>619.41</v>
      </c>
      <c r="R283" s="2"/>
      <c r="S283" s="2"/>
      <c r="T283" s="2"/>
      <c r="U283" s="2"/>
      <c r="V283" s="2"/>
      <c r="W283" s="2"/>
      <c r="X283" s="2"/>
    </row>
    <row r="284" spans="1:24" x14ac:dyDescent="0.2">
      <c r="A284" s="2" t="s">
        <v>89</v>
      </c>
      <c r="B284" s="2" t="str">
        <f>INDEX('SHOP Plan List'!B$2:B$15,MATCH($A284,'SHOP Plan List'!$A$2:$A$15,0))</f>
        <v>KP GA Silver HMO $5000 20% S13 HSA </v>
      </c>
      <c r="C284" s="2" t="str">
        <f>INDEX('SHOP Plan List'!C$2:C$15,MATCH($A284,'SHOP Plan List'!$A$2:$A$15,0))</f>
        <v>Silver </v>
      </c>
      <c r="D284" s="2" t="s">
        <v>82</v>
      </c>
      <c r="E284" s="2">
        <v>39</v>
      </c>
      <c r="F284" s="2">
        <v>598.74</v>
      </c>
      <c r="G284" s="2">
        <v>598.74</v>
      </c>
      <c r="H284" s="2">
        <v>598.74</v>
      </c>
      <c r="I284" s="2">
        <v>608.14</v>
      </c>
      <c r="J284" s="2">
        <v>608.14</v>
      </c>
      <c r="K284" s="2">
        <v>608.14</v>
      </c>
      <c r="L284" s="2">
        <v>617.67999999999995</v>
      </c>
      <c r="M284" s="2">
        <v>617.67999999999995</v>
      </c>
      <c r="N284" s="2">
        <v>617.67999999999995</v>
      </c>
      <c r="O284" s="2">
        <v>627.37</v>
      </c>
      <c r="P284" s="2">
        <v>627.37</v>
      </c>
      <c r="Q284" s="2">
        <v>627.37</v>
      </c>
      <c r="R284" s="2"/>
      <c r="S284" s="2"/>
      <c r="T284" s="2"/>
      <c r="U284" s="2"/>
      <c r="V284" s="2"/>
      <c r="W284" s="2"/>
      <c r="X284" s="2"/>
    </row>
    <row r="285" spans="1:24" x14ac:dyDescent="0.2">
      <c r="A285" s="2" t="s">
        <v>89</v>
      </c>
      <c r="B285" s="2" t="str">
        <f>INDEX('SHOP Plan List'!B$2:B$15,MATCH($A285,'SHOP Plan List'!$A$2:$A$15,0))</f>
        <v>KP GA Silver HMO $5000 20% S13 HSA </v>
      </c>
      <c r="C285" s="2" t="str">
        <f>INDEX('SHOP Plan List'!C$2:C$15,MATCH($A285,'SHOP Plan List'!$A$2:$A$15,0))</f>
        <v>Silver </v>
      </c>
      <c r="D285" s="2" t="s">
        <v>82</v>
      </c>
      <c r="E285" s="2">
        <v>40</v>
      </c>
      <c r="F285" s="2">
        <v>606.33000000000004</v>
      </c>
      <c r="G285" s="2">
        <v>606.33000000000004</v>
      </c>
      <c r="H285" s="2">
        <v>606.33000000000004</v>
      </c>
      <c r="I285" s="2">
        <v>615.85</v>
      </c>
      <c r="J285" s="2">
        <v>615.85</v>
      </c>
      <c r="K285" s="2">
        <v>615.85</v>
      </c>
      <c r="L285" s="2">
        <v>625.51</v>
      </c>
      <c r="M285" s="2">
        <v>625.51</v>
      </c>
      <c r="N285" s="2">
        <v>625.51</v>
      </c>
      <c r="O285" s="2">
        <v>635.32000000000005</v>
      </c>
      <c r="P285" s="2">
        <v>635.32000000000005</v>
      </c>
      <c r="Q285" s="2">
        <v>635.32000000000005</v>
      </c>
      <c r="R285" s="2"/>
      <c r="S285" s="2"/>
      <c r="T285" s="2"/>
      <c r="U285" s="2"/>
      <c r="V285" s="2"/>
      <c r="W285" s="2"/>
      <c r="X285" s="2"/>
    </row>
    <row r="286" spans="1:24" x14ac:dyDescent="0.2">
      <c r="A286" s="2" t="s">
        <v>89</v>
      </c>
      <c r="B286" s="2" t="str">
        <f>INDEX('SHOP Plan List'!B$2:B$15,MATCH($A286,'SHOP Plan List'!$A$2:$A$15,0))</f>
        <v>KP GA Silver HMO $5000 20% S13 HSA </v>
      </c>
      <c r="C286" s="2" t="str">
        <f>INDEX('SHOP Plan List'!C$2:C$15,MATCH($A286,'SHOP Plan List'!$A$2:$A$15,0))</f>
        <v>Silver </v>
      </c>
      <c r="D286" s="2" t="s">
        <v>82</v>
      </c>
      <c r="E286" s="2">
        <v>41</v>
      </c>
      <c r="F286" s="2">
        <v>617.72</v>
      </c>
      <c r="G286" s="2">
        <v>617.72</v>
      </c>
      <c r="H286" s="2">
        <v>617.72</v>
      </c>
      <c r="I286" s="2">
        <v>627.41</v>
      </c>
      <c r="J286" s="2">
        <v>627.41</v>
      </c>
      <c r="K286" s="2">
        <v>627.41</v>
      </c>
      <c r="L286" s="2">
        <v>637.25</v>
      </c>
      <c r="M286" s="2">
        <v>637.25</v>
      </c>
      <c r="N286" s="2">
        <v>637.25</v>
      </c>
      <c r="O286" s="2">
        <v>647.25</v>
      </c>
      <c r="P286" s="2">
        <v>647.25</v>
      </c>
      <c r="Q286" s="2">
        <v>647.25</v>
      </c>
      <c r="R286" s="2"/>
      <c r="S286" s="2"/>
      <c r="T286" s="2"/>
      <c r="U286" s="2"/>
      <c r="V286" s="2"/>
      <c r="W286" s="2"/>
      <c r="X286" s="2"/>
    </row>
    <row r="287" spans="1:24" x14ac:dyDescent="0.2">
      <c r="A287" s="2" t="s">
        <v>89</v>
      </c>
      <c r="B287" s="2" t="str">
        <f>INDEX('SHOP Plan List'!B$2:B$15,MATCH($A287,'SHOP Plan List'!$A$2:$A$15,0))</f>
        <v>KP GA Silver HMO $5000 20% S13 HSA </v>
      </c>
      <c r="C287" s="2" t="str">
        <f>INDEX('SHOP Plan List'!C$2:C$15,MATCH($A287,'SHOP Plan List'!$A$2:$A$15,0))</f>
        <v>Silver </v>
      </c>
      <c r="D287" s="2" t="s">
        <v>82</v>
      </c>
      <c r="E287" s="2">
        <v>42</v>
      </c>
      <c r="F287" s="2">
        <v>628.63</v>
      </c>
      <c r="G287" s="2">
        <v>628.63</v>
      </c>
      <c r="H287" s="2">
        <v>628.63</v>
      </c>
      <c r="I287" s="2">
        <v>638.49</v>
      </c>
      <c r="J287" s="2">
        <v>638.49</v>
      </c>
      <c r="K287" s="2">
        <v>638.49</v>
      </c>
      <c r="L287" s="2">
        <v>648.51</v>
      </c>
      <c r="M287" s="2">
        <v>648.51</v>
      </c>
      <c r="N287" s="2">
        <v>648.51</v>
      </c>
      <c r="O287" s="2">
        <v>658.69</v>
      </c>
      <c r="P287" s="2">
        <v>658.69</v>
      </c>
      <c r="Q287" s="2">
        <v>658.69</v>
      </c>
      <c r="R287" s="2"/>
      <c r="S287" s="2"/>
      <c r="T287" s="2"/>
      <c r="U287" s="2"/>
      <c r="V287" s="2"/>
      <c r="W287" s="2"/>
      <c r="X287" s="2"/>
    </row>
    <row r="288" spans="1:24" x14ac:dyDescent="0.2">
      <c r="A288" s="2" t="s">
        <v>89</v>
      </c>
      <c r="B288" s="2" t="str">
        <f>INDEX('SHOP Plan List'!B$2:B$15,MATCH($A288,'SHOP Plan List'!$A$2:$A$15,0))</f>
        <v>KP GA Silver HMO $5000 20% S13 HSA </v>
      </c>
      <c r="C288" s="2" t="str">
        <f>INDEX('SHOP Plan List'!C$2:C$15,MATCH($A288,'SHOP Plan List'!$A$2:$A$15,0))</f>
        <v>Silver </v>
      </c>
      <c r="D288" s="2" t="s">
        <v>82</v>
      </c>
      <c r="E288" s="2">
        <v>43</v>
      </c>
      <c r="F288" s="2">
        <v>643.80999999999995</v>
      </c>
      <c r="G288" s="2">
        <v>643.80999999999995</v>
      </c>
      <c r="H288" s="2">
        <v>643.80999999999995</v>
      </c>
      <c r="I288" s="2">
        <v>653.91</v>
      </c>
      <c r="J288" s="2">
        <v>653.91</v>
      </c>
      <c r="K288" s="2">
        <v>653.91</v>
      </c>
      <c r="L288" s="2">
        <v>664.17</v>
      </c>
      <c r="M288" s="2">
        <v>664.17</v>
      </c>
      <c r="N288" s="2">
        <v>664.17</v>
      </c>
      <c r="O288" s="2">
        <v>674.59</v>
      </c>
      <c r="P288" s="2">
        <v>674.59</v>
      </c>
      <c r="Q288" s="2">
        <v>674.59</v>
      </c>
      <c r="R288" s="2"/>
      <c r="S288" s="2"/>
      <c r="T288" s="2"/>
      <c r="U288" s="2"/>
      <c r="V288" s="2"/>
      <c r="W288" s="2"/>
      <c r="X288" s="2"/>
    </row>
    <row r="289" spans="1:24" x14ac:dyDescent="0.2">
      <c r="A289" s="2" t="s">
        <v>89</v>
      </c>
      <c r="B289" s="2" t="str">
        <f>INDEX('SHOP Plan List'!B$2:B$15,MATCH($A289,'SHOP Plan List'!$A$2:$A$15,0))</f>
        <v>KP GA Silver HMO $5000 20% S13 HSA </v>
      </c>
      <c r="C289" s="2" t="str">
        <f>INDEX('SHOP Plan List'!C$2:C$15,MATCH($A289,'SHOP Plan List'!$A$2:$A$15,0))</f>
        <v>Silver </v>
      </c>
      <c r="D289" s="2" t="s">
        <v>82</v>
      </c>
      <c r="E289" s="2">
        <v>44</v>
      </c>
      <c r="F289" s="2">
        <v>662.79</v>
      </c>
      <c r="G289" s="2">
        <v>662.79</v>
      </c>
      <c r="H289" s="2">
        <v>662.79</v>
      </c>
      <c r="I289" s="2">
        <v>673.19</v>
      </c>
      <c r="J289" s="2">
        <v>673.19</v>
      </c>
      <c r="K289" s="2">
        <v>673.19</v>
      </c>
      <c r="L289" s="2">
        <v>683.75</v>
      </c>
      <c r="M289" s="2">
        <v>683.75</v>
      </c>
      <c r="N289" s="2">
        <v>683.75</v>
      </c>
      <c r="O289" s="2">
        <v>694.48</v>
      </c>
      <c r="P289" s="2">
        <v>694.48</v>
      </c>
      <c r="Q289" s="2">
        <v>694.48</v>
      </c>
      <c r="R289" s="2"/>
      <c r="S289" s="2"/>
      <c r="T289" s="2"/>
      <c r="U289" s="2"/>
      <c r="V289" s="2"/>
      <c r="W289" s="2"/>
      <c r="X289" s="2"/>
    </row>
    <row r="290" spans="1:24" x14ac:dyDescent="0.2">
      <c r="A290" s="2" t="s">
        <v>89</v>
      </c>
      <c r="B290" s="2" t="str">
        <f>INDEX('SHOP Plan List'!B$2:B$15,MATCH($A290,'SHOP Plan List'!$A$2:$A$15,0))</f>
        <v>KP GA Silver HMO $5000 20% S13 HSA </v>
      </c>
      <c r="C290" s="2" t="str">
        <f>INDEX('SHOP Plan List'!C$2:C$15,MATCH($A290,'SHOP Plan List'!$A$2:$A$15,0))</f>
        <v>Silver </v>
      </c>
      <c r="D290" s="2" t="s">
        <v>82</v>
      </c>
      <c r="E290" s="2">
        <v>45</v>
      </c>
      <c r="F290" s="2">
        <v>685.09</v>
      </c>
      <c r="G290" s="2">
        <v>685.09</v>
      </c>
      <c r="H290" s="2">
        <v>685.09</v>
      </c>
      <c r="I290" s="2">
        <v>695.84</v>
      </c>
      <c r="J290" s="2">
        <v>695.84</v>
      </c>
      <c r="K290" s="2">
        <v>695.84</v>
      </c>
      <c r="L290" s="2">
        <v>706.76</v>
      </c>
      <c r="M290" s="2">
        <v>706.76</v>
      </c>
      <c r="N290" s="2">
        <v>706.76</v>
      </c>
      <c r="O290" s="2">
        <v>717.84</v>
      </c>
      <c r="P290" s="2">
        <v>717.84</v>
      </c>
      <c r="Q290" s="2">
        <v>717.84</v>
      </c>
      <c r="R290" s="2"/>
      <c r="S290" s="2"/>
      <c r="T290" s="2"/>
      <c r="U290" s="2"/>
      <c r="V290" s="2"/>
      <c r="W290" s="2"/>
      <c r="X290" s="2"/>
    </row>
    <row r="291" spans="1:24" x14ac:dyDescent="0.2">
      <c r="A291" s="2" t="s">
        <v>89</v>
      </c>
      <c r="B291" s="2" t="str">
        <f>INDEX('SHOP Plan List'!B$2:B$15,MATCH($A291,'SHOP Plan List'!$A$2:$A$15,0))</f>
        <v>KP GA Silver HMO $5000 20% S13 HSA </v>
      </c>
      <c r="C291" s="2" t="str">
        <f>INDEX('SHOP Plan List'!C$2:C$15,MATCH($A291,'SHOP Plan List'!$A$2:$A$15,0))</f>
        <v>Silver </v>
      </c>
      <c r="D291" s="2" t="s">
        <v>82</v>
      </c>
      <c r="E291" s="2">
        <v>46</v>
      </c>
      <c r="F291" s="2">
        <v>711.66</v>
      </c>
      <c r="G291" s="2">
        <v>711.66</v>
      </c>
      <c r="H291" s="2">
        <v>711.66</v>
      </c>
      <c r="I291" s="2">
        <v>722.82</v>
      </c>
      <c r="J291" s="2">
        <v>722.82</v>
      </c>
      <c r="K291" s="2">
        <v>722.82</v>
      </c>
      <c r="L291" s="2">
        <v>734.16</v>
      </c>
      <c r="M291" s="2">
        <v>734.16</v>
      </c>
      <c r="N291" s="2">
        <v>734.16</v>
      </c>
      <c r="O291" s="2">
        <v>745.68</v>
      </c>
      <c r="P291" s="2">
        <v>745.68</v>
      </c>
      <c r="Q291" s="2">
        <v>745.68</v>
      </c>
      <c r="R291" s="2"/>
      <c r="S291" s="2"/>
      <c r="T291" s="2"/>
      <c r="U291" s="2"/>
      <c r="V291" s="2"/>
      <c r="W291" s="2"/>
      <c r="X291" s="2"/>
    </row>
    <row r="292" spans="1:24" x14ac:dyDescent="0.2">
      <c r="A292" s="2" t="s">
        <v>89</v>
      </c>
      <c r="B292" s="2" t="str">
        <f>INDEX('SHOP Plan List'!B$2:B$15,MATCH($A292,'SHOP Plan List'!$A$2:$A$15,0))</f>
        <v>KP GA Silver HMO $5000 20% S13 HSA </v>
      </c>
      <c r="C292" s="2" t="str">
        <f>INDEX('SHOP Plan List'!C$2:C$15,MATCH($A292,'SHOP Plan List'!$A$2:$A$15,0))</f>
        <v>Silver </v>
      </c>
      <c r="D292" s="2" t="s">
        <v>82</v>
      </c>
      <c r="E292" s="2">
        <v>47</v>
      </c>
      <c r="F292" s="2">
        <v>741.55</v>
      </c>
      <c r="G292" s="2">
        <v>741.55</v>
      </c>
      <c r="H292" s="2">
        <v>741.55</v>
      </c>
      <c r="I292" s="2">
        <v>753.18</v>
      </c>
      <c r="J292" s="2">
        <v>753.18</v>
      </c>
      <c r="K292" s="2">
        <v>753.18</v>
      </c>
      <c r="L292" s="2">
        <v>765</v>
      </c>
      <c r="M292" s="2">
        <v>765</v>
      </c>
      <c r="N292" s="2">
        <v>765</v>
      </c>
      <c r="O292" s="2">
        <v>777</v>
      </c>
      <c r="P292" s="2">
        <v>777</v>
      </c>
      <c r="Q292" s="2">
        <v>777</v>
      </c>
      <c r="R292" s="2"/>
      <c r="S292" s="2"/>
      <c r="T292" s="2"/>
      <c r="U292" s="2"/>
      <c r="V292" s="2"/>
      <c r="W292" s="2"/>
      <c r="X292" s="2"/>
    </row>
    <row r="293" spans="1:24" x14ac:dyDescent="0.2">
      <c r="A293" s="2" t="s">
        <v>89</v>
      </c>
      <c r="B293" s="2" t="str">
        <f>INDEX('SHOP Plan List'!B$2:B$15,MATCH($A293,'SHOP Plan List'!$A$2:$A$15,0))</f>
        <v>KP GA Silver HMO $5000 20% S13 HSA </v>
      </c>
      <c r="C293" s="2" t="str">
        <f>INDEX('SHOP Plan List'!C$2:C$15,MATCH($A293,'SHOP Plan List'!$A$2:$A$15,0))</f>
        <v>Silver </v>
      </c>
      <c r="D293" s="2" t="s">
        <v>82</v>
      </c>
      <c r="E293" s="2">
        <v>48</v>
      </c>
      <c r="F293" s="2">
        <v>775.71</v>
      </c>
      <c r="G293" s="2">
        <v>775.71</v>
      </c>
      <c r="H293" s="2">
        <v>775.71</v>
      </c>
      <c r="I293" s="2">
        <v>787.88</v>
      </c>
      <c r="J293" s="2">
        <v>787.88</v>
      </c>
      <c r="K293" s="2">
        <v>787.88</v>
      </c>
      <c r="L293" s="2">
        <v>800.24</v>
      </c>
      <c r="M293" s="2">
        <v>800.24</v>
      </c>
      <c r="N293" s="2">
        <v>800.24</v>
      </c>
      <c r="O293" s="2">
        <v>812.79</v>
      </c>
      <c r="P293" s="2">
        <v>812.79</v>
      </c>
      <c r="Q293" s="2">
        <v>812.79</v>
      </c>
      <c r="R293" s="2"/>
      <c r="S293" s="2"/>
      <c r="T293" s="2"/>
      <c r="U293" s="2"/>
      <c r="V293" s="2"/>
      <c r="W293" s="2"/>
      <c r="X293" s="2"/>
    </row>
    <row r="294" spans="1:24" x14ac:dyDescent="0.2">
      <c r="A294" s="2" t="s">
        <v>89</v>
      </c>
      <c r="B294" s="2" t="str">
        <f>INDEX('SHOP Plan List'!B$2:B$15,MATCH($A294,'SHOP Plan List'!$A$2:$A$15,0))</f>
        <v>KP GA Silver HMO $5000 20% S13 HSA </v>
      </c>
      <c r="C294" s="2" t="str">
        <f>INDEX('SHOP Plan List'!C$2:C$15,MATCH($A294,'SHOP Plan List'!$A$2:$A$15,0))</f>
        <v>Silver </v>
      </c>
      <c r="D294" s="2" t="s">
        <v>82</v>
      </c>
      <c r="E294" s="2">
        <v>49</v>
      </c>
      <c r="F294" s="2">
        <v>809.39</v>
      </c>
      <c r="G294" s="2">
        <v>809.39</v>
      </c>
      <c r="H294" s="2">
        <v>809.39</v>
      </c>
      <c r="I294" s="2">
        <v>822.09</v>
      </c>
      <c r="J294" s="2">
        <v>822.09</v>
      </c>
      <c r="K294" s="2">
        <v>822.09</v>
      </c>
      <c r="L294" s="2">
        <v>834.99</v>
      </c>
      <c r="M294" s="2">
        <v>834.99</v>
      </c>
      <c r="N294" s="2">
        <v>834.99</v>
      </c>
      <c r="O294" s="2">
        <v>848.09</v>
      </c>
      <c r="P294" s="2">
        <v>848.09</v>
      </c>
      <c r="Q294" s="2">
        <v>848.09</v>
      </c>
      <c r="R294" s="2"/>
      <c r="S294" s="2"/>
      <c r="T294" s="2"/>
      <c r="U294" s="2"/>
      <c r="V294" s="2"/>
      <c r="W294" s="2"/>
      <c r="X294" s="2"/>
    </row>
    <row r="295" spans="1:24" x14ac:dyDescent="0.2">
      <c r="A295" s="2" t="s">
        <v>89</v>
      </c>
      <c r="B295" s="2" t="str">
        <f>INDEX('SHOP Plan List'!B$2:B$15,MATCH($A295,'SHOP Plan List'!$A$2:$A$15,0))</f>
        <v>KP GA Silver HMO $5000 20% S13 HSA </v>
      </c>
      <c r="C295" s="2" t="str">
        <f>INDEX('SHOP Plan List'!C$2:C$15,MATCH($A295,'SHOP Plan List'!$A$2:$A$15,0))</f>
        <v>Silver </v>
      </c>
      <c r="D295" s="2" t="s">
        <v>82</v>
      </c>
      <c r="E295" s="2">
        <v>50</v>
      </c>
      <c r="F295" s="2">
        <v>847.35</v>
      </c>
      <c r="G295" s="2">
        <v>847.35</v>
      </c>
      <c r="H295" s="2">
        <v>847.35</v>
      </c>
      <c r="I295" s="2">
        <v>860.64</v>
      </c>
      <c r="J295" s="2">
        <v>860.64</v>
      </c>
      <c r="K295" s="2">
        <v>860.64</v>
      </c>
      <c r="L295" s="2">
        <v>874.14</v>
      </c>
      <c r="M295" s="2">
        <v>874.14</v>
      </c>
      <c r="N295" s="2">
        <v>874.14</v>
      </c>
      <c r="O295" s="2">
        <v>887.86</v>
      </c>
      <c r="P295" s="2">
        <v>887.86</v>
      </c>
      <c r="Q295" s="2">
        <v>887.86</v>
      </c>
      <c r="R295" s="2"/>
      <c r="S295" s="2"/>
      <c r="T295" s="2"/>
      <c r="U295" s="2"/>
      <c r="V295" s="2"/>
      <c r="W295" s="2"/>
      <c r="X295" s="2"/>
    </row>
    <row r="296" spans="1:24" x14ac:dyDescent="0.2">
      <c r="A296" s="2" t="s">
        <v>89</v>
      </c>
      <c r="B296" s="2" t="str">
        <f>INDEX('SHOP Plan List'!B$2:B$15,MATCH($A296,'SHOP Plan List'!$A$2:$A$15,0))</f>
        <v>KP GA Silver HMO $5000 20% S13 HSA </v>
      </c>
      <c r="C296" s="2" t="str">
        <f>INDEX('SHOP Plan List'!C$2:C$15,MATCH($A296,'SHOP Plan List'!$A$2:$A$15,0))</f>
        <v>Silver </v>
      </c>
      <c r="D296" s="2" t="s">
        <v>82</v>
      </c>
      <c r="E296" s="2">
        <v>51</v>
      </c>
      <c r="F296" s="2">
        <v>884.83</v>
      </c>
      <c r="G296" s="2">
        <v>884.83</v>
      </c>
      <c r="H296" s="2">
        <v>884.83</v>
      </c>
      <c r="I296" s="2">
        <v>898.71</v>
      </c>
      <c r="J296" s="2">
        <v>898.71</v>
      </c>
      <c r="K296" s="2">
        <v>898.71</v>
      </c>
      <c r="L296" s="2">
        <v>912.81</v>
      </c>
      <c r="M296" s="2">
        <v>912.81</v>
      </c>
      <c r="N296" s="2">
        <v>912.81</v>
      </c>
      <c r="O296" s="2">
        <v>927.13</v>
      </c>
      <c r="P296" s="2">
        <v>927.13</v>
      </c>
      <c r="Q296" s="2">
        <v>927.13</v>
      </c>
      <c r="R296" s="2"/>
      <c r="S296" s="2"/>
      <c r="T296" s="2"/>
      <c r="U296" s="2"/>
      <c r="V296" s="2"/>
      <c r="W296" s="2"/>
      <c r="X296" s="2"/>
    </row>
    <row r="297" spans="1:24" x14ac:dyDescent="0.2">
      <c r="A297" s="2" t="s">
        <v>89</v>
      </c>
      <c r="B297" s="2" t="str">
        <f>INDEX('SHOP Plan List'!B$2:B$15,MATCH($A297,'SHOP Plan List'!$A$2:$A$15,0))</f>
        <v>KP GA Silver HMO $5000 20% S13 HSA </v>
      </c>
      <c r="C297" s="2" t="str">
        <f>INDEX('SHOP Plan List'!C$2:C$15,MATCH($A297,'SHOP Plan List'!$A$2:$A$15,0))</f>
        <v>Silver </v>
      </c>
      <c r="D297" s="2" t="s">
        <v>82</v>
      </c>
      <c r="E297" s="2">
        <v>52</v>
      </c>
      <c r="F297" s="2">
        <v>926.1</v>
      </c>
      <c r="G297" s="2">
        <v>926.1</v>
      </c>
      <c r="H297" s="2">
        <v>926.1</v>
      </c>
      <c r="I297" s="2">
        <v>940.63</v>
      </c>
      <c r="J297" s="2">
        <v>940.63</v>
      </c>
      <c r="K297" s="2">
        <v>940.63</v>
      </c>
      <c r="L297" s="2">
        <v>955.39</v>
      </c>
      <c r="M297" s="2">
        <v>955.39</v>
      </c>
      <c r="N297" s="2">
        <v>955.39</v>
      </c>
      <c r="O297" s="2">
        <v>970.38</v>
      </c>
      <c r="P297" s="2">
        <v>970.38</v>
      </c>
      <c r="Q297" s="2">
        <v>970.38</v>
      </c>
      <c r="R297" s="2"/>
      <c r="S297" s="2"/>
      <c r="T297" s="2"/>
      <c r="U297" s="2"/>
      <c r="V297" s="2"/>
      <c r="W297" s="2"/>
      <c r="X297" s="2"/>
    </row>
    <row r="298" spans="1:24" x14ac:dyDescent="0.2">
      <c r="A298" s="2" t="s">
        <v>89</v>
      </c>
      <c r="B298" s="2" t="str">
        <f>INDEX('SHOP Plan List'!B$2:B$15,MATCH($A298,'SHOP Plan List'!$A$2:$A$15,0))</f>
        <v>KP GA Silver HMO $5000 20% S13 HSA </v>
      </c>
      <c r="C298" s="2" t="str">
        <f>INDEX('SHOP Plan List'!C$2:C$15,MATCH($A298,'SHOP Plan List'!$A$2:$A$15,0))</f>
        <v>Silver </v>
      </c>
      <c r="D298" s="2" t="s">
        <v>82</v>
      </c>
      <c r="E298" s="2">
        <v>53</v>
      </c>
      <c r="F298" s="2">
        <v>967.85</v>
      </c>
      <c r="G298" s="2">
        <v>967.85</v>
      </c>
      <c r="H298" s="2">
        <v>967.85</v>
      </c>
      <c r="I298" s="2">
        <v>983.04</v>
      </c>
      <c r="J298" s="2">
        <v>983.04</v>
      </c>
      <c r="K298" s="2">
        <v>983.04</v>
      </c>
      <c r="L298" s="2">
        <v>998.46</v>
      </c>
      <c r="M298" s="2">
        <v>998.46</v>
      </c>
      <c r="N298" s="2">
        <v>998.46</v>
      </c>
      <c r="O298" s="2">
        <v>1014.13</v>
      </c>
      <c r="P298" s="2">
        <v>1014.13</v>
      </c>
      <c r="Q298" s="2">
        <v>1014.13</v>
      </c>
      <c r="R298" s="2"/>
      <c r="S298" s="2"/>
      <c r="T298" s="2"/>
      <c r="U298" s="2"/>
      <c r="V298" s="2"/>
      <c r="W298" s="2"/>
      <c r="X298" s="2"/>
    </row>
    <row r="299" spans="1:24" x14ac:dyDescent="0.2">
      <c r="A299" s="2" t="s">
        <v>89</v>
      </c>
      <c r="B299" s="2" t="str">
        <f>INDEX('SHOP Plan List'!B$2:B$15,MATCH($A299,'SHOP Plan List'!$A$2:$A$15,0))</f>
        <v>KP GA Silver HMO $5000 20% S13 HSA </v>
      </c>
      <c r="C299" s="2" t="str">
        <f>INDEX('SHOP Plan List'!C$2:C$15,MATCH($A299,'SHOP Plan List'!$A$2:$A$15,0))</f>
        <v>Silver </v>
      </c>
      <c r="D299" s="2" t="s">
        <v>82</v>
      </c>
      <c r="E299" s="2">
        <v>54</v>
      </c>
      <c r="F299" s="2">
        <v>1012.93</v>
      </c>
      <c r="G299" s="2">
        <v>1012.93</v>
      </c>
      <c r="H299" s="2">
        <v>1012.93</v>
      </c>
      <c r="I299" s="2">
        <v>1028.82</v>
      </c>
      <c r="J299" s="2">
        <v>1028.82</v>
      </c>
      <c r="K299" s="2">
        <v>1028.82</v>
      </c>
      <c r="L299" s="2">
        <v>1044.96</v>
      </c>
      <c r="M299" s="2">
        <v>1044.96</v>
      </c>
      <c r="N299" s="2">
        <v>1044.96</v>
      </c>
      <c r="O299" s="2">
        <v>1061.3499999999999</v>
      </c>
      <c r="P299" s="2">
        <v>1061.3499999999999</v>
      </c>
      <c r="Q299" s="2">
        <v>1061.3499999999999</v>
      </c>
      <c r="R299" s="2"/>
      <c r="S299" s="2"/>
      <c r="T299" s="2"/>
      <c r="U299" s="2"/>
      <c r="V299" s="2"/>
      <c r="W299" s="2"/>
      <c r="X299" s="2"/>
    </row>
    <row r="300" spans="1:24" x14ac:dyDescent="0.2">
      <c r="A300" s="2" t="s">
        <v>89</v>
      </c>
      <c r="B300" s="2" t="str">
        <f>INDEX('SHOP Plan List'!B$2:B$15,MATCH($A300,'SHOP Plan List'!$A$2:$A$15,0))</f>
        <v>KP GA Silver HMO $5000 20% S13 HSA </v>
      </c>
      <c r="C300" s="2" t="str">
        <f>INDEX('SHOP Plan List'!C$2:C$15,MATCH($A300,'SHOP Plan List'!$A$2:$A$15,0))</f>
        <v>Silver </v>
      </c>
      <c r="D300" s="2" t="s">
        <v>82</v>
      </c>
      <c r="E300" s="2">
        <v>55</v>
      </c>
      <c r="F300" s="2">
        <v>1058</v>
      </c>
      <c r="G300" s="2">
        <v>1058</v>
      </c>
      <c r="H300" s="2">
        <v>1058</v>
      </c>
      <c r="I300" s="2">
        <v>1074.5999999999999</v>
      </c>
      <c r="J300" s="2">
        <v>1074.5999999999999</v>
      </c>
      <c r="K300" s="2">
        <v>1074.5999999999999</v>
      </c>
      <c r="L300" s="2">
        <v>1091.46</v>
      </c>
      <c r="M300" s="2">
        <v>1091.46</v>
      </c>
      <c r="N300" s="2">
        <v>1091.46</v>
      </c>
      <c r="O300" s="2">
        <v>1108.58</v>
      </c>
      <c r="P300" s="2">
        <v>1108.58</v>
      </c>
      <c r="Q300" s="2">
        <v>1108.58</v>
      </c>
      <c r="R300" s="2"/>
      <c r="S300" s="2"/>
      <c r="T300" s="2"/>
      <c r="U300" s="2"/>
      <c r="V300" s="2"/>
      <c r="W300" s="2"/>
      <c r="X300" s="2"/>
    </row>
    <row r="301" spans="1:24" x14ac:dyDescent="0.2">
      <c r="A301" s="2" t="s">
        <v>89</v>
      </c>
      <c r="B301" s="2" t="str">
        <f>INDEX('SHOP Plan List'!B$2:B$15,MATCH($A301,'SHOP Plan List'!$A$2:$A$15,0))</f>
        <v>KP GA Silver HMO $5000 20% S13 HSA </v>
      </c>
      <c r="C301" s="2" t="str">
        <f>INDEX('SHOP Plan List'!C$2:C$15,MATCH($A301,'SHOP Plan List'!$A$2:$A$15,0))</f>
        <v>Silver </v>
      </c>
      <c r="D301" s="2" t="s">
        <v>82</v>
      </c>
      <c r="E301" s="2">
        <v>56</v>
      </c>
      <c r="F301" s="2">
        <v>1106.8699999999999</v>
      </c>
      <c r="G301" s="2">
        <v>1106.8699999999999</v>
      </c>
      <c r="H301" s="2">
        <v>1106.8699999999999</v>
      </c>
      <c r="I301" s="2">
        <v>1124.23</v>
      </c>
      <c r="J301" s="2">
        <v>1124.23</v>
      </c>
      <c r="K301" s="2">
        <v>1124.23</v>
      </c>
      <c r="L301" s="2">
        <v>1141.8699999999999</v>
      </c>
      <c r="M301" s="2">
        <v>1141.8699999999999</v>
      </c>
      <c r="N301" s="2">
        <v>1141.8699999999999</v>
      </c>
      <c r="O301" s="2">
        <v>1159.78</v>
      </c>
      <c r="P301" s="2">
        <v>1159.78</v>
      </c>
      <c r="Q301" s="2">
        <v>1159.78</v>
      </c>
      <c r="R301" s="2"/>
      <c r="S301" s="2"/>
      <c r="T301" s="2"/>
      <c r="U301" s="2"/>
      <c r="V301" s="2"/>
      <c r="W301" s="2"/>
      <c r="X301" s="2"/>
    </row>
    <row r="302" spans="1:24" x14ac:dyDescent="0.2">
      <c r="A302" s="2" t="s">
        <v>89</v>
      </c>
      <c r="B302" s="2" t="str">
        <f>INDEX('SHOP Plan List'!B$2:B$15,MATCH($A302,'SHOP Plan List'!$A$2:$A$15,0))</f>
        <v>KP GA Silver HMO $5000 20% S13 HSA </v>
      </c>
      <c r="C302" s="2" t="str">
        <f>INDEX('SHOP Plan List'!C$2:C$15,MATCH($A302,'SHOP Plan List'!$A$2:$A$15,0))</f>
        <v>Silver </v>
      </c>
      <c r="D302" s="2" t="s">
        <v>82</v>
      </c>
      <c r="E302" s="2">
        <v>57</v>
      </c>
      <c r="F302" s="2">
        <v>1156.21</v>
      </c>
      <c r="G302" s="2">
        <v>1156.21</v>
      </c>
      <c r="H302" s="2">
        <v>1156.21</v>
      </c>
      <c r="I302" s="2">
        <v>1174.3499999999999</v>
      </c>
      <c r="J302" s="2">
        <v>1174.3499999999999</v>
      </c>
      <c r="K302" s="2">
        <v>1174.3499999999999</v>
      </c>
      <c r="L302" s="2">
        <v>1192.77</v>
      </c>
      <c r="M302" s="2">
        <v>1192.77</v>
      </c>
      <c r="N302" s="2">
        <v>1192.77</v>
      </c>
      <c r="O302" s="2">
        <v>1211.49</v>
      </c>
      <c r="P302" s="2">
        <v>1211.49</v>
      </c>
      <c r="Q302" s="2">
        <v>1211.49</v>
      </c>
      <c r="R302" s="2"/>
      <c r="S302" s="2"/>
      <c r="T302" s="2"/>
      <c r="U302" s="2"/>
      <c r="V302" s="2"/>
      <c r="W302" s="2"/>
      <c r="X302" s="2"/>
    </row>
    <row r="303" spans="1:24" x14ac:dyDescent="0.2">
      <c r="A303" s="2" t="s">
        <v>89</v>
      </c>
      <c r="B303" s="2" t="str">
        <f>INDEX('SHOP Plan List'!B$2:B$15,MATCH($A303,'SHOP Plan List'!$A$2:$A$15,0))</f>
        <v>KP GA Silver HMO $5000 20% S13 HSA </v>
      </c>
      <c r="C303" s="2" t="str">
        <f>INDEX('SHOP Plan List'!C$2:C$15,MATCH($A303,'SHOP Plan List'!$A$2:$A$15,0))</f>
        <v>Silver </v>
      </c>
      <c r="D303" s="2" t="s">
        <v>82</v>
      </c>
      <c r="E303" s="2">
        <v>58</v>
      </c>
      <c r="F303" s="2">
        <v>1208.8699999999999</v>
      </c>
      <c r="G303" s="2">
        <v>1208.8699999999999</v>
      </c>
      <c r="H303" s="2">
        <v>1208.8699999999999</v>
      </c>
      <c r="I303" s="2">
        <v>1227.8399999999999</v>
      </c>
      <c r="J303" s="2">
        <v>1227.8399999999999</v>
      </c>
      <c r="K303" s="2">
        <v>1227.8399999999999</v>
      </c>
      <c r="L303" s="2">
        <v>1247.0999999999999</v>
      </c>
      <c r="M303" s="2">
        <v>1247.0999999999999</v>
      </c>
      <c r="N303" s="2">
        <v>1247.0999999999999</v>
      </c>
      <c r="O303" s="2">
        <v>1266.67</v>
      </c>
      <c r="P303" s="2">
        <v>1266.67</v>
      </c>
      <c r="Q303" s="2">
        <v>1266.67</v>
      </c>
      <c r="R303" s="2"/>
      <c r="S303" s="2"/>
      <c r="T303" s="2"/>
      <c r="U303" s="2"/>
      <c r="V303" s="2"/>
      <c r="W303" s="2"/>
      <c r="X303" s="2"/>
    </row>
    <row r="304" spans="1:24" x14ac:dyDescent="0.2">
      <c r="A304" s="2" t="s">
        <v>89</v>
      </c>
      <c r="B304" s="2" t="str">
        <f>INDEX('SHOP Plan List'!B$2:B$15,MATCH($A304,'SHOP Plan List'!$A$2:$A$15,0))</f>
        <v>KP GA Silver HMO $5000 20% S13 HSA </v>
      </c>
      <c r="C304" s="2" t="str">
        <f>INDEX('SHOP Plan List'!C$2:C$15,MATCH($A304,'SHOP Plan List'!$A$2:$A$15,0))</f>
        <v>Silver </v>
      </c>
      <c r="D304" s="2" t="s">
        <v>82</v>
      </c>
      <c r="E304" s="2">
        <v>59</v>
      </c>
      <c r="F304" s="2">
        <v>1234.96</v>
      </c>
      <c r="G304" s="2">
        <v>1234.96</v>
      </c>
      <c r="H304" s="2">
        <v>1234.96</v>
      </c>
      <c r="I304" s="2">
        <v>1254.3399999999999</v>
      </c>
      <c r="J304" s="2">
        <v>1254.3399999999999</v>
      </c>
      <c r="K304" s="2">
        <v>1254.3399999999999</v>
      </c>
      <c r="L304" s="2">
        <v>1274.02</v>
      </c>
      <c r="M304" s="2">
        <v>1274.02</v>
      </c>
      <c r="N304" s="2">
        <v>1274.02</v>
      </c>
      <c r="O304" s="2">
        <v>1294.01</v>
      </c>
      <c r="P304" s="2">
        <v>1294.01</v>
      </c>
      <c r="Q304" s="2">
        <v>1294.01</v>
      </c>
      <c r="R304" s="2"/>
      <c r="S304" s="2"/>
      <c r="T304" s="2"/>
      <c r="U304" s="2"/>
      <c r="V304" s="2"/>
      <c r="W304" s="2"/>
      <c r="X304" s="2"/>
    </row>
    <row r="305" spans="1:24" x14ac:dyDescent="0.2">
      <c r="A305" s="2" t="s">
        <v>89</v>
      </c>
      <c r="B305" s="2" t="str">
        <f>INDEX('SHOP Plan List'!B$2:B$15,MATCH($A305,'SHOP Plan List'!$A$2:$A$15,0))</f>
        <v>KP GA Silver HMO $5000 20% S13 HSA </v>
      </c>
      <c r="C305" s="2" t="str">
        <f>INDEX('SHOP Plan List'!C$2:C$15,MATCH($A305,'SHOP Plan List'!$A$2:$A$15,0))</f>
        <v>Silver </v>
      </c>
      <c r="D305" s="2" t="s">
        <v>82</v>
      </c>
      <c r="E305" s="2">
        <v>60</v>
      </c>
      <c r="F305" s="2">
        <v>1287.6300000000001</v>
      </c>
      <c r="G305" s="2">
        <v>1287.6300000000001</v>
      </c>
      <c r="H305" s="2">
        <v>1287.6300000000001</v>
      </c>
      <c r="I305" s="2">
        <v>1307.83</v>
      </c>
      <c r="J305" s="2">
        <v>1307.83</v>
      </c>
      <c r="K305" s="2">
        <v>1307.83</v>
      </c>
      <c r="L305" s="2">
        <v>1328.35</v>
      </c>
      <c r="M305" s="2">
        <v>1328.35</v>
      </c>
      <c r="N305" s="2">
        <v>1328.35</v>
      </c>
      <c r="O305" s="2">
        <v>1349.19</v>
      </c>
      <c r="P305" s="2">
        <v>1349.19</v>
      </c>
      <c r="Q305" s="2">
        <v>1349.19</v>
      </c>
      <c r="R305" s="2"/>
      <c r="S305" s="2"/>
      <c r="T305" s="2"/>
      <c r="U305" s="2"/>
      <c r="V305" s="2"/>
      <c r="W305" s="2"/>
      <c r="X305" s="2"/>
    </row>
    <row r="306" spans="1:24" x14ac:dyDescent="0.2">
      <c r="A306" s="2" t="s">
        <v>89</v>
      </c>
      <c r="B306" s="2" t="str">
        <f>INDEX('SHOP Plan List'!B$2:B$15,MATCH($A306,'SHOP Plan List'!$A$2:$A$15,0))</f>
        <v>KP GA Silver HMO $5000 20% S13 HSA </v>
      </c>
      <c r="C306" s="2" t="str">
        <f>INDEX('SHOP Plan List'!C$2:C$15,MATCH($A306,'SHOP Plan List'!$A$2:$A$15,0))</f>
        <v>Silver </v>
      </c>
      <c r="D306" s="2" t="s">
        <v>82</v>
      </c>
      <c r="E306" s="2">
        <v>61</v>
      </c>
      <c r="F306" s="2">
        <v>1333.17</v>
      </c>
      <c r="G306" s="2">
        <v>1333.17</v>
      </c>
      <c r="H306" s="2">
        <v>1333.17</v>
      </c>
      <c r="I306" s="2">
        <v>1354.09</v>
      </c>
      <c r="J306" s="2">
        <v>1354.09</v>
      </c>
      <c r="K306" s="2">
        <v>1354.09</v>
      </c>
      <c r="L306" s="2">
        <v>1375.33</v>
      </c>
      <c r="M306" s="2">
        <v>1375.33</v>
      </c>
      <c r="N306" s="2">
        <v>1375.33</v>
      </c>
      <c r="O306" s="2">
        <v>1396.91</v>
      </c>
      <c r="P306" s="2">
        <v>1396.91</v>
      </c>
      <c r="Q306" s="2">
        <v>1396.91</v>
      </c>
      <c r="R306" s="2"/>
      <c r="S306" s="2"/>
      <c r="T306" s="2"/>
      <c r="U306" s="2"/>
      <c r="V306" s="2"/>
      <c r="W306" s="2"/>
      <c r="X306" s="2"/>
    </row>
    <row r="307" spans="1:24" x14ac:dyDescent="0.2">
      <c r="A307" s="2" t="s">
        <v>89</v>
      </c>
      <c r="B307" s="2" t="str">
        <f>INDEX('SHOP Plan List'!B$2:B$15,MATCH($A307,'SHOP Plan List'!$A$2:$A$15,0))</f>
        <v>KP GA Silver HMO $5000 20% S13 HSA </v>
      </c>
      <c r="C307" s="2" t="str">
        <f>INDEX('SHOP Plan List'!C$2:C$15,MATCH($A307,'SHOP Plan List'!$A$2:$A$15,0))</f>
        <v>Silver </v>
      </c>
      <c r="D307" s="2" t="s">
        <v>82</v>
      </c>
      <c r="E307" s="2">
        <v>62</v>
      </c>
      <c r="F307" s="2">
        <v>1363.06</v>
      </c>
      <c r="G307" s="2">
        <v>1363.06</v>
      </c>
      <c r="H307" s="2">
        <v>1363.06</v>
      </c>
      <c r="I307" s="2">
        <v>1384.45</v>
      </c>
      <c r="J307" s="2">
        <v>1384.45</v>
      </c>
      <c r="K307" s="2">
        <v>1384.45</v>
      </c>
      <c r="L307" s="2">
        <v>1406.17</v>
      </c>
      <c r="M307" s="2">
        <v>1406.17</v>
      </c>
      <c r="N307" s="2">
        <v>1406.17</v>
      </c>
      <c r="O307" s="2">
        <v>1428.23</v>
      </c>
      <c r="P307" s="2">
        <v>1428.23</v>
      </c>
      <c r="Q307" s="2">
        <v>1428.23</v>
      </c>
      <c r="R307" s="2"/>
      <c r="S307" s="2"/>
      <c r="T307" s="2"/>
      <c r="U307" s="2"/>
      <c r="V307" s="2"/>
      <c r="W307" s="2"/>
      <c r="X307" s="2"/>
    </row>
    <row r="308" spans="1:24" x14ac:dyDescent="0.2">
      <c r="A308" s="2" t="s">
        <v>89</v>
      </c>
      <c r="B308" s="2" t="str">
        <f>INDEX('SHOP Plan List'!B$2:B$15,MATCH($A308,'SHOP Plan List'!$A$2:$A$15,0))</f>
        <v>KP GA Silver HMO $5000 20% S13 HSA </v>
      </c>
      <c r="C308" s="2" t="str">
        <f>INDEX('SHOP Plan List'!C$2:C$15,MATCH($A308,'SHOP Plan List'!$A$2:$A$15,0))</f>
        <v>Silver </v>
      </c>
      <c r="D308" s="2" t="s">
        <v>82</v>
      </c>
      <c r="E308" s="2">
        <v>63</v>
      </c>
      <c r="F308" s="2">
        <v>1400.54</v>
      </c>
      <c r="G308" s="2">
        <v>1400.54</v>
      </c>
      <c r="H308" s="2">
        <v>1400.54</v>
      </c>
      <c r="I308" s="2">
        <v>1422.52</v>
      </c>
      <c r="J308" s="2">
        <v>1422.52</v>
      </c>
      <c r="K308" s="2">
        <v>1422.52</v>
      </c>
      <c r="L308" s="2">
        <v>1444.83</v>
      </c>
      <c r="M308" s="2">
        <v>1444.83</v>
      </c>
      <c r="N308" s="2">
        <v>1444.83</v>
      </c>
      <c r="O308" s="2">
        <v>1467.5</v>
      </c>
      <c r="P308" s="2">
        <v>1467.5</v>
      </c>
      <c r="Q308" s="2">
        <v>1467.5</v>
      </c>
      <c r="R308" s="2"/>
      <c r="S308" s="2"/>
      <c r="T308" s="2"/>
      <c r="U308" s="2"/>
      <c r="V308" s="2"/>
      <c r="W308" s="2"/>
      <c r="X308" s="2"/>
    </row>
    <row r="309" spans="1:24" x14ac:dyDescent="0.2">
      <c r="A309" s="2" t="s">
        <v>89</v>
      </c>
      <c r="B309" s="2" t="str">
        <f>INDEX('SHOP Plan List'!B$2:B$15,MATCH($A309,'SHOP Plan List'!$A$2:$A$15,0))</f>
        <v>KP GA Silver HMO $5000 20% S13 HSA </v>
      </c>
      <c r="C309" s="2" t="str">
        <f>INDEX('SHOP Plan List'!C$2:C$15,MATCH($A309,'SHOP Plan List'!$A$2:$A$15,0))</f>
        <v>Silver </v>
      </c>
      <c r="D309" s="2" t="s">
        <v>82</v>
      </c>
      <c r="E309" s="2" t="s">
        <v>84</v>
      </c>
      <c r="F309" s="2">
        <v>1423.31</v>
      </c>
      <c r="G309" s="2">
        <v>1423.31</v>
      </c>
      <c r="H309" s="2">
        <v>1423.31</v>
      </c>
      <c r="I309" s="2">
        <v>1445.64</v>
      </c>
      <c r="J309" s="2">
        <v>1445.64</v>
      </c>
      <c r="K309" s="2">
        <v>1445.64</v>
      </c>
      <c r="L309" s="2">
        <v>1468.32</v>
      </c>
      <c r="M309" s="2">
        <v>1468.32</v>
      </c>
      <c r="N309" s="2">
        <v>1468.32</v>
      </c>
      <c r="O309" s="2">
        <v>1491.35</v>
      </c>
      <c r="P309" s="2">
        <v>1491.35</v>
      </c>
      <c r="Q309" s="2">
        <v>1491.35</v>
      </c>
      <c r="R309" s="2"/>
      <c r="S309" s="2"/>
      <c r="T309" s="2"/>
      <c r="U309" s="2"/>
      <c r="V309" s="2"/>
      <c r="W309" s="2"/>
      <c r="X309" s="2"/>
    </row>
    <row r="310" spans="1:24" x14ac:dyDescent="0.2">
      <c r="A310" s="2" t="s">
        <v>90</v>
      </c>
      <c r="B310" s="2" t="str">
        <f>INDEX('SHOP Plan List'!B$2:B$15,MATCH($A310,'SHOP Plan List'!$A$2:$A$15,0))</f>
        <v>KP GA Silver HMO $6000 $50 S13 </v>
      </c>
      <c r="C310" s="2" t="str">
        <f>INDEX('SHOP Plan List'!C$2:C$15,MATCH($A310,'SHOP Plan List'!$A$2:$A$15,0))</f>
        <v>Silver </v>
      </c>
      <c r="D310" s="2" t="s">
        <v>82</v>
      </c>
      <c r="E310" s="2" t="s">
        <v>83</v>
      </c>
      <c r="F310" s="2">
        <v>382.41</v>
      </c>
      <c r="G310" s="2">
        <v>382.41</v>
      </c>
      <c r="H310" s="2">
        <v>382.41</v>
      </c>
      <c r="I310" s="2">
        <v>388.41</v>
      </c>
      <c r="J310" s="2">
        <v>388.41</v>
      </c>
      <c r="K310" s="2">
        <v>388.41</v>
      </c>
      <c r="L310" s="2">
        <v>394.5</v>
      </c>
      <c r="M310" s="2">
        <v>394.5</v>
      </c>
      <c r="N310" s="2">
        <v>394.5</v>
      </c>
      <c r="O310" s="2">
        <v>400.69</v>
      </c>
      <c r="P310" s="2">
        <v>400.69</v>
      </c>
      <c r="Q310" s="2">
        <v>400.69</v>
      </c>
      <c r="R310" s="2"/>
      <c r="S310" s="2"/>
      <c r="T310" s="2"/>
      <c r="U310" s="2"/>
      <c r="V310" s="2"/>
      <c r="W310" s="2"/>
      <c r="X310" s="2"/>
    </row>
    <row r="311" spans="1:24" x14ac:dyDescent="0.2">
      <c r="A311" s="2" t="s">
        <v>90</v>
      </c>
      <c r="B311" s="2" t="str">
        <f>INDEX('SHOP Plan List'!B$2:B$15,MATCH($A311,'SHOP Plan List'!$A$2:$A$15,0))</f>
        <v>KP GA Silver HMO $6000 $50 S13 </v>
      </c>
      <c r="C311" s="2" t="str">
        <f>INDEX('SHOP Plan List'!C$2:C$15,MATCH($A311,'SHOP Plan List'!$A$2:$A$15,0))</f>
        <v>Silver </v>
      </c>
      <c r="D311" s="2" t="s">
        <v>82</v>
      </c>
      <c r="E311" s="2">
        <v>15</v>
      </c>
      <c r="F311" s="2">
        <v>416.4</v>
      </c>
      <c r="G311" s="2">
        <v>416.4</v>
      </c>
      <c r="H311" s="2">
        <v>416.4</v>
      </c>
      <c r="I311" s="2">
        <v>422.93</v>
      </c>
      <c r="J311" s="2">
        <v>422.93</v>
      </c>
      <c r="K311" s="2">
        <v>422.93</v>
      </c>
      <c r="L311" s="2">
        <v>429.57</v>
      </c>
      <c r="M311" s="2">
        <v>429.57</v>
      </c>
      <c r="N311" s="2">
        <v>429.57</v>
      </c>
      <c r="O311" s="2">
        <v>436.31</v>
      </c>
      <c r="P311" s="2">
        <v>436.31</v>
      </c>
      <c r="Q311" s="2">
        <v>436.31</v>
      </c>
      <c r="R311" s="2"/>
      <c r="S311" s="2"/>
      <c r="T311" s="2"/>
      <c r="U311" s="2"/>
      <c r="V311" s="2"/>
      <c r="W311" s="2"/>
      <c r="X311" s="2"/>
    </row>
    <row r="312" spans="1:24" x14ac:dyDescent="0.2">
      <c r="A312" s="2" t="s">
        <v>90</v>
      </c>
      <c r="B312" s="2" t="str">
        <f>INDEX('SHOP Plan List'!B$2:B$15,MATCH($A312,'SHOP Plan List'!$A$2:$A$15,0))</f>
        <v>KP GA Silver HMO $6000 $50 S13 </v>
      </c>
      <c r="C312" s="2" t="str">
        <f>INDEX('SHOP Plan List'!C$2:C$15,MATCH($A312,'SHOP Plan List'!$A$2:$A$15,0))</f>
        <v>Silver </v>
      </c>
      <c r="D312" s="2" t="s">
        <v>82</v>
      </c>
      <c r="E312" s="2">
        <v>16</v>
      </c>
      <c r="F312" s="2">
        <v>429.4</v>
      </c>
      <c r="G312" s="2">
        <v>429.4</v>
      </c>
      <c r="H312" s="2">
        <v>429.4</v>
      </c>
      <c r="I312" s="2">
        <v>436.13</v>
      </c>
      <c r="J312" s="2">
        <v>436.13</v>
      </c>
      <c r="K312" s="2">
        <v>436.13</v>
      </c>
      <c r="L312" s="2">
        <v>442.98</v>
      </c>
      <c r="M312" s="2">
        <v>442.98</v>
      </c>
      <c r="N312" s="2">
        <v>442.98</v>
      </c>
      <c r="O312" s="2">
        <v>449.93</v>
      </c>
      <c r="P312" s="2">
        <v>449.93</v>
      </c>
      <c r="Q312" s="2">
        <v>449.93</v>
      </c>
      <c r="R312" s="2"/>
      <c r="S312" s="2"/>
      <c r="T312" s="2"/>
      <c r="U312" s="2"/>
      <c r="V312" s="2"/>
      <c r="W312" s="2"/>
      <c r="X312" s="2"/>
    </row>
    <row r="313" spans="1:24" x14ac:dyDescent="0.2">
      <c r="A313" s="2" t="s">
        <v>90</v>
      </c>
      <c r="B313" s="2" t="str">
        <f>INDEX('SHOP Plan List'!B$2:B$15,MATCH($A313,'SHOP Plan List'!$A$2:$A$15,0))</f>
        <v>KP GA Silver HMO $6000 $50 S13 </v>
      </c>
      <c r="C313" s="2" t="str">
        <f>INDEX('SHOP Plan List'!C$2:C$15,MATCH($A313,'SHOP Plan List'!$A$2:$A$15,0))</f>
        <v>Silver </v>
      </c>
      <c r="D313" s="2" t="s">
        <v>82</v>
      </c>
      <c r="E313" s="2">
        <v>17</v>
      </c>
      <c r="F313" s="2">
        <v>442.39</v>
      </c>
      <c r="G313" s="2">
        <v>442.39</v>
      </c>
      <c r="H313" s="2">
        <v>442.39</v>
      </c>
      <c r="I313" s="2">
        <v>449.33</v>
      </c>
      <c r="J313" s="2">
        <v>449.33</v>
      </c>
      <c r="K313" s="2">
        <v>449.33</v>
      </c>
      <c r="L313" s="2">
        <v>456.38</v>
      </c>
      <c r="M313" s="2">
        <v>456.38</v>
      </c>
      <c r="N313" s="2">
        <v>456.38</v>
      </c>
      <c r="O313" s="2">
        <v>463.54</v>
      </c>
      <c r="P313" s="2">
        <v>463.54</v>
      </c>
      <c r="Q313" s="2">
        <v>463.54</v>
      </c>
      <c r="R313" s="2"/>
      <c r="S313" s="2"/>
      <c r="T313" s="2"/>
      <c r="U313" s="2"/>
      <c r="V313" s="2"/>
      <c r="W313" s="2"/>
      <c r="X313" s="2"/>
    </row>
    <row r="314" spans="1:24" x14ac:dyDescent="0.2">
      <c r="A314" s="2" t="s">
        <v>90</v>
      </c>
      <c r="B314" s="2" t="str">
        <f>INDEX('SHOP Plan List'!B$2:B$15,MATCH($A314,'SHOP Plan List'!$A$2:$A$15,0))</f>
        <v>KP GA Silver HMO $6000 $50 S13 </v>
      </c>
      <c r="C314" s="2" t="str">
        <f>INDEX('SHOP Plan List'!C$2:C$15,MATCH($A314,'SHOP Plan List'!$A$2:$A$15,0))</f>
        <v>Silver </v>
      </c>
      <c r="D314" s="2" t="s">
        <v>82</v>
      </c>
      <c r="E314" s="2">
        <v>18</v>
      </c>
      <c r="F314" s="2">
        <v>456.39</v>
      </c>
      <c r="G314" s="2">
        <v>456.39</v>
      </c>
      <c r="H314" s="2">
        <v>456.39</v>
      </c>
      <c r="I314" s="2">
        <v>463.55</v>
      </c>
      <c r="J314" s="2">
        <v>463.55</v>
      </c>
      <c r="K314" s="2">
        <v>463.55</v>
      </c>
      <c r="L314" s="2">
        <v>470.82</v>
      </c>
      <c r="M314" s="2">
        <v>470.82</v>
      </c>
      <c r="N314" s="2">
        <v>470.82</v>
      </c>
      <c r="O314" s="2">
        <v>478.21</v>
      </c>
      <c r="P314" s="2">
        <v>478.21</v>
      </c>
      <c r="Q314" s="2">
        <v>478.21</v>
      </c>
      <c r="R314" s="2"/>
      <c r="S314" s="2"/>
      <c r="T314" s="2"/>
      <c r="U314" s="2"/>
      <c r="V314" s="2"/>
      <c r="W314" s="2"/>
      <c r="X314" s="2"/>
    </row>
    <row r="315" spans="1:24" x14ac:dyDescent="0.2">
      <c r="A315" s="2" t="s">
        <v>90</v>
      </c>
      <c r="B315" s="2" t="str">
        <f>INDEX('SHOP Plan List'!B$2:B$15,MATCH($A315,'SHOP Plan List'!$A$2:$A$15,0))</f>
        <v>KP GA Silver HMO $6000 $50 S13 </v>
      </c>
      <c r="C315" s="2" t="str">
        <f>INDEX('SHOP Plan List'!C$2:C$15,MATCH($A315,'SHOP Plan List'!$A$2:$A$15,0))</f>
        <v>Silver </v>
      </c>
      <c r="D315" s="2" t="s">
        <v>82</v>
      </c>
      <c r="E315" s="2">
        <v>19</v>
      </c>
      <c r="F315" s="2">
        <v>470.39</v>
      </c>
      <c r="G315" s="2">
        <v>470.39</v>
      </c>
      <c r="H315" s="2">
        <v>470.39</v>
      </c>
      <c r="I315" s="2">
        <v>477.77</v>
      </c>
      <c r="J315" s="2">
        <v>477.77</v>
      </c>
      <c r="K315" s="2">
        <v>477.77</v>
      </c>
      <c r="L315" s="2">
        <v>485.26</v>
      </c>
      <c r="M315" s="2">
        <v>485.26</v>
      </c>
      <c r="N315" s="2">
        <v>485.26</v>
      </c>
      <c r="O315" s="2">
        <v>492.88</v>
      </c>
      <c r="P315" s="2">
        <v>492.88</v>
      </c>
      <c r="Q315" s="2">
        <v>492.88</v>
      </c>
      <c r="R315" s="2"/>
      <c r="S315" s="2"/>
      <c r="T315" s="2"/>
      <c r="U315" s="2"/>
      <c r="V315" s="2"/>
      <c r="W315" s="2"/>
      <c r="X315" s="2"/>
    </row>
    <row r="316" spans="1:24" x14ac:dyDescent="0.2">
      <c r="A316" s="2" t="s">
        <v>90</v>
      </c>
      <c r="B316" s="2" t="str">
        <f>INDEX('SHOP Plan List'!B$2:B$15,MATCH($A316,'SHOP Plan List'!$A$2:$A$15,0))</f>
        <v>KP GA Silver HMO $6000 $50 S13 </v>
      </c>
      <c r="C316" s="2" t="str">
        <f>INDEX('SHOP Plan List'!C$2:C$15,MATCH($A316,'SHOP Plan List'!$A$2:$A$15,0))</f>
        <v>Silver </v>
      </c>
      <c r="D316" s="2" t="s">
        <v>82</v>
      </c>
      <c r="E316" s="2">
        <v>20</v>
      </c>
      <c r="F316" s="2">
        <v>484.88</v>
      </c>
      <c r="G316" s="2">
        <v>484.88</v>
      </c>
      <c r="H316" s="2">
        <v>484.88</v>
      </c>
      <c r="I316" s="2">
        <v>492.49</v>
      </c>
      <c r="J316" s="2">
        <v>492.49</v>
      </c>
      <c r="K316" s="2">
        <v>492.49</v>
      </c>
      <c r="L316" s="2">
        <v>500.22</v>
      </c>
      <c r="M316" s="2">
        <v>500.22</v>
      </c>
      <c r="N316" s="2">
        <v>500.22</v>
      </c>
      <c r="O316" s="2">
        <v>508.07</v>
      </c>
      <c r="P316" s="2">
        <v>508.07</v>
      </c>
      <c r="Q316" s="2">
        <v>508.07</v>
      </c>
      <c r="R316" s="2"/>
      <c r="S316" s="2"/>
      <c r="T316" s="2"/>
      <c r="U316" s="2"/>
      <c r="V316" s="2"/>
      <c r="W316" s="2"/>
      <c r="X316" s="2"/>
    </row>
    <row r="317" spans="1:24" x14ac:dyDescent="0.2">
      <c r="A317" s="2" t="s">
        <v>90</v>
      </c>
      <c r="B317" s="2" t="str">
        <f>INDEX('SHOP Plan List'!B$2:B$15,MATCH($A317,'SHOP Plan List'!$A$2:$A$15,0))</f>
        <v>KP GA Silver HMO $6000 $50 S13 </v>
      </c>
      <c r="C317" s="2" t="str">
        <f>INDEX('SHOP Plan List'!C$2:C$15,MATCH($A317,'SHOP Plan List'!$A$2:$A$15,0))</f>
        <v>Silver </v>
      </c>
      <c r="D317" s="2" t="s">
        <v>82</v>
      </c>
      <c r="E317" s="2">
        <v>21</v>
      </c>
      <c r="F317" s="2">
        <v>499.88</v>
      </c>
      <c r="G317" s="2">
        <v>499.88</v>
      </c>
      <c r="H317" s="2">
        <v>499.88</v>
      </c>
      <c r="I317" s="2">
        <v>507.72</v>
      </c>
      <c r="J317" s="2">
        <v>507.72</v>
      </c>
      <c r="K317" s="2">
        <v>507.72</v>
      </c>
      <c r="L317" s="2">
        <v>515.69000000000005</v>
      </c>
      <c r="M317" s="2">
        <v>515.69000000000005</v>
      </c>
      <c r="N317" s="2">
        <v>515.69000000000005</v>
      </c>
      <c r="O317" s="2">
        <v>523.78</v>
      </c>
      <c r="P317" s="2">
        <v>523.78</v>
      </c>
      <c r="Q317" s="2">
        <v>523.78</v>
      </c>
      <c r="R317" s="2"/>
      <c r="S317" s="2"/>
      <c r="T317" s="2"/>
      <c r="U317" s="2"/>
      <c r="V317" s="2"/>
      <c r="W317" s="2"/>
      <c r="X317" s="2"/>
    </row>
    <row r="318" spans="1:24" x14ac:dyDescent="0.2">
      <c r="A318" s="2" t="s">
        <v>90</v>
      </c>
      <c r="B318" s="2" t="str">
        <f>INDEX('SHOP Plan List'!B$2:B$15,MATCH($A318,'SHOP Plan List'!$A$2:$A$15,0))</f>
        <v>KP GA Silver HMO $6000 $50 S13 </v>
      </c>
      <c r="C318" s="2" t="str">
        <f>INDEX('SHOP Plan List'!C$2:C$15,MATCH($A318,'SHOP Plan List'!$A$2:$A$15,0))</f>
        <v>Silver </v>
      </c>
      <c r="D318" s="2" t="s">
        <v>82</v>
      </c>
      <c r="E318" s="2">
        <v>22</v>
      </c>
      <c r="F318" s="2">
        <v>499.88</v>
      </c>
      <c r="G318" s="2">
        <v>499.88</v>
      </c>
      <c r="H318" s="2">
        <v>499.88</v>
      </c>
      <c r="I318" s="2">
        <v>507.72</v>
      </c>
      <c r="J318" s="2">
        <v>507.72</v>
      </c>
      <c r="K318" s="2">
        <v>507.72</v>
      </c>
      <c r="L318" s="2">
        <v>515.69000000000005</v>
      </c>
      <c r="M318" s="2">
        <v>515.69000000000005</v>
      </c>
      <c r="N318" s="2">
        <v>515.69000000000005</v>
      </c>
      <c r="O318" s="2">
        <v>523.78</v>
      </c>
      <c r="P318" s="2">
        <v>523.78</v>
      </c>
      <c r="Q318" s="2">
        <v>523.78</v>
      </c>
      <c r="R318" s="2"/>
      <c r="S318" s="2"/>
      <c r="T318" s="2"/>
      <c r="U318" s="2"/>
      <c r="V318" s="2"/>
      <c r="W318" s="2"/>
      <c r="X318" s="2"/>
    </row>
    <row r="319" spans="1:24" x14ac:dyDescent="0.2">
      <c r="A319" s="2" t="s">
        <v>90</v>
      </c>
      <c r="B319" s="2" t="str">
        <f>INDEX('SHOP Plan List'!B$2:B$15,MATCH($A319,'SHOP Plan List'!$A$2:$A$15,0))</f>
        <v>KP GA Silver HMO $6000 $50 S13 </v>
      </c>
      <c r="C319" s="2" t="str">
        <f>INDEX('SHOP Plan List'!C$2:C$15,MATCH($A319,'SHOP Plan List'!$A$2:$A$15,0))</f>
        <v>Silver </v>
      </c>
      <c r="D319" s="2" t="s">
        <v>82</v>
      </c>
      <c r="E319" s="2">
        <v>23</v>
      </c>
      <c r="F319" s="2">
        <v>499.88</v>
      </c>
      <c r="G319" s="2">
        <v>499.88</v>
      </c>
      <c r="H319" s="2">
        <v>499.88</v>
      </c>
      <c r="I319" s="2">
        <v>507.72</v>
      </c>
      <c r="J319" s="2">
        <v>507.72</v>
      </c>
      <c r="K319" s="2">
        <v>507.72</v>
      </c>
      <c r="L319" s="2">
        <v>515.69000000000005</v>
      </c>
      <c r="M319" s="2">
        <v>515.69000000000005</v>
      </c>
      <c r="N319" s="2">
        <v>515.69000000000005</v>
      </c>
      <c r="O319" s="2">
        <v>523.78</v>
      </c>
      <c r="P319" s="2">
        <v>523.78</v>
      </c>
      <c r="Q319" s="2">
        <v>523.78</v>
      </c>
      <c r="R319" s="2"/>
      <c r="S319" s="2"/>
      <c r="T319" s="2"/>
      <c r="U319" s="2"/>
      <c r="V319" s="2"/>
      <c r="W319" s="2"/>
      <c r="X319" s="2"/>
    </row>
    <row r="320" spans="1:24" x14ac:dyDescent="0.2">
      <c r="A320" s="2" t="s">
        <v>90</v>
      </c>
      <c r="B320" s="2" t="str">
        <f>INDEX('SHOP Plan List'!B$2:B$15,MATCH($A320,'SHOP Plan List'!$A$2:$A$15,0))</f>
        <v>KP GA Silver HMO $6000 $50 S13 </v>
      </c>
      <c r="C320" s="2" t="str">
        <f>INDEX('SHOP Plan List'!C$2:C$15,MATCH($A320,'SHOP Plan List'!$A$2:$A$15,0))</f>
        <v>Silver </v>
      </c>
      <c r="D320" s="2" t="s">
        <v>82</v>
      </c>
      <c r="E320" s="2">
        <v>24</v>
      </c>
      <c r="F320" s="2">
        <v>499.88</v>
      </c>
      <c r="G320" s="2">
        <v>499.88</v>
      </c>
      <c r="H320" s="2">
        <v>499.88</v>
      </c>
      <c r="I320" s="2">
        <v>507.72</v>
      </c>
      <c r="J320" s="2">
        <v>507.72</v>
      </c>
      <c r="K320" s="2">
        <v>507.72</v>
      </c>
      <c r="L320" s="2">
        <v>515.69000000000005</v>
      </c>
      <c r="M320" s="2">
        <v>515.69000000000005</v>
      </c>
      <c r="N320" s="2">
        <v>515.69000000000005</v>
      </c>
      <c r="O320" s="2">
        <v>523.78</v>
      </c>
      <c r="P320" s="2">
        <v>523.78</v>
      </c>
      <c r="Q320" s="2">
        <v>523.78</v>
      </c>
      <c r="R320" s="2"/>
      <c r="S320" s="2"/>
      <c r="T320" s="2"/>
      <c r="U320" s="2"/>
      <c r="V320" s="2"/>
      <c r="W320" s="2"/>
      <c r="X320" s="2"/>
    </row>
    <row r="321" spans="1:24" x14ac:dyDescent="0.2">
      <c r="A321" s="2" t="s">
        <v>90</v>
      </c>
      <c r="B321" s="2" t="str">
        <f>INDEX('SHOP Plan List'!B$2:B$15,MATCH($A321,'SHOP Plan List'!$A$2:$A$15,0))</f>
        <v>KP GA Silver HMO $6000 $50 S13 </v>
      </c>
      <c r="C321" s="2" t="str">
        <f>INDEX('SHOP Plan List'!C$2:C$15,MATCH($A321,'SHOP Plan List'!$A$2:$A$15,0))</f>
        <v>Silver </v>
      </c>
      <c r="D321" s="2" t="s">
        <v>82</v>
      </c>
      <c r="E321" s="2">
        <v>25</v>
      </c>
      <c r="F321" s="2">
        <v>501.88</v>
      </c>
      <c r="G321" s="2">
        <v>501.88</v>
      </c>
      <c r="H321" s="2">
        <v>501.88</v>
      </c>
      <c r="I321" s="2">
        <v>509.75</v>
      </c>
      <c r="J321" s="2">
        <v>509.75</v>
      </c>
      <c r="K321" s="2">
        <v>509.75</v>
      </c>
      <c r="L321" s="2">
        <v>517.75</v>
      </c>
      <c r="M321" s="2">
        <v>517.75</v>
      </c>
      <c r="N321" s="2">
        <v>517.75</v>
      </c>
      <c r="O321" s="2">
        <v>525.87</v>
      </c>
      <c r="P321" s="2">
        <v>525.87</v>
      </c>
      <c r="Q321" s="2">
        <v>525.87</v>
      </c>
      <c r="R321" s="2"/>
      <c r="S321" s="2"/>
      <c r="T321" s="2"/>
      <c r="U321" s="2"/>
      <c r="V321" s="2"/>
      <c r="W321" s="2"/>
      <c r="X321" s="2"/>
    </row>
    <row r="322" spans="1:24" x14ac:dyDescent="0.2">
      <c r="A322" s="2" t="s">
        <v>90</v>
      </c>
      <c r="B322" s="2" t="str">
        <f>INDEX('SHOP Plan List'!B$2:B$15,MATCH($A322,'SHOP Plan List'!$A$2:$A$15,0))</f>
        <v>KP GA Silver HMO $6000 $50 S13 </v>
      </c>
      <c r="C322" s="2" t="str">
        <f>INDEX('SHOP Plan List'!C$2:C$15,MATCH($A322,'SHOP Plan List'!$A$2:$A$15,0))</f>
        <v>Silver </v>
      </c>
      <c r="D322" s="2" t="s">
        <v>82</v>
      </c>
      <c r="E322" s="2">
        <v>26</v>
      </c>
      <c r="F322" s="2">
        <v>511.88</v>
      </c>
      <c r="G322" s="2">
        <v>511.88</v>
      </c>
      <c r="H322" s="2">
        <v>511.88</v>
      </c>
      <c r="I322" s="2">
        <v>519.91</v>
      </c>
      <c r="J322" s="2">
        <v>519.91</v>
      </c>
      <c r="K322" s="2">
        <v>519.91</v>
      </c>
      <c r="L322" s="2">
        <v>528.05999999999995</v>
      </c>
      <c r="M322" s="2">
        <v>528.05999999999995</v>
      </c>
      <c r="N322" s="2">
        <v>528.05999999999995</v>
      </c>
      <c r="O322" s="2">
        <v>536.35</v>
      </c>
      <c r="P322" s="2">
        <v>536.35</v>
      </c>
      <c r="Q322" s="2">
        <v>536.35</v>
      </c>
      <c r="R322" s="2"/>
      <c r="S322" s="2"/>
      <c r="T322" s="2"/>
      <c r="U322" s="2"/>
      <c r="V322" s="2"/>
      <c r="W322" s="2"/>
      <c r="X322" s="2"/>
    </row>
    <row r="323" spans="1:24" x14ac:dyDescent="0.2">
      <c r="A323" s="2" t="s">
        <v>90</v>
      </c>
      <c r="B323" s="2" t="str">
        <f>INDEX('SHOP Plan List'!B$2:B$15,MATCH($A323,'SHOP Plan List'!$A$2:$A$15,0))</f>
        <v>KP GA Silver HMO $6000 $50 S13 </v>
      </c>
      <c r="C323" s="2" t="str">
        <f>INDEX('SHOP Plan List'!C$2:C$15,MATCH($A323,'SHOP Plan List'!$A$2:$A$15,0))</f>
        <v>Silver </v>
      </c>
      <c r="D323" s="2" t="s">
        <v>82</v>
      </c>
      <c r="E323" s="2">
        <v>27</v>
      </c>
      <c r="F323" s="2">
        <v>523.87</v>
      </c>
      <c r="G323" s="2">
        <v>523.87</v>
      </c>
      <c r="H323" s="2">
        <v>523.87</v>
      </c>
      <c r="I323" s="2">
        <v>532.09</v>
      </c>
      <c r="J323" s="2">
        <v>532.09</v>
      </c>
      <c r="K323" s="2">
        <v>532.09</v>
      </c>
      <c r="L323" s="2">
        <v>540.44000000000005</v>
      </c>
      <c r="M323" s="2">
        <v>540.44000000000005</v>
      </c>
      <c r="N323" s="2">
        <v>540.44000000000005</v>
      </c>
      <c r="O323" s="2">
        <v>548.91999999999996</v>
      </c>
      <c r="P323" s="2">
        <v>548.91999999999996</v>
      </c>
      <c r="Q323" s="2">
        <v>548.91999999999996</v>
      </c>
      <c r="R323" s="2"/>
      <c r="S323" s="2"/>
      <c r="T323" s="2"/>
      <c r="U323" s="2"/>
      <c r="V323" s="2"/>
      <c r="W323" s="2"/>
      <c r="X323" s="2"/>
    </row>
    <row r="324" spans="1:24" x14ac:dyDescent="0.2">
      <c r="A324" s="2" t="s">
        <v>90</v>
      </c>
      <c r="B324" s="2" t="str">
        <f>INDEX('SHOP Plan List'!B$2:B$15,MATCH($A324,'SHOP Plan List'!$A$2:$A$15,0))</f>
        <v>KP GA Silver HMO $6000 $50 S13 </v>
      </c>
      <c r="C324" s="2" t="str">
        <f>INDEX('SHOP Plan List'!C$2:C$15,MATCH($A324,'SHOP Plan List'!$A$2:$A$15,0))</f>
        <v>Silver </v>
      </c>
      <c r="D324" s="2" t="s">
        <v>82</v>
      </c>
      <c r="E324" s="2">
        <v>28</v>
      </c>
      <c r="F324" s="2">
        <v>543.37</v>
      </c>
      <c r="G324" s="2">
        <v>543.37</v>
      </c>
      <c r="H324" s="2">
        <v>543.37</v>
      </c>
      <c r="I324" s="2">
        <v>551.89</v>
      </c>
      <c r="J324" s="2">
        <v>551.89</v>
      </c>
      <c r="K324" s="2">
        <v>551.89</v>
      </c>
      <c r="L324" s="2">
        <v>560.54999999999995</v>
      </c>
      <c r="M324" s="2">
        <v>560.54999999999995</v>
      </c>
      <c r="N324" s="2">
        <v>560.54999999999995</v>
      </c>
      <c r="O324" s="2">
        <v>569.35</v>
      </c>
      <c r="P324" s="2">
        <v>569.35</v>
      </c>
      <c r="Q324" s="2">
        <v>569.35</v>
      </c>
      <c r="R324" s="2"/>
      <c r="S324" s="2"/>
      <c r="T324" s="2"/>
      <c r="U324" s="2"/>
      <c r="V324" s="2"/>
      <c r="W324" s="2"/>
      <c r="X324" s="2"/>
    </row>
    <row r="325" spans="1:24" x14ac:dyDescent="0.2">
      <c r="A325" s="2" t="s">
        <v>90</v>
      </c>
      <c r="B325" s="2" t="str">
        <f>INDEX('SHOP Plan List'!B$2:B$15,MATCH($A325,'SHOP Plan List'!$A$2:$A$15,0))</f>
        <v>KP GA Silver HMO $6000 $50 S13 </v>
      </c>
      <c r="C325" s="2" t="str">
        <f>INDEX('SHOP Plan List'!C$2:C$15,MATCH($A325,'SHOP Plan List'!$A$2:$A$15,0))</f>
        <v>Silver </v>
      </c>
      <c r="D325" s="2" t="s">
        <v>82</v>
      </c>
      <c r="E325" s="2">
        <v>29</v>
      </c>
      <c r="F325" s="2">
        <v>559.37</v>
      </c>
      <c r="G325" s="2">
        <v>559.37</v>
      </c>
      <c r="H325" s="2">
        <v>559.37</v>
      </c>
      <c r="I325" s="2">
        <v>568.14</v>
      </c>
      <c r="J325" s="2">
        <v>568.14</v>
      </c>
      <c r="K325" s="2">
        <v>568.14</v>
      </c>
      <c r="L325" s="2">
        <v>577.04999999999995</v>
      </c>
      <c r="M325" s="2">
        <v>577.04999999999995</v>
      </c>
      <c r="N325" s="2">
        <v>577.04999999999995</v>
      </c>
      <c r="O325" s="2">
        <v>586.11</v>
      </c>
      <c r="P325" s="2">
        <v>586.11</v>
      </c>
      <c r="Q325" s="2">
        <v>586.11</v>
      </c>
      <c r="R325" s="2"/>
      <c r="S325" s="2"/>
      <c r="T325" s="2"/>
      <c r="U325" s="2"/>
      <c r="V325" s="2"/>
      <c r="W325" s="2"/>
      <c r="X325" s="2"/>
    </row>
    <row r="326" spans="1:24" x14ac:dyDescent="0.2">
      <c r="A326" s="2" t="s">
        <v>90</v>
      </c>
      <c r="B326" s="2" t="str">
        <f>INDEX('SHOP Plan List'!B$2:B$15,MATCH($A326,'SHOP Plan List'!$A$2:$A$15,0))</f>
        <v>KP GA Silver HMO $6000 $50 S13 </v>
      </c>
      <c r="C326" s="2" t="str">
        <f>INDEX('SHOP Plan List'!C$2:C$15,MATCH($A326,'SHOP Plan List'!$A$2:$A$15,0))</f>
        <v>Silver </v>
      </c>
      <c r="D326" s="2" t="s">
        <v>82</v>
      </c>
      <c r="E326" s="2">
        <v>30</v>
      </c>
      <c r="F326" s="2">
        <v>567.36</v>
      </c>
      <c r="G326" s="2">
        <v>567.36</v>
      </c>
      <c r="H326" s="2">
        <v>567.36</v>
      </c>
      <c r="I326" s="2">
        <v>576.26</v>
      </c>
      <c r="J326" s="2">
        <v>576.26</v>
      </c>
      <c r="K326" s="2">
        <v>576.26</v>
      </c>
      <c r="L326" s="2">
        <v>585.30999999999995</v>
      </c>
      <c r="M326" s="2">
        <v>585.30999999999995</v>
      </c>
      <c r="N326" s="2">
        <v>585.30999999999995</v>
      </c>
      <c r="O326" s="2">
        <v>594.49</v>
      </c>
      <c r="P326" s="2">
        <v>594.49</v>
      </c>
      <c r="Q326" s="2">
        <v>594.49</v>
      </c>
      <c r="R326" s="2"/>
      <c r="S326" s="2"/>
      <c r="T326" s="2"/>
      <c r="U326" s="2"/>
      <c r="V326" s="2"/>
      <c r="W326" s="2"/>
      <c r="X326" s="2"/>
    </row>
    <row r="327" spans="1:24" x14ac:dyDescent="0.2">
      <c r="A327" s="2" t="s">
        <v>90</v>
      </c>
      <c r="B327" s="2" t="str">
        <f>INDEX('SHOP Plan List'!B$2:B$15,MATCH($A327,'SHOP Plan List'!$A$2:$A$15,0))</f>
        <v>KP GA Silver HMO $6000 $50 S13 </v>
      </c>
      <c r="C327" s="2" t="str">
        <f>INDEX('SHOP Plan List'!C$2:C$15,MATCH($A327,'SHOP Plan List'!$A$2:$A$15,0))</f>
        <v>Silver </v>
      </c>
      <c r="D327" s="2" t="s">
        <v>82</v>
      </c>
      <c r="E327" s="2">
        <v>31</v>
      </c>
      <c r="F327" s="2">
        <v>579.36</v>
      </c>
      <c r="G327" s="2">
        <v>579.36</v>
      </c>
      <c r="H327" s="2">
        <v>579.36</v>
      </c>
      <c r="I327" s="2">
        <v>588.45000000000005</v>
      </c>
      <c r="J327" s="2">
        <v>588.45000000000005</v>
      </c>
      <c r="K327" s="2">
        <v>588.45000000000005</v>
      </c>
      <c r="L327" s="2">
        <v>597.67999999999995</v>
      </c>
      <c r="M327" s="2">
        <v>597.67999999999995</v>
      </c>
      <c r="N327" s="2">
        <v>597.67999999999995</v>
      </c>
      <c r="O327" s="2">
        <v>607.05999999999995</v>
      </c>
      <c r="P327" s="2">
        <v>607.05999999999995</v>
      </c>
      <c r="Q327" s="2">
        <v>607.05999999999995</v>
      </c>
      <c r="R327" s="2"/>
      <c r="S327" s="2"/>
      <c r="T327" s="2"/>
      <c r="U327" s="2"/>
      <c r="V327" s="2"/>
      <c r="W327" s="2"/>
      <c r="X327" s="2"/>
    </row>
    <row r="328" spans="1:24" x14ac:dyDescent="0.2">
      <c r="A328" s="2" t="s">
        <v>90</v>
      </c>
      <c r="B328" s="2" t="str">
        <f>INDEX('SHOP Plan List'!B$2:B$15,MATCH($A328,'SHOP Plan List'!$A$2:$A$15,0))</f>
        <v>KP GA Silver HMO $6000 $50 S13 </v>
      </c>
      <c r="C328" s="2" t="str">
        <f>INDEX('SHOP Plan List'!C$2:C$15,MATCH($A328,'SHOP Plan List'!$A$2:$A$15,0))</f>
        <v>Silver </v>
      </c>
      <c r="D328" s="2" t="s">
        <v>82</v>
      </c>
      <c r="E328" s="2">
        <v>32</v>
      </c>
      <c r="F328" s="2">
        <v>591.36</v>
      </c>
      <c r="G328" s="2">
        <v>591.36</v>
      </c>
      <c r="H328" s="2">
        <v>591.36</v>
      </c>
      <c r="I328" s="2">
        <v>600.64</v>
      </c>
      <c r="J328" s="2">
        <v>600.64</v>
      </c>
      <c r="K328" s="2">
        <v>600.64</v>
      </c>
      <c r="L328" s="2">
        <v>610.05999999999995</v>
      </c>
      <c r="M328" s="2">
        <v>610.05999999999995</v>
      </c>
      <c r="N328" s="2">
        <v>610.05999999999995</v>
      </c>
      <c r="O328" s="2">
        <v>619.63</v>
      </c>
      <c r="P328" s="2">
        <v>619.63</v>
      </c>
      <c r="Q328" s="2">
        <v>619.63</v>
      </c>
      <c r="R328" s="2"/>
      <c r="S328" s="2"/>
      <c r="T328" s="2"/>
      <c r="U328" s="2"/>
      <c r="V328" s="2"/>
      <c r="W328" s="2"/>
      <c r="X328" s="2"/>
    </row>
    <row r="329" spans="1:24" x14ac:dyDescent="0.2">
      <c r="A329" s="2" t="s">
        <v>90</v>
      </c>
      <c r="B329" s="2" t="str">
        <f>INDEX('SHOP Plan List'!B$2:B$15,MATCH($A329,'SHOP Plan List'!$A$2:$A$15,0))</f>
        <v>KP GA Silver HMO $6000 $50 S13 </v>
      </c>
      <c r="C329" s="2" t="str">
        <f>INDEX('SHOP Plan List'!C$2:C$15,MATCH($A329,'SHOP Plan List'!$A$2:$A$15,0))</f>
        <v>Silver </v>
      </c>
      <c r="D329" s="2" t="s">
        <v>82</v>
      </c>
      <c r="E329" s="2">
        <v>33</v>
      </c>
      <c r="F329" s="2">
        <v>598.86</v>
      </c>
      <c r="G329" s="2">
        <v>598.86</v>
      </c>
      <c r="H329" s="2">
        <v>598.86</v>
      </c>
      <c r="I329" s="2">
        <v>608.25</v>
      </c>
      <c r="J329" s="2">
        <v>608.25</v>
      </c>
      <c r="K329" s="2">
        <v>608.25</v>
      </c>
      <c r="L329" s="2">
        <v>617.79</v>
      </c>
      <c r="M329" s="2">
        <v>617.79</v>
      </c>
      <c r="N329" s="2">
        <v>617.79</v>
      </c>
      <c r="O329" s="2">
        <v>627.49</v>
      </c>
      <c r="P329" s="2">
        <v>627.49</v>
      </c>
      <c r="Q329" s="2">
        <v>627.49</v>
      </c>
      <c r="R329" s="2"/>
      <c r="S329" s="2"/>
      <c r="T329" s="2"/>
      <c r="U329" s="2"/>
      <c r="V329" s="2"/>
      <c r="W329" s="2"/>
      <c r="X329" s="2"/>
    </row>
    <row r="330" spans="1:24" x14ac:dyDescent="0.2">
      <c r="A330" s="2" t="s">
        <v>90</v>
      </c>
      <c r="B330" s="2" t="str">
        <f>INDEX('SHOP Plan List'!B$2:B$15,MATCH($A330,'SHOP Plan List'!$A$2:$A$15,0))</f>
        <v>KP GA Silver HMO $6000 $50 S13 </v>
      </c>
      <c r="C330" s="2" t="str">
        <f>INDEX('SHOP Plan List'!C$2:C$15,MATCH($A330,'SHOP Plan List'!$A$2:$A$15,0))</f>
        <v>Silver </v>
      </c>
      <c r="D330" s="2" t="s">
        <v>82</v>
      </c>
      <c r="E330" s="2">
        <v>34</v>
      </c>
      <c r="F330" s="2">
        <v>606.85</v>
      </c>
      <c r="G330" s="2">
        <v>606.85</v>
      </c>
      <c r="H330" s="2">
        <v>606.85</v>
      </c>
      <c r="I330" s="2">
        <v>616.37</v>
      </c>
      <c r="J330" s="2">
        <v>616.37</v>
      </c>
      <c r="K330" s="2">
        <v>616.37</v>
      </c>
      <c r="L330" s="2">
        <v>626.04999999999995</v>
      </c>
      <c r="M330" s="2">
        <v>626.04999999999995</v>
      </c>
      <c r="N330" s="2">
        <v>626.04999999999995</v>
      </c>
      <c r="O330" s="2">
        <v>635.87</v>
      </c>
      <c r="P330" s="2">
        <v>635.87</v>
      </c>
      <c r="Q330" s="2">
        <v>635.87</v>
      </c>
      <c r="R330" s="2"/>
      <c r="S330" s="2"/>
      <c r="T330" s="2"/>
      <c r="U330" s="2"/>
      <c r="V330" s="2"/>
      <c r="W330" s="2"/>
      <c r="X330" s="2"/>
    </row>
    <row r="331" spans="1:24" x14ac:dyDescent="0.2">
      <c r="A331" s="2" t="s">
        <v>90</v>
      </c>
      <c r="B331" s="2" t="str">
        <f>INDEX('SHOP Plan List'!B$2:B$15,MATCH($A331,'SHOP Plan List'!$A$2:$A$15,0))</f>
        <v>KP GA Silver HMO $6000 $50 S13 </v>
      </c>
      <c r="C331" s="2" t="str">
        <f>INDEX('SHOP Plan List'!C$2:C$15,MATCH($A331,'SHOP Plan List'!$A$2:$A$15,0))</f>
        <v>Silver </v>
      </c>
      <c r="D331" s="2" t="s">
        <v>82</v>
      </c>
      <c r="E331" s="2">
        <v>35</v>
      </c>
      <c r="F331" s="2">
        <v>610.85</v>
      </c>
      <c r="G331" s="2">
        <v>610.85</v>
      </c>
      <c r="H331" s="2">
        <v>610.85</v>
      </c>
      <c r="I331" s="2">
        <v>620.44000000000005</v>
      </c>
      <c r="J331" s="2">
        <v>620.44000000000005</v>
      </c>
      <c r="K331" s="2">
        <v>620.44000000000005</v>
      </c>
      <c r="L331" s="2">
        <v>630.16999999999996</v>
      </c>
      <c r="M331" s="2">
        <v>630.16999999999996</v>
      </c>
      <c r="N331" s="2">
        <v>630.16999999999996</v>
      </c>
      <c r="O331" s="2">
        <v>640.05999999999995</v>
      </c>
      <c r="P331" s="2">
        <v>640.05999999999995</v>
      </c>
      <c r="Q331" s="2">
        <v>640.05999999999995</v>
      </c>
      <c r="R331" s="2"/>
      <c r="S331" s="2"/>
      <c r="T331" s="2"/>
      <c r="U331" s="2"/>
      <c r="V331" s="2"/>
      <c r="W331" s="2"/>
      <c r="X331" s="2"/>
    </row>
    <row r="332" spans="1:24" x14ac:dyDescent="0.2">
      <c r="A332" s="2" t="s">
        <v>90</v>
      </c>
      <c r="B332" s="2" t="str">
        <f>INDEX('SHOP Plan List'!B$2:B$15,MATCH($A332,'SHOP Plan List'!$A$2:$A$15,0))</f>
        <v>KP GA Silver HMO $6000 $50 S13 </v>
      </c>
      <c r="C332" s="2" t="str">
        <f>INDEX('SHOP Plan List'!C$2:C$15,MATCH($A332,'SHOP Plan List'!$A$2:$A$15,0))</f>
        <v>Silver </v>
      </c>
      <c r="D332" s="2" t="s">
        <v>82</v>
      </c>
      <c r="E332" s="2">
        <v>36</v>
      </c>
      <c r="F332" s="2">
        <v>614.85</v>
      </c>
      <c r="G332" s="2">
        <v>614.85</v>
      </c>
      <c r="H332" s="2">
        <v>614.85</v>
      </c>
      <c r="I332" s="2">
        <v>624.5</v>
      </c>
      <c r="J332" s="2">
        <v>624.5</v>
      </c>
      <c r="K332" s="2">
        <v>624.5</v>
      </c>
      <c r="L332" s="2">
        <v>634.29999999999995</v>
      </c>
      <c r="M332" s="2">
        <v>634.29999999999995</v>
      </c>
      <c r="N332" s="2">
        <v>634.29999999999995</v>
      </c>
      <c r="O332" s="2">
        <v>644.25</v>
      </c>
      <c r="P332" s="2">
        <v>644.25</v>
      </c>
      <c r="Q332" s="2">
        <v>644.25</v>
      </c>
      <c r="R332" s="2"/>
      <c r="S332" s="2"/>
      <c r="T332" s="2"/>
      <c r="U332" s="2"/>
      <c r="V332" s="2"/>
      <c r="W332" s="2"/>
      <c r="X332" s="2"/>
    </row>
    <row r="333" spans="1:24" x14ac:dyDescent="0.2">
      <c r="A333" s="2" t="s">
        <v>90</v>
      </c>
      <c r="B333" s="2" t="str">
        <f>INDEX('SHOP Plan List'!B$2:B$15,MATCH($A333,'SHOP Plan List'!$A$2:$A$15,0))</f>
        <v>KP GA Silver HMO $6000 $50 S13 </v>
      </c>
      <c r="C333" s="2" t="str">
        <f>INDEX('SHOP Plan List'!C$2:C$15,MATCH($A333,'SHOP Plan List'!$A$2:$A$15,0))</f>
        <v>Silver </v>
      </c>
      <c r="D333" s="2" t="s">
        <v>82</v>
      </c>
      <c r="E333" s="2">
        <v>37</v>
      </c>
      <c r="F333" s="2">
        <v>618.85</v>
      </c>
      <c r="G333" s="2">
        <v>618.85</v>
      </c>
      <c r="H333" s="2">
        <v>618.85</v>
      </c>
      <c r="I333" s="2">
        <v>628.55999999999995</v>
      </c>
      <c r="J333" s="2">
        <v>628.55999999999995</v>
      </c>
      <c r="K333" s="2">
        <v>628.55999999999995</v>
      </c>
      <c r="L333" s="2">
        <v>638.41999999999996</v>
      </c>
      <c r="M333" s="2">
        <v>638.41999999999996</v>
      </c>
      <c r="N333" s="2">
        <v>638.41999999999996</v>
      </c>
      <c r="O333" s="2">
        <v>648.44000000000005</v>
      </c>
      <c r="P333" s="2">
        <v>648.44000000000005</v>
      </c>
      <c r="Q333" s="2">
        <v>648.44000000000005</v>
      </c>
      <c r="R333" s="2"/>
      <c r="S333" s="2"/>
      <c r="T333" s="2"/>
      <c r="U333" s="2"/>
      <c r="V333" s="2"/>
      <c r="W333" s="2"/>
      <c r="X333" s="2"/>
    </row>
    <row r="334" spans="1:24" x14ac:dyDescent="0.2">
      <c r="A334" s="2" t="s">
        <v>90</v>
      </c>
      <c r="B334" s="2" t="str">
        <f>INDEX('SHOP Plan List'!B$2:B$15,MATCH($A334,'SHOP Plan List'!$A$2:$A$15,0))</f>
        <v>KP GA Silver HMO $6000 $50 S13 </v>
      </c>
      <c r="C334" s="2" t="str">
        <f>INDEX('SHOP Plan List'!C$2:C$15,MATCH($A334,'SHOP Plan List'!$A$2:$A$15,0))</f>
        <v>Silver </v>
      </c>
      <c r="D334" s="2" t="s">
        <v>82</v>
      </c>
      <c r="E334" s="2">
        <v>38</v>
      </c>
      <c r="F334" s="2">
        <v>622.85</v>
      </c>
      <c r="G334" s="2">
        <v>622.85</v>
      </c>
      <c r="H334" s="2">
        <v>622.85</v>
      </c>
      <c r="I334" s="2">
        <v>632.62</v>
      </c>
      <c r="J334" s="2">
        <v>632.62</v>
      </c>
      <c r="K334" s="2">
        <v>632.62</v>
      </c>
      <c r="L334" s="2">
        <v>642.54999999999995</v>
      </c>
      <c r="M334" s="2">
        <v>642.54999999999995</v>
      </c>
      <c r="N334" s="2">
        <v>642.54999999999995</v>
      </c>
      <c r="O334" s="2">
        <v>652.63</v>
      </c>
      <c r="P334" s="2">
        <v>652.63</v>
      </c>
      <c r="Q334" s="2">
        <v>652.63</v>
      </c>
      <c r="R334" s="2"/>
      <c r="S334" s="2"/>
      <c r="T334" s="2"/>
      <c r="U334" s="2"/>
      <c r="V334" s="2"/>
      <c r="W334" s="2"/>
      <c r="X334" s="2"/>
    </row>
    <row r="335" spans="1:24" x14ac:dyDescent="0.2">
      <c r="A335" s="2" t="s">
        <v>90</v>
      </c>
      <c r="B335" s="2" t="str">
        <f>INDEX('SHOP Plan List'!B$2:B$15,MATCH($A335,'SHOP Plan List'!$A$2:$A$15,0))</f>
        <v>KP GA Silver HMO $6000 $50 S13 </v>
      </c>
      <c r="C335" s="2" t="str">
        <f>INDEX('SHOP Plan List'!C$2:C$15,MATCH($A335,'SHOP Plan List'!$A$2:$A$15,0))</f>
        <v>Silver </v>
      </c>
      <c r="D335" s="2" t="s">
        <v>82</v>
      </c>
      <c r="E335" s="2">
        <v>39</v>
      </c>
      <c r="F335" s="2">
        <v>630.85</v>
      </c>
      <c r="G335" s="2">
        <v>630.85</v>
      </c>
      <c r="H335" s="2">
        <v>630.85</v>
      </c>
      <c r="I335" s="2">
        <v>640.75</v>
      </c>
      <c r="J335" s="2">
        <v>640.75</v>
      </c>
      <c r="K335" s="2">
        <v>640.75</v>
      </c>
      <c r="L335" s="2">
        <v>650.79999999999995</v>
      </c>
      <c r="M335" s="2">
        <v>650.79999999999995</v>
      </c>
      <c r="N335" s="2">
        <v>650.79999999999995</v>
      </c>
      <c r="O335" s="2">
        <v>661.01</v>
      </c>
      <c r="P335" s="2">
        <v>661.01</v>
      </c>
      <c r="Q335" s="2">
        <v>661.01</v>
      </c>
      <c r="R335" s="2"/>
      <c r="S335" s="2"/>
      <c r="T335" s="2"/>
      <c r="U335" s="2"/>
      <c r="V335" s="2"/>
      <c r="W335" s="2"/>
      <c r="X335" s="2"/>
    </row>
    <row r="336" spans="1:24" x14ac:dyDescent="0.2">
      <c r="A336" s="2" t="s">
        <v>90</v>
      </c>
      <c r="B336" s="2" t="str">
        <f>INDEX('SHOP Plan List'!B$2:B$15,MATCH($A336,'SHOP Plan List'!$A$2:$A$15,0))</f>
        <v>KP GA Silver HMO $6000 $50 S13 </v>
      </c>
      <c r="C336" s="2" t="str">
        <f>INDEX('SHOP Plan List'!C$2:C$15,MATCH($A336,'SHOP Plan List'!$A$2:$A$15,0))</f>
        <v>Silver </v>
      </c>
      <c r="D336" s="2" t="s">
        <v>82</v>
      </c>
      <c r="E336" s="2">
        <v>40</v>
      </c>
      <c r="F336" s="2">
        <v>638.85</v>
      </c>
      <c r="G336" s="2">
        <v>638.85</v>
      </c>
      <c r="H336" s="2">
        <v>638.85</v>
      </c>
      <c r="I336" s="2">
        <v>648.87</v>
      </c>
      <c r="J336" s="2">
        <v>648.87</v>
      </c>
      <c r="K336" s="2">
        <v>648.87</v>
      </c>
      <c r="L336" s="2">
        <v>659.05</v>
      </c>
      <c r="M336" s="2">
        <v>659.05</v>
      </c>
      <c r="N336" s="2">
        <v>659.05</v>
      </c>
      <c r="O336" s="2">
        <v>669.39</v>
      </c>
      <c r="P336" s="2">
        <v>669.39</v>
      </c>
      <c r="Q336" s="2">
        <v>669.39</v>
      </c>
      <c r="R336" s="2"/>
      <c r="S336" s="2"/>
      <c r="T336" s="2"/>
      <c r="U336" s="2"/>
      <c r="V336" s="2"/>
      <c r="W336" s="2"/>
      <c r="X336" s="2"/>
    </row>
    <row r="337" spans="1:24" x14ac:dyDescent="0.2">
      <c r="A337" s="2" t="s">
        <v>90</v>
      </c>
      <c r="B337" s="2" t="str">
        <f>INDEX('SHOP Plan List'!B$2:B$15,MATCH($A337,'SHOP Plan List'!$A$2:$A$15,0))</f>
        <v>KP GA Silver HMO $6000 $50 S13 </v>
      </c>
      <c r="C337" s="2" t="str">
        <f>INDEX('SHOP Plan List'!C$2:C$15,MATCH($A337,'SHOP Plan List'!$A$2:$A$15,0))</f>
        <v>Silver </v>
      </c>
      <c r="D337" s="2" t="s">
        <v>82</v>
      </c>
      <c r="E337" s="2">
        <v>41</v>
      </c>
      <c r="F337" s="2">
        <v>650.84</v>
      </c>
      <c r="G337" s="2">
        <v>650.84</v>
      </c>
      <c r="H337" s="2">
        <v>650.84</v>
      </c>
      <c r="I337" s="2">
        <v>661.05</v>
      </c>
      <c r="J337" s="2">
        <v>661.05</v>
      </c>
      <c r="K337" s="2">
        <v>661.05</v>
      </c>
      <c r="L337" s="2">
        <v>671.43</v>
      </c>
      <c r="M337" s="2">
        <v>671.43</v>
      </c>
      <c r="N337" s="2">
        <v>671.43</v>
      </c>
      <c r="O337" s="2">
        <v>681.96</v>
      </c>
      <c r="P337" s="2">
        <v>681.96</v>
      </c>
      <c r="Q337" s="2">
        <v>681.96</v>
      </c>
      <c r="R337" s="2"/>
      <c r="S337" s="2"/>
      <c r="T337" s="2"/>
      <c r="U337" s="2"/>
      <c r="V337" s="2"/>
      <c r="W337" s="2"/>
      <c r="X337" s="2"/>
    </row>
    <row r="338" spans="1:24" x14ac:dyDescent="0.2">
      <c r="A338" s="2" t="s">
        <v>90</v>
      </c>
      <c r="B338" s="2" t="str">
        <f>INDEX('SHOP Plan List'!B$2:B$15,MATCH($A338,'SHOP Plan List'!$A$2:$A$15,0))</f>
        <v>KP GA Silver HMO $6000 $50 S13 </v>
      </c>
      <c r="C338" s="2" t="str">
        <f>INDEX('SHOP Plan List'!C$2:C$15,MATCH($A338,'SHOP Plan List'!$A$2:$A$15,0))</f>
        <v>Silver </v>
      </c>
      <c r="D338" s="2" t="s">
        <v>82</v>
      </c>
      <c r="E338" s="2">
        <v>42</v>
      </c>
      <c r="F338" s="2">
        <v>662.34</v>
      </c>
      <c r="G338" s="2">
        <v>662.34</v>
      </c>
      <c r="H338" s="2">
        <v>662.34</v>
      </c>
      <c r="I338" s="2">
        <v>672.73</v>
      </c>
      <c r="J338" s="2">
        <v>672.73</v>
      </c>
      <c r="K338" s="2">
        <v>672.73</v>
      </c>
      <c r="L338" s="2">
        <v>683.29</v>
      </c>
      <c r="M338" s="2">
        <v>683.29</v>
      </c>
      <c r="N338" s="2">
        <v>683.29</v>
      </c>
      <c r="O338" s="2">
        <v>694.01</v>
      </c>
      <c r="P338" s="2">
        <v>694.01</v>
      </c>
      <c r="Q338" s="2">
        <v>694.01</v>
      </c>
      <c r="R338" s="2"/>
      <c r="S338" s="2"/>
      <c r="T338" s="2"/>
      <c r="U338" s="2"/>
      <c r="V338" s="2"/>
      <c r="W338" s="2"/>
      <c r="X338" s="2"/>
    </row>
    <row r="339" spans="1:24" x14ac:dyDescent="0.2">
      <c r="A339" s="2" t="s">
        <v>90</v>
      </c>
      <c r="B339" s="2" t="str">
        <f>INDEX('SHOP Plan List'!B$2:B$15,MATCH($A339,'SHOP Plan List'!$A$2:$A$15,0))</f>
        <v>KP GA Silver HMO $6000 $50 S13 </v>
      </c>
      <c r="C339" s="2" t="str">
        <f>INDEX('SHOP Plan List'!C$2:C$15,MATCH($A339,'SHOP Plan List'!$A$2:$A$15,0))</f>
        <v>Silver </v>
      </c>
      <c r="D339" s="2" t="s">
        <v>82</v>
      </c>
      <c r="E339" s="2">
        <v>43</v>
      </c>
      <c r="F339" s="2">
        <v>678.34</v>
      </c>
      <c r="G339" s="2">
        <v>678.34</v>
      </c>
      <c r="H339" s="2">
        <v>678.34</v>
      </c>
      <c r="I339" s="2">
        <v>688.98</v>
      </c>
      <c r="J339" s="2">
        <v>688.98</v>
      </c>
      <c r="K339" s="2">
        <v>688.98</v>
      </c>
      <c r="L339" s="2">
        <v>699.79</v>
      </c>
      <c r="M339" s="2">
        <v>699.79</v>
      </c>
      <c r="N339" s="2">
        <v>699.79</v>
      </c>
      <c r="O339" s="2">
        <v>710.77</v>
      </c>
      <c r="P339" s="2">
        <v>710.77</v>
      </c>
      <c r="Q339" s="2">
        <v>710.77</v>
      </c>
      <c r="R339" s="2"/>
      <c r="S339" s="2"/>
      <c r="T339" s="2"/>
      <c r="U339" s="2"/>
      <c r="V339" s="2"/>
      <c r="W339" s="2"/>
      <c r="X339" s="2"/>
    </row>
    <row r="340" spans="1:24" x14ac:dyDescent="0.2">
      <c r="A340" s="2" t="s">
        <v>90</v>
      </c>
      <c r="B340" s="2" t="str">
        <f>INDEX('SHOP Plan List'!B$2:B$15,MATCH($A340,'SHOP Plan List'!$A$2:$A$15,0))</f>
        <v>KP GA Silver HMO $6000 $50 S13 </v>
      </c>
      <c r="C340" s="2" t="str">
        <f>INDEX('SHOP Plan List'!C$2:C$15,MATCH($A340,'SHOP Plan List'!$A$2:$A$15,0))</f>
        <v>Silver </v>
      </c>
      <c r="D340" s="2" t="s">
        <v>82</v>
      </c>
      <c r="E340" s="2">
        <v>44</v>
      </c>
      <c r="F340" s="2">
        <v>698.33</v>
      </c>
      <c r="G340" s="2">
        <v>698.33</v>
      </c>
      <c r="H340" s="2">
        <v>698.33</v>
      </c>
      <c r="I340" s="2">
        <v>709.29</v>
      </c>
      <c r="J340" s="2">
        <v>709.29</v>
      </c>
      <c r="K340" s="2">
        <v>709.29</v>
      </c>
      <c r="L340" s="2">
        <v>720.42</v>
      </c>
      <c r="M340" s="2">
        <v>720.42</v>
      </c>
      <c r="N340" s="2">
        <v>720.42</v>
      </c>
      <c r="O340" s="2">
        <v>731.72</v>
      </c>
      <c r="P340" s="2">
        <v>731.72</v>
      </c>
      <c r="Q340" s="2">
        <v>731.72</v>
      </c>
      <c r="R340" s="2"/>
      <c r="S340" s="2"/>
      <c r="T340" s="2"/>
      <c r="U340" s="2"/>
      <c r="V340" s="2"/>
      <c r="W340" s="2"/>
      <c r="X340" s="2"/>
    </row>
    <row r="341" spans="1:24" x14ac:dyDescent="0.2">
      <c r="A341" s="2" t="s">
        <v>90</v>
      </c>
      <c r="B341" s="2" t="str">
        <f>INDEX('SHOP Plan List'!B$2:B$15,MATCH($A341,'SHOP Plan List'!$A$2:$A$15,0))</f>
        <v>KP GA Silver HMO $6000 $50 S13 </v>
      </c>
      <c r="C341" s="2" t="str">
        <f>INDEX('SHOP Plan List'!C$2:C$15,MATCH($A341,'SHOP Plan List'!$A$2:$A$15,0))</f>
        <v>Silver </v>
      </c>
      <c r="D341" s="2" t="s">
        <v>82</v>
      </c>
      <c r="E341" s="2">
        <v>45</v>
      </c>
      <c r="F341" s="2">
        <v>721.83</v>
      </c>
      <c r="G341" s="2">
        <v>721.83</v>
      </c>
      <c r="H341" s="2">
        <v>721.83</v>
      </c>
      <c r="I341" s="2">
        <v>733.15</v>
      </c>
      <c r="J341" s="2">
        <v>733.15</v>
      </c>
      <c r="K341" s="2">
        <v>733.15</v>
      </c>
      <c r="L341" s="2">
        <v>744.65</v>
      </c>
      <c r="M341" s="2">
        <v>744.65</v>
      </c>
      <c r="N341" s="2">
        <v>744.65</v>
      </c>
      <c r="O341" s="2">
        <v>756.34</v>
      </c>
      <c r="P341" s="2">
        <v>756.34</v>
      </c>
      <c r="Q341" s="2">
        <v>756.34</v>
      </c>
      <c r="R341" s="2"/>
      <c r="S341" s="2"/>
      <c r="T341" s="2"/>
      <c r="U341" s="2"/>
      <c r="V341" s="2"/>
      <c r="W341" s="2"/>
      <c r="X341" s="2"/>
    </row>
    <row r="342" spans="1:24" x14ac:dyDescent="0.2">
      <c r="A342" s="2" t="s">
        <v>90</v>
      </c>
      <c r="B342" s="2" t="str">
        <f>INDEX('SHOP Plan List'!B$2:B$15,MATCH($A342,'SHOP Plan List'!$A$2:$A$15,0))</f>
        <v>KP GA Silver HMO $6000 $50 S13 </v>
      </c>
      <c r="C342" s="2" t="str">
        <f>INDEX('SHOP Plan List'!C$2:C$15,MATCH($A342,'SHOP Plan List'!$A$2:$A$15,0))</f>
        <v>Silver </v>
      </c>
      <c r="D342" s="2" t="s">
        <v>82</v>
      </c>
      <c r="E342" s="2">
        <v>46</v>
      </c>
      <c r="F342" s="2">
        <v>749.82</v>
      </c>
      <c r="G342" s="2">
        <v>749.82</v>
      </c>
      <c r="H342" s="2">
        <v>749.82</v>
      </c>
      <c r="I342" s="2">
        <v>761.58</v>
      </c>
      <c r="J342" s="2">
        <v>761.58</v>
      </c>
      <c r="K342" s="2">
        <v>761.58</v>
      </c>
      <c r="L342" s="2">
        <v>773.53</v>
      </c>
      <c r="M342" s="2">
        <v>773.53</v>
      </c>
      <c r="N342" s="2">
        <v>773.53</v>
      </c>
      <c r="O342" s="2">
        <v>785.67</v>
      </c>
      <c r="P342" s="2">
        <v>785.67</v>
      </c>
      <c r="Q342" s="2">
        <v>785.67</v>
      </c>
      <c r="R342" s="2"/>
      <c r="S342" s="2"/>
      <c r="T342" s="2"/>
      <c r="U342" s="2"/>
      <c r="V342" s="2"/>
      <c r="W342" s="2"/>
      <c r="X342" s="2"/>
    </row>
    <row r="343" spans="1:24" x14ac:dyDescent="0.2">
      <c r="A343" s="2" t="s">
        <v>90</v>
      </c>
      <c r="B343" s="2" t="str">
        <f>INDEX('SHOP Plan List'!B$2:B$15,MATCH($A343,'SHOP Plan List'!$A$2:$A$15,0))</f>
        <v>KP GA Silver HMO $6000 $50 S13 </v>
      </c>
      <c r="C343" s="2" t="str">
        <f>INDEX('SHOP Plan List'!C$2:C$15,MATCH($A343,'SHOP Plan List'!$A$2:$A$15,0))</f>
        <v>Silver </v>
      </c>
      <c r="D343" s="2" t="s">
        <v>82</v>
      </c>
      <c r="E343" s="2">
        <v>47</v>
      </c>
      <c r="F343" s="2">
        <v>781.31</v>
      </c>
      <c r="G343" s="2">
        <v>781.31</v>
      </c>
      <c r="H343" s="2">
        <v>781.31</v>
      </c>
      <c r="I343" s="2">
        <v>793.57</v>
      </c>
      <c r="J343" s="2">
        <v>793.57</v>
      </c>
      <c r="K343" s="2">
        <v>793.57</v>
      </c>
      <c r="L343" s="2">
        <v>806.02</v>
      </c>
      <c r="M343" s="2">
        <v>806.02</v>
      </c>
      <c r="N343" s="2">
        <v>806.02</v>
      </c>
      <c r="O343" s="2">
        <v>818.67</v>
      </c>
      <c r="P343" s="2">
        <v>818.67</v>
      </c>
      <c r="Q343" s="2">
        <v>818.67</v>
      </c>
      <c r="R343" s="2"/>
      <c r="S343" s="2"/>
      <c r="T343" s="2"/>
      <c r="U343" s="2"/>
      <c r="V343" s="2"/>
      <c r="W343" s="2"/>
      <c r="X343" s="2"/>
    </row>
    <row r="344" spans="1:24" x14ac:dyDescent="0.2">
      <c r="A344" s="2" t="s">
        <v>90</v>
      </c>
      <c r="B344" s="2" t="str">
        <f>INDEX('SHOP Plan List'!B$2:B$15,MATCH($A344,'SHOP Plan List'!$A$2:$A$15,0))</f>
        <v>KP GA Silver HMO $6000 $50 S13 </v>
      </c>
      <c r="C344" s="2" t="str">
        <f>INDEX('SHOP Plan List'!C$2:C$15,MATCH($A344,'SHOP Plan List'!$A$2:$A$15,0))</f>
        <v>Silver </v>
      </c>
      <c r="D344" s="2" t="s">
        <v>82</v>
      </c>
      <c r="E344" s="2">
        <v>48</v>
      </c>
      <c r="F344" s="2">
        <v>817.3</v>
      </c>
      <c r="G344" s="2">
        <v>817.3</v>
      </c>
      <c r="H344" s="2">
        <v>817.3</v>
      </c>
      <c r="I344" s="2">
        <v>830.13</v>
      </c>
      <c r="J344" s="2">
        <v>830.13</v>
      </c>
      <c r="K344" s="2">
        <v>830.13</v>
      </c>
      <c r="L344" s="2">
        <v>843.15</v>
      </c>
      <c r="M344" s="2">
        <v>843.15</v>
      </c>
      <c r="N344" s="2">
        <v>843.15</v>
      </c>
      <c r="O344" s="2">
        <v>856.38</v>
      </c>
      <c r="P344" s="2">
        <v>856.38</v>
      </c>
      <c r="Q344" s="2">
        <v>856.38</v>
      </c>
      <c r="R344" s="2"/>
      <c r="S344" s="2"/>
      <c r="T344" s="2"/>
      <c r="U344" s="2"/>
      <c r="V344" s="2"/>
      <c r="W344" s="2"/>
      <c r="X344" s="2"/>
    </row>
    <row r="345" spans="1:24" x14ac:dyDescent="0.2">
      <c r="A345" s="2" t="s">
        <v>90</v>
      </c>
      <c r="B345" s="2" t="str">
        <f>INDEX('SHOP Plan List'!B$2:B$15,MATCH($A345,'SHOP Plan List'!$A$2:$A$15,0))</f>
        <v>KP GA Silver HMO $6000 $50 S13 </v>
      </c>
      <c r="C345" s="2" t="str">
        <f>INDEX('SHOP Plan List'!C$2:C$15,MATCH($A345,'SHOP Plan List'!$A$2:$A$15,0))</f>
        <v>Silver </v>
      </c>
      <c r="D345" s="2" t="s">
        <v>82</v>
      </c>
      <c r="E345" s="2">
        <v>49</v>
      </c>
      <c r="F345" s="2">
        <v>852.79</v>
      </c>
      <c r="G345" s="2">
        <v>852.79</v>
      </c>
      <c r="H345" s="2">
        <v>852.79</v>
      </c>
      <c r="I345" s="2">
        <v>866.17</v>
      </c>
      <c r="J345" s="2">
        <v>866.17</v>
      </c>
      <c r="K345" s="2">
        <v>866.17</v>
      </c>
      <c r="L345" s="2">
        <v>879.76</v>
      </c>
      <c r="M345" s="2">
        <v>879.76</v>
      </c>
      <c r="N345" s="2">
        <v>879.76</v>
      </c>
      <c r="O345" s="2">
        <v>893.57</v>
      </c>
      <c r="P345" s="2">
        <v>893.57</v>
      </c>
      <c r="Q345" s="2">
        <v>893.57</v>
      </c>
      <c r="R345" s="2"/>
      <c r="S345" s="2"/>
      <c r="T345" s="2"/>
      <c r="U345" s="2"/>
      <c r="V345" s="2"/>
      <c r="W345" s="2"/>
      <c r="X345" s="2"/>
    </row>
    <row r="346" spans="1:24" x14ac:dyDescent="0.2">
      <c r="A346" s="2" t="s">
        <v>90</v>
      </c>
      <c r="B346" s="2" t="str">
        <f>INDEX('SHOP Plan List'!B$2:B$15,MATCH($A346,'SHOP Plan List'!$A$2:$A$15,0))</f>
        <v>KP GA Silver HMO $6000 $50 S13 </v>
      </c>
      <c r="C346" s="2" t="str">
        <f>INDEX('SHOP Plan List'!C$2:C$15,MATCH($A346,'SHOP Plan List'!$A$2:$A$15,0))</f>
        <v>Silver </v>
      </c>
      <c r="D346" s="2" t="s">
        <v>82</v>
      </c>
      <c r="E346" s="2">
        <v>50</v>
      </c>
      <c r="F346" s="2">
        <v>892.78</v>
      </c>
      <c r="G346" s="2">
        <v>892.78</v>
      </c>
      <c r="H346" s="2">
        <v>892.78</v>
      </c>
      <c r="I346" s="2">
        <v>906.79</v>
      </c>
      <c r="J346" s="2">
        <v>906.79</v>
      </c>
      <c r="K346" s="2">
        <v>906.79</v>
      </c>
      <c r="L346" s="2">
        <v>921.02</v>
      </c>
      <c r="M346" s="2">
        <v>921.02</v>
      </c>
      <c r="N346" s="2">
        <v>921.02</v>
      </c>
      <c r="O346" s="2">
        <v>935.47</v>
      </c>
      <c r="P346" s="2">
        <v>935.47</v>
      </c>
      <c r="Q346" s="2">
        <v>935.47</v>
      </c>
      <c r="R346" s="2"/>
      <c r="S346" s="2"/>
      <c r="T346" s="2"/>
      <c r="U346" s="2"/>
      <c r="V346" s="2"/>
      <c r="W346" s="2"/>
      <c r="X346" s="2"/>
    </row>
    <row r="347" spans="1:24" x14ac:dyDescent="0.2">
      <c r="A347" s="2" t="s">
        <v>90</v>
      </c>
      <c r="B347" s="2" t="str">
        <f>INDEX('SHOP Plan List'!B$2:B$15,MATCH($A347,'SHOP Plan List'!$A$2:$A$15,0))</f>
        <v>KP GA Silver HMO $6000 $50 S13 </v>
      </c>
      <c r="C347" s="2" t="str">
        <f>INDEX('SHOP Plan List'!C$2:C$15,MATCH($A347,'SHOP Plan List'!$A$2:$A$15,0))</f>
        <v>Silver </v>
      </c>
      <c r="D347" s="2" t="s">
        <v>82</v>
      </c>
      <c r="E347" s="2">
        <v>51</v>
      </c>
      <c r="F347" s="2">
        <v>932.28</v>
      </c>
      <c r="G347" s="2">
        <v>932.28</v>
      </c>
      <c r="H347" s="2">
        <v>932.28</v>
      </c>
      <c r="I347" s="2">
        <v>946.9</v>
      </c>
      <c r="J347" s="2">
        <v>946.9</v>
      </c>
      <c r="K347" s="2">
        <v>946.9</v>
      </c>
      <c r="L347" s="2">
        <v>961.76</v>
      </c>
      <c r="M347" s="2">
        <v>961.76</v>
      </c>
      <c r="N347" s="2">
        <v>961.76</v>
      </c>
      <c r="O347" s="2">
        <v>976.85</v>
      </c>
      <c r="P347" s="2">
        <v>976.85</v>
      </c>
      <c r="Q347" s="2">
        <v>976.85</v>
      </c>
      <c r="R347" s="2"/>
      <c r="S347" s="2"/>
      <c r="T347" s="2"/>
      <c r="U347" s="2"/>
      <c r="V347" s="2"/>
      <c r="W347" s="2"/>
      <c r="X347" s="2"/>
    </row>
    <row r="348" spans="1:24" x14ac:dyDescent="0.2">
      <c r="A348" s="2" t="s">
        <v>90</v>
      </c>
      <c r="B348" s="2" t="str">
        <f>INDEX('SHOP Plan List'!B$2:B$15,MATCH($A348,'SHOP Plan List'!$A$2:$A$15,0))</f>
        <v>KP GA Silver HMO $6000 $50 S13 </v>
      </c>
      <c r="C348" s="2" t="str">
        <f>INDEX('SHOP Plan List'!C$2:C$15,MATCH($A348,'SHOP Plan List'!$A$2:$A$15,0))</f>
        <v>Silver </v>
      </c>
      <c r="D348" s="2" t="s">
        <v>82</v>
      </c>
      <c r="E348" s="2">
        <v>52</v>
      </c>
      <c r="F348" s="2">
        <v>975.76</v>
      </c>
      <c r="G348" s="2">
        <v>975.76</v>
      </c>
      <c r="H348" s="2">
        <v>975.76</v>
      </c>
      <c r="I348" s="2">
        <v>991.07</v>
      </c>
      <c r="J348" s="2">
        <v>991.07</v>
      </c>
      <c r="K348" s="2">
        <v>991.07</v>
      </c>
      <c r="L348" s="2">
        <v>1006.62</v>
      </c>
      <c r="M348" s="2">
        <v>1006.62</v>
      </c>
      <c r="N348" s="2">
        <v>1006.62</v>
      </c>
      <c r="O348" s="2">
        <v>1022.42</v>
      </c>
      <c r="P348" s="2">
        <v>1022.42</v>
      </c>
      <c r="Q348" s="2">
        <v>1022.42</v>
      </c>
      <c r="R348" s="2"/>
      <c r="S348" s="2"/>
      <c r="T348" s="2"/>
      <c r="U348" s="2"/>
      <c r="V348" s="2"/>
      <c r="W348" s="2"/>
      <c r="X348" s="2"/>
    </row>
    <row r="349" spans="1:24" x14ac:dyDescent="0.2">
      <c r="A349" s="2" t="s">
        <v>90</v>
      </c>
      <c r="B349" s="2" t="str">
        <f>INDEX('SHOP Plan List'!B$2:B$15,MATCH($A349,'SHOP Plan List'!$A$2:$A$15,0))</f>
        <v>KP GA Silver HMO $6000 $50 S13 </v>
      </c>
      <c r="C349" s="2" t="str">
        <f>INDEX('SHOP Plan List'!C$2:C$15,MATCH($A349,'SHOP Plan List'!$A$2:$A$15,0))</f>
        <v>Silver </v>
      </c>
      <c r="D349" s="2" t="s">
        <v>82</v>
      </c>
      <c r="E349" s="2">
        <v>53</v>
      </c>
      <c r="F349" s="2">
        <v>1019.75</v>
      </c>
      <c r="G349" s="2">
        <v>1019.75</v>
      </c>
      <c r="H349" s="2">
        <v>1019.75</v>
      </c>
      <c r="I349" s="2">
        <v>1035.75</v>
      </c>
      <c r="J349" s="2">
        <v>1035.75</v>
      </c>
      <c r="K349" s="2">
        <v>1035.75</v>
      </c>
      <c r="L349" s="2">
        <v>1052</v>
      </c>
      <c r="M349" s="2">
        <v>1052</v>
      </c>
      <c r="N349" s="2">
        <v>1052</v>
      </c>
      <c r="O349" s="2">
        <v>1068.51</v>
      </c>
      <c r="P349" s="2">
        <v>1068.51</v>
      </c>
      <c r="Q349" s="2">
        <v>1068.51</v>
      </c>
      <c r="R349" s="2"/>
      <c r="S349" s="2"/>
      <c r="T349" s="2"/>
      <c r="U349" s="2"/>
      <c r="V349" s="2"/>
      <c r="W349" s="2"/>
      <c r="X349" s="2"/>
    </row>
    <row r="350" spans="1:24" x14ac:dyDescent="0.2">
      <c r="A350" s="2" t="s">
        <v>90</v>
      </c>
      <c r="B350" s="2" t="str">
        <f>INDEX('SHOP Plan List'!B$2:B$15,MATCH($A350,'SHOP Plan List'!$A$2:$A$15,0))</f>
        <v>KP GA Silver HMO $6000 $50 S13 </v>
      </c>
      <c r="C350" s="2" t="str">
        <f>INDEX('SHOP Plan List'!C$2:C$15,MATCH($A350,'SHOP Plan List'!$A$2:$A$15,0))</f>
        <v>Silver </v>
      </c>
      <c r="D350" s="2" t="s">
        <v>82</v>
      </c>
      <c r="E350" s="2">
        <v>54</v>
      </c>
      <c r="F350" s="2">
        <v>1067.24</v>
      </c>
      <c r="G350" s="2">
        <v>1067.24</v>
      </c>
      <c r="H350" s="2">
        <v>1067.24</v>
      </c>
      <c r="I350" s="2">
        <v>1083.99</v>
      </c>
      <c r="J350" s="2">
        <v>1083.99</v>
      </c>
      <c r="K350" s="2">
        <v>1083.99</v>
      </c>
      <c r="L350" s="2">
        <v>1100.99</v>
      </c>
      <c r="M350" s="2">
        <v>1100.99</v>
      </c>
      <c r="N350" s="2">
        <v>1100.99</v>
      </c>
      <c r="O350" s="2">
        <v>1118.27</v>
      </c>
      <c r="P350" s="2">
        <v>1118.27</v>
      </c>
      <c r="Q350" s="2">
        <v>1118.27</v>
      </c>
      <c r="R350" s="2"/>
      <c r="S350" s="2"/>
      <c r="T350" s="2"/>
      <c r="U350" s="2"/>
      <c r="V350" s="2"/>
      <c r="W350" s="2"/>
      <c r="X350" s="2"/>
    </row>
    <row r="351" spans="1:24" x14ac:dyDescent="0.2">
      <c r="A351" s="2" t="s">
        <v>90</v>
      </c>
      <c r="B351" s="2" t="str">
        <f>INDEX('SHOP Plan List'!B$2:B$15,MATCH($A351,'SHOP Plan List'!$A$2:$A$15,0))</f>
        <v>KP GA Silver HMO $6000 $50 S13 </v>
      </c>
      <c r="C351" s="2" t="str">
        <f>INDEX('SHOP Plan List'!C$2:C$15,MATCH($A351,'SHOP Plan List'!$A$2:$A$15,0))</f>
        <v>Silver </v>
      </c>
      <c r="D351" s="2" t="s">
        <v>82</v>
      </c>
      <c r="E351" s="2">
        <v>55</v>
      </c>
      <c r="F351" s="2">
        <v>1114.73</v>
      </c>
      <c r="G351" s="2">
        <v>1114.73</v>
      </c>
      <c r="H351" s="2">
        <v>1114.73</v>
      </c>
      <c r="I351" s="2">
        <v>1132.22</v>
      </c>
      <c r="J351" s="2">
        <v>1132.22</v>
      </c>
      <c r="K351" s="2">
        <v>1132.22</v>
      </c>
      <c r="L351" s="2">
        <v>1149.98</v>
      </c>
      <c r="M351" s="2">
        <v>1149.98</v>
      </c>
      <c r="N351" s="2">
        <v>1149.98</v>
      </c>
      <c r="O351" s="2">
        <v>1168.03</v>
      </c>
      <c r="P351" s="2">
        <v>1168.03</v>
      </c>
      <c r="Q351" s="2">
        <v>1168.03</v>
      </c>
      <c r="R351" s="2"/>
      <c r="S351" s="2"/>
      <c r="T351" s="2"/>
      <c r="U351" s="2"/>
      <c r="V351" s="2"/>
      <c r="W351" s="2"/>
      <c r="X351" s="2"/>
    </row>
    <row r="352" spans="1:24" x14ac:dyDescent="0.2">
      <c r="A352" s="2" t="s">
        <v>90</v>
      </c>
      <c r="B352" s="2" t="str">
        <f>INDEX('SHOP Plan List'!B$2:B$15,MATCH($A352,'SHOP Plan List'!$A$2:$A$15,0))</f>
        <v>KP GA Silver HMO $6000 $50 S13 </v>
      </c>
      <c r="C352" s="2" t="str">
        <f>INDEX('SHOP Plan List'!C$2:C$15,MATCH($A352,'SHOP Plan List'!$A$2:$A$15,0))</f>
        <v>Silver </v>
      </c>
      <c r="D352" s="2" t="s">
        <v>82</v>
      </c>
      <c r="E352" s="2">
        <v>56</v>
      </c>
      <c r="F352" s="2">
        <v>1166.22</v>
      </c>
      <c r="G352" s="2">
        <v>1166.22</v>
      </c>
      <c r="H352" s="2">
        <v>1166.22</v>
      </c>
      <c r="I352" s="2">
        <v>1184.52</v>
      </c>
      <c r="J352" s="2">
        <v>1184.52</v>
      </c>
      <c r="K352" s="2">
        <v>1184.52</v>
      </c>
      <c r="L352" s="2">
        <v>1203.0999999999999</v>
      </c>
      <c r="M352" s="2">
        <v>1203.0999999999999</v>
      </c>
      <c r="N352" s="2">
        <v>1203.0999999999999</v>
      </c>
      <c r="O352" s="2">
        <v>1221.98</v>
      </c>
      <c r="P352" s="2">
        <v>1221.98</v>
      </c>
      <c r="Q352" s="2">
        <v>1221.98</v>
      </c>
      <c r="R352" s="2"/>
      <c r="S352" s="2"/>
      <c r="T352" s="2"/>
      <c r="U352" s="2"/>
      <c r="V352" s="2"/>
      <c r="W352" s="2"/>
      <c r="X352" s="2"/>
    </row>
    <row r="353" spans="1:24" x14ac:dyDescent="0.2">
      <c r="A353" s="2" t="s">
        <v>90</v>
      </c>
      <c r="B353" s="2" t="str">
        <f>INDEX('SHOP Plan List'!B$2:B$15,MATCH($A353,'SHOP Plan List'!$A$2:$A$15,0))</f>
        <v>KP GA Silver HMO $6000 $50 S13 </v>
      </c>
      <c r="C353" s="2" t="str">
        <f>INDEX('SHOP Plan List'!C$2:C$15,MATCH($A353,'SHOP Plan List'!$A$2:$A$15,0))</f>
        <v>Silver </v>
      </c>
      <c r="D353" s="2" t="s">
        <v>82</v>
      </c>
      <c r="E353" s="2">
        <v>57</v>
      </c>
      <c r="F353" s="2">
        <v>1218.21</v>
      </c>
      <c r="G353" s="2">
        <v>1218.21</v>
      </c>
      <c r="H353" s="2">
        <v>1218.21</v>
      </c>
      <c r="I353" s="2">
        <v>1237.32</v>
      </c>
      <c r="J353" s="2">
        <v>1237.32</v>
      </c>
      <c r="K353" s="2">
        <v>1237.32</v>
      </c>
      <c r="L353" s="2">
        <v>1256.73</v>
      </c>
      <c r="M353" s="2">
        <v>1256.73</v>
      </c>
      <c r="N353" s="2">
        <v>1256.73</v>
      </c>
      <c r="O353" s="2">
        <v>1276.45</v>
      </c>
      <c r="P353" s="2">
        <v>1276.45</v>
      </c>
      <c r="Q353" s="2">
        <v>1276.45</v>
      </c>
      <c r="R353" s="2"/>
      <c r="S353" s="2"/>
      <c r="T353" s="2"/>
      <c r="U353" s="2"/>
      <c r="V353" s="2"/>
      <c r="W353" s="2"/>
      <c r="X353" s="2"/>
    </row>
    <row r="354" spans="1:24" x14ac:dyDescent="0.2">
      <c r="A354" s="2" t="s">
        <v>90</v>
      </c>
      <c r="B354" s="2" t="str">
        <f>INDEX('SHOP Plan List'!B$2:B$15,MATCH($A354,'SHOP Plan List'!$A$2:$A$15,0))</f>
        <v>KP GA Silver HMO $6000 $50 S13 </v>
      </c>
      <c r="C354" s="2" t="str">
        <f>INDEX('SHOP Plan List'!C$2:C$15,MATCH($A354,'SHOP Plan List'!$A$2:$A$15,0))</f>
        <v>Silver </v>
      </c>
      <c r="D354" s="2" t="s">
        <v>82</v>
      </c>
      <c r="E354" s="2">
        <v>58</v>
      </c>
      <c r="F354" s="2">
        <v>1273.69</v>
      </c>
      <c r="G354" s="2">
        <v>1273.69</v>
      </c>
      <c r="H354" s="2">
        <v>1273.69</v>
      </c>
      <c r="I354" s="2">
        <v>1293.68</v>
      </c>
      <c r="J354" s="2">
        <v>1293.68</v>
      </c>
      <c r="K354" s="2">
        <v>1293.68</v>
      </c>
      <c r="L354" s="2">
        <v>1313.97</v>
      </c>
      <c r="M354" s="2">
        <v>1313.97</v>
      </c>
      <c r="N354" s="2">
        <v>1313.97</v>
      </c>
      <c r="O354" s="2">
        <v>1334.59</v>
      </c>
      <c r="P354" s="2">
        <v>1334.59</v>
      </c>
      <c r="Q354" s="2">
        <v>1334.59</v>
      </c>
      <c r="R354" s="2"/>
      <c r="S354" s="2"/>
      <c r="T354" s="2"/>
      <c r="U354" s="2"/>
      <c r="V354" s="2"/>
      <c r="W354" s="2"/>
      <c r="X354" s="2"/>
    </row>
    <row r="355" spans="1:24" x14ac:dyDescent="0.2">
      <c r="A355" s="2" t="s">
        <v>90</v>
      </c>
      <c r="B355" s="2" t="str">
        <f>INDEX('SHOP Plan List'!B$2:B$15,MATCH($A355,'SHOP Plan List'!$A$2:$A$15,0))</f>
        <v>KP GA Silver HMO $6000 $50 S13 </v>
      </c>
      <c r="C355" s="2" t="str">
        <f>INDEX('SHOP Plan List'!C$2:C$15,MATCH($A355,'SHOP Plan List'!$A$2:$A$15,0))</f>
        <v>Silver </v>
      </c>
      <c r="D355" s="2" t="s">
        <v>82</v>
      </c>
      <c r="E355" s="2">
        <v>59</v>
      </c>
      <c r="F355" s="2">
        <v>1301.19</v>
      </c>
      <c r="G355" s="2">
        <v>1301.19</v>
      </c>
      <c r="H355" s="2">
        <v>1301.19</v>
      </c>
      <c r="I355" s="2">
        <v>1321.6</v>
      </c>
      <c r="J355" s="2">
        <v>1321.6</v>
      </c>
      <c r="K355" s="2">
        <v>1321.6</v>
      </c>
      <c r="L355" s="2">
        <v>1342.34</v>
      </c>
      <c r="M355" s="2">
        <v>1342.34</v>
      </c>
      <c r="N355" s="2">
        <v>1342.34</v>
      </c>
      <c r="O355" s="2">
        <v>1363.4</v>
      </c>
      <c r="P355" s="2">
        <v>1363.4</v>
      </c>
      <c r="Q355" s="2">
        <v>1363.4</v>
      </c>
      <c r="R355" s="2"/>
      <c r="S355" s="2"/>
      <c r="T355" s="2"/>
      <c r="U355" s="2"/>
      <c r="V355" s="2"/>
      <c r="W355" s="2"/>
      <c r="X355" s="2"/>
    </row>
    <row r="356" spans="1:24" x14ac:dyDescent="0.2">
      <c r="A356" s="2" t="s">
        <v>90</v>
      </c>
      <c r="B356" s="2" t="str">
        <f>INDEX('SHOP Plan List'!B$2:B$15,MATCH($A356,'SHOP Plan List'!$A$2:$A$15,0))</f>
        <v>KP GA Silver HMO $6000 $50 S13 </v>
      </c>
      <c r="C356" s="2" t="str">
        <f>INDEX('SHOP Plan List'!C$2:C$15,MATCH($A356,'SHOP Plan List'!$A$2:$A$15,0))</f>
        <v>Silver </v>
      </c>
      <c r="D356" s="2" t="s">
        <v>82</v>
      </c>
      <c r="E356" s="2">
        <v>60</v>
      </c>
      <c r="F356" s="2">
        <v>1356.67</v>
      </c>
      <c r="G356" s="2">
        <v>1356.67</v>
      </c>
      <c r="H356" s="2">
        <v>1356.67</v>
      </c>
      <c r="I356" s="2">
        <v>1377.96</v>
      </c>
      <c r="J356" s="2">
        <v>1377.96</v>
      </c>
      <c r="K356" s="2">
        <v>1377.96</v>
      </c>
      <c r="L356" s="2">
        <v>1399.58</v>
      </c>
      <c r="M356" s="2">
        <v>1399.58</v>
      </c>
      <c r="N356" s="2">
        <v>1399.58</v>
      </c>
      <c r="O356" s="2">
        <v>1421.54</v>
      </c>
      <c r="P356" s="2">
        <v>1421.54</v>
      </c>
      <c r="Q356" s="2">
        <v>1421.54</v>
      </c>
      <c r="R356" s="2"/>
      <c r="S356" s="2"/>
      <c r="T356" s="2"/>
      <c r="U356" s="2"/>
      <c r="V356" s="2"/>
      <c r="W356" s="2"/>
      <c r="X356" s="2"/>
    </row>
    <row r="357" spans="1:24" x14ac:dyDescent="0.2">
      <c r="A357" s="2" t="s">
        <v>90</v>
      </c>
      <c r="B357" s="2" t="str">
        <f>INDEX('SHOP Plan List'!B$2:B$15,MATCH($A357,'SHOP Plan List'!$A$2:$A$15,0))</f>
        <v>KP GA Silver HMO $6000 $50 S13 </v>
      </c>
      <c r="C357" s="2" t="str">
        <f>INDEX('SHOP Plan List'!C$2:C$15,MATCH($A357,'SHOP Plan List'!$A$2:$A$15,0))</f>
        <v>Silver </v>
      </c>
      <c r="D357" s="2" t="s">
        <v>82</v>
      </c>
      <c r="E357" s="2">
        <v>61</v>
      </c>
      <c r="F357" s="2">
        <v>1404.66</v>
      </c>
      <c r="G357" s="2">
        <v>1404.66</v>
      </c>
      <c r="H357" s="2">
        <v>1404.66</v>
      </c>
      <c r="I357" s="2">
        <v>1426.7</v>
      </c>
      <c r="J357" s="2">
        <v>1426.7</v>
      </c>
      <c r="K357" s="2">
        <v>1426.7</v>
      </c>
      <c r="L357" s="2">
        <v>1449.08</v>
      </c>
      <c r="M357" s="2">
        <v>1449.08</v>
      </c>
      <c r="N357" s="2">
        <v>1449.08</v>
      </c>
      <c r="O357" s="2">
        <v>1471.82</v>
      </c>
      <c r="P357" s="2">
        <v>1471.82</v>
      </c>
      <c r="Q357" s="2">
        <v>1471.82</v>
      </c>
      <c r="R357" s="2"/>
      <c r="S357" s="2"/>
      <c r="T357" s="2"/>
      <c r="U357" s="2"/>
      <c r="V357" s="2"/>
      <c r="W357" s="2"/>
      <c r="X357" s="2"/>
    </row>
    <row r="358" spans="1:24" x14ac:dyDescent="0.2">
      <c r="A358" s="2" t="s">
        <v>90</v>
      </c>
      <c r="B358" s="2" t="str">
        <f>INDEX('SHOP Plan List'!B$2:B$15,MATCH($A358,'SHOP Plan List'!$A$2:$A$15,0))</f>
        <v>KP GA Silver HMO $6000 $50 S13 </v>
      </c>
      <c r="C358" s="2" t="str">
        <f>INDEX('SHOP Plan List'!C$2:C$15,MATCH($A358,'SHOP Plan List'!$A$2:$A$15,0))</f>
        <v>Silver </v>
      </c>
      <c r="D358" s="2" t="s">
        <v>82</v>
      </c>
      <c r="E358" s="2">
        <v>62</v>
      </c>
      <c r="F358" s="2">
        <v>1436.15</v>
      </c>
      <c r="G358" s="2">
        <v>1436.15</v>
      </c>
      <c r="H358" s="2">
        <v>1436.15</v>
      </c>
      <c r="I358" s="2">
        <v>1458.69</v>
      </c>
      <c r="J358" s="2">
        <v>1458.69</v>
      </c>
      <c r="K358" s="2">
        <v>1458.69</v>
      </c>
      <c r="L358" s="2">
        <v>1481.57</v>
      </c>
      <c r="M358" s="2">
        <v>1481.57</v>
      </c>
      <c r="N358" s="2">
        <v>1481.57</v>
      </c>
      <c r="O358" s="2">
        <v>1504.82</v>
      </c>
      <c r="P358" s="2">
        <v>1504.82</v>
      </c>
      <c r="Q358" s="2">
        <v>1504.82</v>
      </c>
      <c r="R358" s="2"/>
      <c r="S358" s="2"/>
      <c r="T358" s="2"/>
      <c r="U358" s="2"/>
      <c r="V358" s="2"/>
      <c r="W358" s="2"/>
      <c r="X358" s="2"/>
    </row>
    <row r="359" spans="1:24" x14ac:dyDescent="0.2">
      <c r="A359" s="2" t="s">
        <v>90</v>
      </c>
      <c r="B359" s="2" t="str">
        <f>INDEX('SHOP Plan List'!B$2:B$15,MATCH($A359,'SHOP Plan List'!$A$2:$A$15,0))</f>
        <v>KP GA Silver HMO $6000 $50 S13 </v>
      </c>
      <c r="C359" s="2" t="str">
        <f>INDEX('SHOP Plan List'!C$2:C$15,MATCH($A359,'SHOP Plan List'!$A$2:$A$15,0))</f>
        <v>Silver </v>
      </c>
      <c r="D359" s="2" t="s">
        <v>82</v>
      </c>
      <c r="E359" s="2">
        <v>63</v>
      </c>
      <c r="F359" s="2">
        <v>1475.64</v>
      </c>
      <c r="G359" s="2">
        <v>1475.64</v>
      </c>
      <c r="H359" s="2">
        <v>1475.64</v>
      </c>
      <c r="I359" s="2">
        <v>1498.8</v>
      </c>
      <c r="J359" s="2">
        <v>1498.8</v>
      </c>
      <c r="K359" s="2">
        <v>1498.8</v>
      </c>
      <c r="L359" s="2">
        <v>1522.31</v>
      </c>
      <c r="M359" s="2">
        <v>1522.31</v>
      </c>
      <c r="N359" s="2">
        <v>1522.31</v>
      </c>
      <c r="O359" s="2">
        <v>1546.2</v>
      </c>
      <c r="P359" s="2">
        <v>1546.2</v>
      </c>
      <c r="Q359" s="2">
        <v>1546.2</v>
      </c>
      <c r="R359" s="2"/>
      <c r="S359" s="2"/>
      <c r="T359" s="2"/>
      <c r="U359" s="2"/>
      <c r="V359" s="2"/>
      <c r="W359" s="2"/>
      <c r="X359" s="2"/>
    </row>
    <row r="360" spans="1:24" x14ac:dyDescent="0.2">
      <c r="A360" s="2" t="s">
        <v>90</v>
      </c>
      <c r="B360" s="2" t="str">
        <f>INDEX('SHOP Plan List'!B$2:B$15,MATCH($A360,'SHOP Plan List'!$A$2:$A$15,0))</f>
        <v>KP GA Silver HMO $6000 $50 S13 </v>
      </c>
      <c r="C360" s="2" t="str">
        <f>INDEX('SHOP Plan List'!C$2:C$15,MATCH($A360,'SHOP Plan List'!$A$2:$A$15,0))</f>
        <v>Silver </v>
      </c>
      <c r="D360" s="2" t="s">
        <v>82</v>
      </c>
      <c r="E360" s="2" t="s">
        <v>84</v>
      </c>
      <c r="F360" s="2">
        <v>1499.63</v>
      </c>
      <c r="G360" s="2">
        <v>1499.63</v>
      </c>
      <c r="H360" s="2">
        <v>1499.63</v>
      </c>
      <c r="I360" s="2">
        <v>1523.16</v>
      </c>
      <c r="J360" s="2">
        <v>1523.16</v>
      </c>
      <c r="K360" s="2">
        <v>1523.16</v>
      </c>
      <c r="L360" s="2">
        <v>1547.05</v>
      </c>
      <c r="M360" s="2">
        <v>1547.05</v>
      </c>
      <c r="N360" s="2">
        <v>1547.05</v>
      </c>
      <c r="O360" s="2">
        <v>1571.33</v>
      </c>
      <c r="P360" s="2">
        <v>1571.33</v>
      </c>
      <c r="Q360" s="2">
        <v>1571.33</v>
      </c>
      <c r="R360" s="2"/>
      <c r="S360" s="2"/>
      <c r="T360" s="2"/>
      <c r="U360" s="2"/>
      <c r="V360" s="2"/>
      <c r="W360" s="2"/>
      <c r="X360" s="2"/>
    </row>
    <row r="361" spans="1:24" x14ac:dyDescent="0.2">
      <c r="A361" s="2" t="s">
        <v>91</v>
      </c>
      <c r="B361" s="2" t="str">
        <f>INDEX('SHOP Plan List'!B$2:B$15,MATCH($A361,'SHOP Plan List'!$A$2:$A$15,0))</f>
        <v>KP GA Bronze HMO $6300 $60 S13 Virtual Complete </v>
      </c>
      <c r="C361" s="2" t="str">
        <f>INDEX('SHOP Plan List'!C$2:C$15,MATCH($A361,'SHOP Plan List'!$A$2:$A$15,0))</f>
        <v>Expanded Bronze </v>
      </c>
      <c r="D361" s="2" t="s">
        <v>82</v>
      </c>
      <c r="E361" s="2" t="s">
        <v>83</v>
      </c>
      <c r="F361" s="2">
        <v>359.26</v>
      </c>
      <c r="G361" s="2">
        <v>359.26</v>
      </c>
      <c r="H361" s="2">
        <v>359.26</v>
      </c>
      <c r="I361" s="2">
        <v>364.9</v>
      </c>
      <c r="J361" s="2">
        <v>364.9</v>
      </c>
      <c r="K361" s="2">
        <v>364.9</v>
      </c>
      <c r="L361" s="2">
        <v>370.63</v>
      </c>
      <c r="M361" s="2">
        <v>370.63</v>
      </c>
      <c r="N361" s="2">
        <v>370.63</v>
      </c>
      <c r="O361" s="2">
        <v>376.44</v>
      </c>
      <c r="P361" s="2">
        <v>376.44</v>
      </c>
      <c r="Q361" s="2">
        <v>376.44</v>
      </c>
      <c r="R361" s="2"/>
      <c r="S361" s="2"/>
      <c r="T361" s="2"/>
      <c r="U361" s="2"/>
      <c r="V361" s="2"/>
      <c r="W361" s="2"/>
      <c r="X361" s="2"/>
    </row>
    <row r="362" spans="1:24" x14ac:dyDescent="0.2">
      <c r="A362" s="2" t="s">
        <v>91</v>
      </c>
      <c r="B362" s="2" t="str">
        <f>INDEX('SHOP Plan List'!B$2:B$15,MATCH($A362,'SHOP Plan List'!$A$2:$A$15,0))</f>
        <v>KP GA Bronze HMO $6300 $60 S13 Virtual Complete </v>
      </c>
      <c r="C362" s="2" t="str">
        <f>INDEX('SHOP Plan List'!C$2:C$15,MATCH($A362,'SHOP Plan List'!$A$2:$A$15,0))</f>
        <v>Expanded Bronze </v>
      </c>
      <c r="D362" s="2" t="s">
        <v>82</v>
      </c>
      <c r="E362" s="2">
        <v>15</v>
      </c>
      <c r="F362" s="2">
        <v>391.2</v>
      </c>
      <c r="G362" s="2">
        <v>391.2</v>
      </c>
      <c r="H362" s="2">
        <v>391.2</v>
      </c>
      <c r="I362" s="2">
        <v>397.34</v>
      </c>
      <c r="J362" s="2">
        <v>397.34</v>
      </c>
      <c r="K362" s="2">
        <v>397.34</v>
      </c>
      <c r="L362" s="2">
        <v>403.57</v>
      </c>
      <c r="M362" s="2">
        <v>403.57</v>
      </c>
      <c r="N362" s="2">
        <v>403.57</v>
      </c>
      <c r="O362" s="2">
        <v>409.9</v>
      </c>
      <c r="P362" s="2">
        <v>409.9</v>
      </c>
      <c r="Q362" s="2">
        <v>409.9</v>
      </c>
      <c r="R362" s="2"/>
      <c r="S362" s="2"/>
      <c r="T362" s="2"/>
      <c r="U362" s="2"/>
      <c r="V362" s="2"/>
      <c r="W362" s="2"/>
      <c r="X362" s="2"/>
    </row>
    <row r="363" spans="1:24" x14ac:dyDescent="0.2">
      <c r="A363" s="2" t="s">
        <v>91</v>
      </c>
      <c r="B363" s="2" t="str">
        <f>INDEX('SHOP Plan List'!B$2:B$15,MATCH($A363,'SHOP Plan List'!$A$2:$A$15,0))</f>
        <v>KP GA Bronze HMO $6300 $60 S13 Virtual Complete </v>
      </c>
      <c r="C363" s="2" t="str">
        <f>INDEX('SHOP Plan List'!C$2:C$15,MATCH($A363,'SHOP Plan List'!$A$2:$A$15,0))</f>
        <v>Expanded Bronze </v>
      </c>
      <c r="D363" s="2" t="s">
        <v>82</v>
      </c>
      <c r="E363" s="2">
        <v>16</v>
      </c>
      <c r="F363" s="2">
        <v>403.41</v>
      </c>
      <c r="G363" s="2">
        <v>403.41</v>
      </c>
      <c r="H363" s="2">
        <v>403.41</v>
      </c>
      <c r="I363" s="2">
        <v>409.74</v>
      </c>
      <c r="J363" s="2">
        <v>409.74</v>
      </c>
      <c r="K363" s="2">
        <v>409.74</v>
      </c>
      <c r="L363" s="2">
        <v>416.17</v>
      </c>
      <c r="M363" s="2">
        <v>416.17</v>
      </c>
      <c r="N363" s="2">
        <v>416.17</v>
      </c>
      <c r="O363" s="2">
        <v>422.7</v>
      </c>
      <c r="P363" s="2">
        <v>422.7</v>
      </c>
      <c r="Q363" s="2">
        <v>422.7</v>
      </c>
      <c r="R363" s="2"/>
      <c r="S363" s="2"/>
      <c r="T363" s="2"/>
      <c r="U363" s="2"/>
      <c r="V363" s="2"/>
      <c r="W363" s="2"/>
      <c r="X363" s="2"/>
    </row>
    <row r="364" spans="1:24" x14ac:dyDescent="0.2">
      <c r="A364" s="2" t="s">
        <v>91</v>
      </c>
      <c r="B364" s="2" t="str">
        <f>INDEX('SHOP Plan List'!B$2:B$15,MATCH($A364,'SHOP Plan List'!$A$2:$A$15,0))</f>
        <v>KP GA Bronze HMO $6300 $60 S13 Virtual Complete </v>
      </c>
      <c r="C364" s="2" t="str">
        <f>INDEX('SHOP Plan List'!C$2:C$15,MATCH($A364,'SHOP Plan List'!$A$2:$A$15,0))</f>
        <v>Expanded Bronze </v>
      </c>
      <c r="D364" s="2" t="s">
        <v>82</v>
      </c>
      <c r="E364" s="2">
        <v>17</v>
      </c>
      <c r="F364" s="2">
        <v>415.62</v>
      </c>
      <c r="G364" s="2">
        <v>415.62</v>
      </c>
      <c r="H364" s="2">
        <v>415.62</v>
      </c>
      <c r="I364" s="2">
        <v>422.14</v>
      </c>
      <c r="J364" s="2">
        <v>422.14</v>
      </c>
      <c r="K364" s="2">
        <v>422.14</v>
      </c>
      <c r="L364" s="2">
        <v>428.76</v>
      </c>
      <c r="M364" s="2">
        <v>428.76</v>
      </c>
      <c r="N364" s="2">
        <v>428.76</v>
      </c>
      <c r="O364" s="2">
        <v>435.49</v>
      </c>
      <c r="P364" s="2">
        <v>435.49</v>
      </c>
      <c r="Q364" s="2">
        <v>435.49</v>
      </c>
      <c r="R364" s="2"/>
      <c r="S364" s="2"/>
      <c r="T364" s="2"/>
      <c r="U364" s="2"/>
      <c r="V364" s="2"/>
      <c r="W364" s="2"/>
      <c r="X364" s="2"/>
    </row>
    <row r="365" spans="1:24" x14ac:dyDescent="0.2">
      <c r="A365" s="2" t="s">
        <v>91</v>
      </c>
      <c r="B365" s="2" t="str">
        <f>INDEX('SHOP Plan List'!B$2:B$15,MATCH($A365,'SHOP Plan List'!$A$2:$A$15,0))</f>
        <v>KP GA Bronze HMO $6300 $60 S13 Virtual Complete </v>
      </c>
      <c r="C365" s="2" t="str">
        <f>INDEX('SHOP Plan List'!C$2:C$15,MATCH($A365,'SHOP Plan List'!$A$2:$A$15,0))</f>
        <v>Expanded Bronze </v>
      </c>
      <c r="D365" s="2" t="s">
        <v>82</v>
      </c>
      <c r="E365" s="2">
        <v>18</v>
      </c>
      <c r="F365" s="2">
        <v>428.77</v>
      </c>
      <c r="G365" s="2">
        <v>428.77</v>
      </c>
      <c r="H365" s="2">
        <v>428.77</v>
      </c>
      <c r="I365" s="2">
        <v>435.5</v>
      </c>
      <c r="J365" s="2">
        <v>435.5</v>
      </c>
      <c r="K365" s="2">
        <v>435.5</v>
      </c>
      <c r="L365" s="2">
        <v>442.33</v>
      </c>
      <c r="M365" s="2">
        <v>442.33</v>
      </c>
      <c r="N365" s="2">
        <v>442.33</v>
      </c>
      <c r="O365" s="2">
        <v>449.27</v>
      </c>
      <c r="P365" s="2">
        <v>449.27</v>
      </c>
      <c r="Q365" s="2">
        <v>449.27</v>
      </c>
      <c r="R365" s="2"/>
      <c r="S365" s="2"/>
      <c r="T365" s="2"/>
      <c r="U365" s="2"/>
      <c r="V365" s="2"/>
      <c r="W365" s="2"/>
      <c r="X365" s="2"/>
    </row>
    <row r="366" spans="1:24" x14ac:dyDescent="0.2">
      <c r="A366" s="2" t="s">
        <v>91</v>
      </c>
      <c r="B366" s="2" t="str">
        <f>INDEX('SHOP Plan List'!B$2:B$15,MATCH($A366,'SHOP Plan List'!$A$2:$A$15,0))</f>
        <v>KP GA Bronze HMO $6300 $60 S13 Virtual Complete </v>
      </c>
      <c r="C366" s="2" t="str">
        <f>INDEX('SHOP Plan List'!C$2:C$15,MATCH($A366,'SHOP Plan List'!$A$2:$A$15,0))</f>
        <v>Expanded Bronze </v>
      </c>
      <c r="D366" s="2" t="s">
        <v>82</v>
      </c>
      <c r="E366" s="2">
        <v>19</v>
      </c>
      <c r="F366" s="2">
        <v>441.92</v>
      </c>
      <c r="G366" s="2">
        <v>441.92</v>
      </c>
      <c r="H366" s="2">
        <v>441.92</v>
      </c>
      <c r="I366" s="2">
        <v>448.85</v>
      </c>
      <c r="J366" s="2">
        <v>448.85</v>
      </c>
      <c r="K366" s="2">
        <v>448.85</v>
      </c>
      <c r="L366" s="2">
        <v>455.89</v>
      </c>
      <c r="M366" s="2">
        <v>455.89</v>
      </c>
      <c r="N366" s="2">
        <v>455.89</v>
      </c>
      <c r="O366" s="2">
        <v>463.05</v>
      </c>
      <c r="P366" s="2">
        <v>463.05</v>
      </c>
      <c r="Q366" s="2">
        <v>463.05</v>
      </c>
      <c r="R366" s="2"/>
      <c r="S366" s="2"/>
      <c r="T366" s="2"/>
      <c r="U366" s="2"/>
      <c r="V366" s="2"/>
      <c r="W366" s="2"/>
      <c r="X366" s="2"/>
    </row>
    <row r="367" spans="1:24" x14ac:dyDescent="0.2">
      <c r="A367" s="2" t="s">
        <v>91</v>
      </c>
      <c r="B367" s="2" t="str">
        <f>INDEX('SHOP Plan List'!B$2:B$15,MATCH($A367,'SHOP Plan List'!$A$2:$A$15,0))</f>
        <v>KP GA Bronze HMO $6300 $60 S13 Virtual Complete </v>
      </c>
      <c r="C367" s="2" t="str">
        <f>INDEX('SHOP Plan List'!C$2:C$15,MATCH($A367,'SHOP Plan List'!$A$2:$A$15,0))</f>
        <v>Expanded Bronze </v>
      </c>
      <c r="D367" s="2" t="s">
        <v>82</v>
      </c>
      <c r="E367" s="2">
        <v>20</v>
      </c>
      <c r="F367" s="2">
        <v>455.54</v>
      </c>
      <c r="G367" s="2">
        <v>455.54</v>
      </c>
      <c r="H367" s="2">
        <v>455.54</v>
      </c>
      <c r="I367" s="2">
        <v>462.68</v>
      </c>
      <c r="J367" s="2">
        <v>462.68</v>
      </c>
      <c r="K367" s="2">
        <v>462.68</v>
      </c>
      <c r="L367" s="2">
        <v>469.94</v>
      </c>
      <c r="M367" s="2">
        <v>469.94</v>
      </c>
      <c r="N367" s="2">
        <v>469.94</v>
      </c>
      <c r="O367" s="2">
        <v>477.32</v>
      </c>
      <c r="P367" s="2">
        <v>477.32</v>
      </c>
      <c r="Q367" s="2">
        <v>477.32</v>
      </c>
      <c r="R367" s="2"/>
      <c r="S367" s="2"/>
      <c r="T367" s="2"/>
      <c r="U367" s="2"/>
      <c r="V367" s="2"/>
      <c r="W367" s="2"/>
      <c r="X367" s="2"/>
    </row>
    <row r="368" spans="1:24" x14ac:dyDescent="0.2">
      <c r="A368" s="2" t="s">
        <v>91</v>
      </c>
      <c r="B368" s="2" t="str">
        <f>INDEX('SHOP Plan List'!B$2:B$15,MATCH($A368,'SHOP Plan List'!$A$2:$A$15,0))</f>
        <v>KP GA Bronze HMO $6300 $60 S13 Virtual Complete </v>
      </c>
      <c r="C368" s="2" t="str">
        <f>INDEX('SHOP Plan List'!C$2:C$15,MATCH($A368,'SHOP Plan List'!$A$2:$A$15,0))</f>
        <v>Expanded Bronze </v>
      </c>
      <c r="D368" s="2" t="s">
        <v>82</v>
      </c>
      <c r="E368" s="2">
        <v>21</v>
      </c>
      <c r="F368" s="2">
        <v>469.63</v>
      </c>
      <c r="G368" s="2">
        <v>469.63</v>
      </c>
      <c r="H368" s="2">
        <v>469.63</v>
      </c>
      <c r="I368" s="2">
        <v>476.99</v>
      </c>
      <c r="J368" s="2">
        <v>476.99</v>
      </c>
      <c r="K368" s="2">
        <v>476.99</v>
      </c>
      <c r="L368" s="2">
        <v>484.48</v>
      </c>
      <c r="M368" s="2">
        <v>484.48</v>
      </c>
      <c r="N368" s="2">
        <v>484.48</v>
      </c>
      <c r="O368" s="2">
        <v>492.08</v>
      </c>
      <c r="P368" s="2">
        <v>492.08</v>
      </c>
      <c r="Q368" s="2">
        <v>492.08</v>
      </c>
      <c r="R368" s="2"/>
      <c r="S368" s="2"/>
      <c r="T368" s="2"/>
      <c r="U368" s="2"/>
      <c r="V368" s="2"/>
      <c r="W368" s="2"/>
      <c r="X368" s="2"/>
    </row>
    <row r="369" spans="1:24" x14ac:dyDescent="0.2">
      <c r="A369" s="2" t="s">
        <v>91</v>
      </c>
      <c r="B369" s="2" t="str">
        <f>INDEX('SHOP Plan List'!B$2:B$15,MATCH($A369,'SHOP Plan List'!$A$2:$A$15,0))</f>
        <v>KP GA Bronze HMO $6300 $60 S13 Virtual Complete </v>
      </c>
      <c r="C369" s="2" t="str">
        <f>INDEX('SHOP Plan List'!C$2:C$15,MATCH($A369,'SHOP Plan List'!$A$2:$A$15,0))</f>
        <v>Expanded Bronze </v>
      </c>
      <c r="D369" s="2" t="s">
        <v>82</v>
      </c>
      <c r="E369" s="2">
        <v>22</v>
      </c>
      <c r="F369" s="2">
        <v>469.63</v>
      </c>
      <c r="G369" s="2">
        <v>469.63</v>
      </c>
      <c r="H369" s="2">
        <v>469.63</v>
      </c>
      <c r="I369" s="2">
        <v>476.99</v>
      </c>
      <c r="J369" s="2">
        <v>476.99</v>
      </c>
      <c r="K369" s="2">
        <v>476.99</v>
      </c>
      <c r="L369" s="2">
        <v>484.48</v>
      </c>
      <c r="M369" s="2">
        <v>484.48</v>
      </c>
      <c r="N369" s="2">
        <v>484.48</v>
      </c>
      <c r="O369" s="2">
        <v>492.08</v>
      </c>
      <c r="P369" s="2">
        <v>492.08</v>
      </c>
      <c r="Q369" s="2">
        <v>492.08</v>
      </c>
      <c r="R369" s="2"/>
      <c r="S369" s="2"/>
      <c r="T369" s="2"/>
      <c r="U369" s="2"/>
      <c r="V369" s="2"/>
      <c r="W369" s="2"/>
      <c r="X369" s="2"/>
    </row>
    <row r="370" spans="1:24" x14ac:dyDescent="0.2">
      <c r="A370" s="2" t="s">
        <v>91</v>
      </c>
      <c r="B370" s="2" t="str">
        <f>INDEX('SHOP Plan List'!B$2:B$15,MATCH($A370,'SHOP Plan List'!$A$2:$A$15,0))</f>
        <v>KP GA Bronze HMO $6300 $60 S13 Virtual Complete </v>
      </c>
      <c r="C370" s="2" t="str">
        <f>INDEX('SHOP Plan List'!C$2:C$15,MATCH($A370,'SHOP Plan List'!$A$2:$A$15,0))</f>
        <v>Expanded Bronze </v>
      </c>
      <c r="D370" s="2" t="s">
        <v>82</v>
      </c>
      <c r="E370" s="2">
        <v>23</v>
      </c>
      <c r="F370" s="2">
        <v>469.63</v>
      </c>
      <c r="G370" s="2">
        <v>469.63</v>
      </c>
      <c r="H370" s="2">
        <v>469.63</v>
      </c>
      <c r="I370" s="2">
        <v>476.99</v>
      </c>
      <c r="J370" s="2">
        <v>476.99</v>
      </c>
      <c r="K370" s="2">
        <v>476.99</v>
      </c>
      <c r="L370" s="2">
        <v>484.48</v>
      </c>
      <c r="M370" s="2">
        <v>484.48</v>
      </c>
      <c r="N370" s="2">
        <v>484.48</v>
      </c>
      <c r="O370" s="2">
        <v>492.08</v>
      </c>
      <c r="P370" s="2">
        <v>492.08</v>
      </c>
      <c r="Q370" s="2">
        <v>492.08</v>
      </c>
      <c r="R370" s="2"/>
      <c r="S370" s="2"/>
      <c r="T370" s="2"/>
      <c r="U370" s="2"/>
      <c r="V370" s="2"/>
      <c r="W370" s="2"/>
      <c r="X370" s="2"/>
    </row>
    <row r="371" spans="1:24" x14ac:dyDescent="0.2">
      <c r="A371" s="2" t="s">
        <v>91</v>
      </c>
      <c r="B371" s="2" t="str">
        <f>INDEX('SHOP Plan List'!B$2:B$15,MATCH($A371,'SHOP Plan List'!$A$2:$A$15,0))</f>
        <v>KP GA Bronze HMO $6300 $60 S13 Virtual Complete </v>
      </c>
      <c r="C371" s="2" t="str">
        <f>INDEX('SHOP Plan List'!C$2:C$15,MATCH($A371,'SHOP Plan List'!$A$2:$A$15,0))</f>
        <v>Expanded Bronze </v>
      </c>
      <c r="D371" s="2" t="s">
        <v>82</v>
      </c>
      <c r="E371" s="2">
        <v>24</v>
      </c>
      <c r="F371" s="2">
        <v>469.63</v>
      </c>
      <c r="G371" s="2">
        <v>469.63</v>
      </c>
      <c r="H371" s="2">
        <v>469.63</v>
      </c>
      <c r="I371" s="2">
        <v>476.99</v>
      </c>
      <c r="J371" s="2">
        <v>476.99</v>
      </c>
      <c r="K371" s="2">
        <v>476.99</v>
      </c>
      <c r="L371" s="2">
        <v>484.48</v>
      </c>
      <c r="M371" s="2">
        <v>484.48</v>
      </c>
      <c r="N371" s="2">
        <v>484.48</v>
      </c>
      <c r="O371" s="2">
        <v>492.08</v>
      </c>
      <c r="P371" s="2">
        <v>492.08</v>
      </c>
      <c r="Q371" s="2">
        <v>492.08</v>
      </c>
      <c r="R371" s="2"/>
      <c r="S371" s="2"/>
      <c r="T371" s="2"/>
      <c r="U371" s="2"/>
      <c r="V371" s="2"/>
      <c r="W371" s="2"/>
      <c r="X371" s="2"/>
    </row>
    <row r="372" spans="1:24" x14ac:dyDescent="0.2">
      <c r="A372" s="2" t="s">
        <v>91</v>
      </c>
      <c r="B372" s="2" t="str">
        <f>INDEX('SHOP Plan List'!B$2:B$15,MATCH($A372,'SHOP Plan List'!$A$2:$A$15,0))</f>
        <v>KP GA Bronze HMO $6300 $60 S13 Virtual Complete </v>
      </c>
      <c r="C372" s="2" t="str">
        <f>INDEX('SHOP Plan List'!C$2:C$15,MATCH($A372,'SHOP Plan List'!$A$2:$A$15,0))</f>
        <v>Expanded Bronze </v>
      </c>
      <c r="D372" s="2" t="s">
        <v>82</v>
      </c>
      <c r="E372" s="2">
        <v>25</v>
      </c>
      <c r="F372" s="2">
        <v>471.5</v>
      </c>
      <c r="G372" s="2">
        <v>471.5</v>
      </c>
      <c r="H372" s="2">
        <v>471.5</v>
      </c>
      <c r="I372" s="2">
        <v>478.9</v>
      </c>
      <c r="J372" s="2">
        <v>478.9</v>
      </c>
      <c r="K372" s="2">
        <v>478.9</v>
      </c>
      <c r="L372" s="2">
        <v>486.42</v>
      </c>
      <c r="M372" s="2">
        <v>486.42</v>
      </c>
      <c r="N372" s="2">
        <v>486.42</v>
      </c>
      <c r="O372" s="2">
        <v>494.05</v>
      </c>
      <c r="P372" s="2">
        <v>494.05</v>
      </c>
      <c r="Q372" s="2">
        <v>494.05</v>
      </c>
      <c r="R372" s="2"/>
      <c r="S372" s="2"/>
      <c r="T372" s="2"/>
      <c r="U372" s="2"/>
      <c r="V372" s="2"/>
      <c r="W372" s="2"/>
      <c r="X372" s="2"/>
    </row>
    <row r="373" spans="1:24" x14ac:dyDescent="0.2">
      <c r="A373" s="2" t="s">
        <v>91</v>
      </c>
      <c r="B373" s="2" t="str">
        <f>INDEX('SHOP Plan List'!B$2:B$15,MATCH($A373,'SHOP Plan List'!$A$2:$A$15,0))</f>
        <v>KP GA Bronze HMO $6300 $60 S13 Virtual Complete </v>
      </c>
      <c r="C373" s="2" t="str">
        <f>INDEX('SHOP Plan List'!C$2:C$15,MATCH($A373,'SHOP Plan List'!$A$2:$A$15,0))</f>
        <v>Expanded Bronze </v>
      </c>
      <c r="D373" s="2" t="s">
        <v>82</v>
      </c>
      <c r="E373" s="2">
        <v>26</v>
      </c>
      <c r="F373" s="2">
        <v>480.9</v>
      </c>
      <c r="G373" s="2">
        <v>480.9</v>
      </c>
      <c r="H373" s="2">
        <v>480.9</v>
      </c>
      <c r="I373" s="2">
        <v>488.44</v>
      </c>
      <c r="J373" s="2">
        <v>488.44</v>
      </c>
      <c r="K373" s="2">
        <v>488.44</v>
      </c>
      <c r="L373" s="2">
        <v>496.1</v>
      </c>
      <c r="M373" s="2">
        <v>496.1</v>
      </c>
      <c r="N373" s="2">
        <v>496.1</v>
      </c>
      <c r="O373" s="2">
        <v>503.89</v>
      </c>
      <c r="P373" s="2">
        <v>503.89</v>
      </c>
      <c r="Q373" s="2">
        <v>503.89</v>
      </c>
      <c r="R373" s="2"/>
      <c r="S373" s="2"/>
      <c r="T373" s="2"/>
      <c r="U373" s="2"/>
      <c r="V373" s="2"/>
      <c r="W373" s="2"/>
      <c r="X373" s="2"/>
    </row>
    <row r="374" spans="1:24" x14ac:dyDescent="0.2">
      <c r="A374" s="2" t="s">
        <v>91</v>
      </c>
      <c r="B374" s="2" t="str">
        <f>INDEX('SHOP Plan List'!B$2:B$15,MATCH($A374,'SHOP Plan List'!$A$2:$A$15,0))</f>
        <v>KP GA Bronze HMO $6300 $60 S13 Virtual Complete </v>
      </c>
      <c r="C374" s="2" t="str">
        <f>INDEX('SHOP Plan List'!C$2:C$15,MATCH($A374,'SHOP Plan List'!$A$2:$A$15,0))</f>
        <v>Expanded Bronze </v>
      </c>
      <c r="D374" s="2" t="s">
        <v>82</v>
      </c>
      <c r="E374" s="2">
        <v>27</v>
      </c>
      <c r="F374" s="2">
        <v>492.17</v>
      </c>
      <c r="G374" s="2">
        <v>492.17</v>
      </c>
      <c r="H374" s="2">
        <v>492.17</v>
      </c>
      <c r="I374" s="2">
        <v>499.89</v>
      </c>
      <c r="J374" s="2">
        <v>499.89</v>
      </c>
      <c r="K374" s="2">
        <v>499.89</v>
      </c>
      <c r="L374" s="2">
        <v>507.73</v>
      </c>
      <c r="M374" s="2">
        <v>507.73</v>
      </c>
      <c r="N374" s="2">
        <v>507.73</v>
      </c>
      <c r="O374" s="2">
        <v>515.70000000000005</v>
      </c>
      <c r="P374" s="2">
        <v>515.70000000000005</v>
      </c>
      <c r="Q374" s="2">
        <v>515.70000000000005</v>
      </c>
      <c r="R374" s="2"/>
      <c r="S374" s="2"/>
      <c r="T374" s="2"/>
      <c r="U374" s="2"/>
      <c r="V374" s="2"/>
      <c r="W374" s="2"/>
      <c r="X374" s="2"/>
    </row>
    <row r="375" spans="1:24" x14ac:dyDescent="0.2">
      <c r="A375" s="2" t="s">
        <v>91</v>
      </c>
      <c r="B375" s="2" t="str">
        <f>INDEX('SHOP Plan List'!B$2:B$15,MATCH($A375,'SHOP Plan List'!$A$2:$A$15,0))</f>
        <v>KP GA Bronze HMO $6300 $60 S13 Virtual Complete </v>
      </c>
      <c r="C375" s="2" t="str">
        <f>INDEX('SHOP Plan List'!C$2:C$15,MATCH($A375,'SHOP Plan List'!$A$2:$A$15,0))</f>
        <v>Expanded Bronze </v>
      </c>
      <c r="D375" s="2" t="s">
        <v>82</v>
      </c>
      <c r="E375" s="2">
        <v>28</v>
      </c>
      <c r="F375" s="2">
        <v>510.48</v>
      </c>
      <c r="G375" s="2">
        <v>510.48</v>
      </c>
      <c r="H375" s="2">
        <v>510.48</v>
      </c>
      <c r="I375" s="2">
        <v>518.49</v>
      </c>
      <c r="J375" s="2">
        <v>518.49</v>
      </c>
      <c r="K375" s="2">
        <v>518.49</v>
      </c>
      <c r="L375" s="2">
        <v>526.63</v>
      </c>
      <c r="M375" s="2">
        <v>526.63</v>
      </c>
      <c r="N375" s="2">
        <v>526.63</v>
      </c>
      <c r="O375" s="2">
        <v>534.89</v>
      </c>
      <c r="P375" s="2">
        <v>534.89</v>
      </c>
      <c r="Q375" s="2">
        <v>534.89</v>
      </c>
      <c r="R375" s="2"/>
      <c r="S375" s="2"/>
      <c r="T375" s="2"/>
      <c r="U375" s="2"/>
      <c r="V375" s="2"/>
      <c r="W375" s="2"/>
      <c r="X375" s="2"/>
    </row>
    <row r="376" spans="1:24" x14ac:dyDescent="0.2">
      <c r="A376" s="2" t="s">
        <v>91</v>
      </c>
      <c r="B376" s="2" t="str">
        <f>INDEX('SHOP Plan List'!B$2:B$15,MATCH($A376,'SHOP Plan List'!$A$2:$A$15,0))</f>
        <v>KP GA Bronze HMO $6300 $60 S13 Virtual Complete </v>
      </c>
      <c r="C376" s="2" t="str">
        <f>INDEX('SHOP Plan List'!C$2:C$15,MATCH($A376,'SHOP Plan List'!$A$2:$A$15,0))</f>
        <v>Expanded Bronze </v>
      </c>
      <c r="D376" s="2" t="s">
        <v>82</v>
      </c>
      <c r="E376" s="2">
        <v>29</v>
      </c>
      <c r="F376" s="2">
        <v>525.51</v>
      </c>
      <c r="G376" s="2">
        <v>525.51</v>
      </c>
      <c r="H376" s="2">
        <v>525.51</v>
      </c>
      <c r="I376" s="2">
        <v>533.76</v>
      </c>
      <c r="J376" s="2">
        <v>533.76</v>
      </c>
      <c r="K376" s="2">
        <v>533.76</v>
      </c>
      <c r="L376" s="2">
        <v>542.13</v>
      </c>
      <c r="M376" s="2">
        <v>542.13</v>
      </c>
      <c r="N376" s="2">
        <v>542.13</v>
      </c>
      <c r="O376" s="2">
        <v>550.64</v>
      </c>
      <c r="P376" s="2">
        <v>550.64</v>
      </c>
      <c r="Q376" s="2">
        <v>550.64</v>
      </c>
      <c r="R376" s="2"/>
      <c r="S376" s="2"/>
      <c r="T376" s="2"/>
      <c r="U376" s="2"/>
      <c r="V376" s="2"/>
      <c r="W376" s="2"/>
      <c r="X376" s="2"/>
    </row>
    <row r="377" spans="1:24" x14ac:dyDescent="0.2">
      <c r="A377" s="2" t="s">
        <v>91</v>
      </c>
      <c r="B377" s="2" t="str">
        <f>INDEX('SHOP Plan List'!B$2:B$15,MATCH($A377,'SHOP Plan List'!$A$2:$A$15,0))</f>
        <v>KP GA Bronze HMO $6300 $60 S13 Virtual Complete </v>
      </c>
      <c r="C377" s="2" t="str">
        <f>INDEX('SHOP Plan List'!C$2:C$15,MATCH($A377,'SHOP Plan List'!$A$2:$A$15,0))</f>
        <v>Expanded Bronze </v>
      </c>
      <c r="D377" s="2" t="s">
        <v>82</v>
      </c>
      <c r="E377" s="2">
        <v>30</v>
      </c>
      <c r="F377" s="2">
        <v>533.02</v>
      </c>
      <c r="G377" s="2">
        <v>533.02</v>
      </c>
      <c r="H377" s="2">
        <v>533.02</v>
      </c>
      <c r="I377" s="2">
        <v>541.39</v>
      </c>
      <c r="J377" s="2">
        <v>541.39</v>
      </c>
      <c r="K377" s="2">
        <v>541.39</v>
      </c>
      <c r="L377" s="2">
        <v>549.88</v>
      </c>
      <c r="M377" s="2">
        <v>549.88</v>
      </c>
      <c r="N377" s="2">
        <v>549.88</v>
      </c>
      <c r="O377" s="2">
        <v>558.51</v>
      </c>
      <c r="P377" s="2">
        <v>558.51</v>
      </c>
      <c r="Q377" s="2">
        <v>558.51</v>
      </c>
      <c r="R377" s="2"/>
      <c r="S377" s="2"/>
      <c r="T377" s="2"/>
      <c r="U377" s="2"/>
      <c r="V377" s="2"/>
      <c r="W377" s="2"/>
      <c r="X377" s="2"/>
    </row>
    <row r="378" spans="1:24" x14ac:dyDescent="0.2">
      <c r="A378" s="2" t="s">
        <v>91</v>
      </c>
      <c r="B378" s="2" t="str">
        <f>INDEX('SHOP Plan List'!B$2:B$15,MATCH($A378,'SHOP Plan List'!$A$2:$A$15,0))</f>
        <v>KP GA Bronze HMO $6300 $60 S13 Virtual Complete </v>
      </c>
      <c r="C378" s="2" t="str">
        <f>INDEX('SHOP Plan List'!C$2:C$15,MATCH($A378,'SHOP Plan List'!$A$2:$A$15,0))</f>
        <v>Expanded Bronze </v>
      </c>
      <c r="D378" s="2" t="s">
        <v>82</v>
      </c>
      <c r="E378" s="2">
        <v>31</v>
      </c>
      <c r="F378" s="2">
        <v>544.29999999999995</v>
      </c>
      <c r="G378" s="2">
        <v>544.29999999999995</v>
      </c>
      <c r="H378" s="2">
        <v>544.29999999999995</v>
      </c>
      <c r="I378" s="2">
        <v>552.84</v>
      </c>
      <c r="J378" s="2">
        <v>552.84</v>
      </c>
      <c r="K378" s="2">
        <v>552.84</v>
      </c>
      <c r="L378" s="2">
        <v>561.51</v>
      </c>
      <c r="M378" s="2">
        <v>561.51</v>
      </c>
      <c r="N378" s="2">
        <v>561.51</v>
      </c>
      <c r="O378" s="2">
        <v>570.32000000000005</v>
      </c>
      <c r="P378" s="2">
        <v>570.32000000000005</v>
      </c>
      <c r="Q378" s="2">
        <v>570.32000000000005</v>
      </c>
      <c r="R378" s="2"/>
      <c r="S378" s="2"/>
      <c r="T378" s="2"/>
      <c r="U378" s="2"/>
      <c r="V378" s="2"/>
      <c r="W378" s="2"/>
      <c r="X378" s="2"/>
    </row>
    <row r="379" spans="1:24" x14ac:dyDescent="0.2">
      <c r="A379" s="2" t="s">
        <v>91</v>
      </c>
      <c r="B379" s="2" t="str">
        <f>INDEX('SHOP Plan List'!B$2:B$15,MATCH($A379,'SHOP Plan List'!$A$2:$A$15,0))</f>
        <v>KP GA Bronze HMO $6300 $60 S13 Virtual Complete </v>
      </c>
      <c r="C379" s="2" t="str">
        <f>INDEX('SHOP Plan List'!C$2:C$15,MATCH($A379,'SHOP Plan List'!$A$2:$A$15,0))</f>
        <v>Expanded Bronze </v>
      </c>
      <c r="D379" s="2" t="s">
        <v>82</v>
      </c>
      <c r="E379" s="2">
        <v>32</v>
      </c>
      <c r="F379" s="2">
        <v>555.57000000000005</v>
      </c>
      <c r="G379" s="2">
        <v>555.57000000000005</v>
      </c>
      <c r="H379" s="2">
        <v>555.57000000000005</v>
      </c>
      <c r="I379" s="2">
        <v>564.28</v>
      </c>
      <c r="J379" s="2">
        <v>564.28</v>
      </c>
      <c r="K379" s="2">
        <v>564.28</v>
      </c>
      <c r="L379" s="2">
        <v>573.14</v>
      </c>
      <c r="M379" s="2">
        <v>573.14</v>
      </c>
      <c r="N379" s="2">
        <v>573.14</v>
      </c>
      <c r="O379" s="2">
        <v>582.13</v>
      </c>
      <c r="P379" s="2">
        <v>582.13</v>
      </c>
      <c r="Q379" s="2">
        <v>582.13</v>
      </c>
      <c r="R379" s="2"/>
      <c r="S379" s="2"/>
      <c r="T379" s="2"/>
      <c r="U379" s="2"/>
      <c r="V379" s="2"/>
      <c r="W379" s="2"/>
      <c r="X379" s="2"/>
    </row>
    <row r="380" spans="1:24" x14ac:dyDescent="0.2">
      <c r="A380" s="2" t="s">
        <v>91</v>
      </c>
      <c r="B380" s="2" t="str">
        <f>INDEX('SHOP Plan List'!B$2:B$15,MATCH($A380,'SHOP Plan List'!$A$2:$A$15,0))</f>
        <v>KP GA Bronze HMO $6300 $60 S13 Virtual Complete </v>
      </c>
      <c r="C380" s="2" t="str">
        <f>INDEX('SHOP Plan List'!C$2:C$15,MATCH($A380,'SHOP Plan List'!$A$2:$A$15,0))</f>
        <v>Expanded Bronze </v>
      </c>
      <c r="D380" s="2" t="s">
        <v>82</v>
      </c>
      <c r="E380" s="2">
        <v>33</v>
      </c>
      <c r="F380" s="2">
        <v>562.61</v>
      </c>
      <c r="G380" s="2">
        <v>562.61</v>
      </c>
      <c r="H380" s="2">
        <v>562.61</v>
      </c>
      <c r="I380" s="2">
        <v>571.44000000000005</v>
      </c>
      <c r="J380" s="2">
        <v>571.44000000000005</v>
      </c>
      <c r="K380" s="2">
        <v>571.44000000000005</v>
      </c>
      <c r="L380" s="2">
        <v>580.4</v>
      </c>
      <c r="M380" s="2">
        <v>580.4</v>
      </c>
      <c r="N380" s="2">
        <v>580.4</v>
      </c>
      <c r="O380" s="2">
        <v>589.51</v>
      </c>
      <c r="P380" s="2">
        <v>589.51</v>
      </c>
      <c r="Q380" s="2">
        <v>589.51</v>
      </c>
      <c r="R380" s="2"/>
      <c r="S380" s="2"/>
      <c r="T380" s="2"/>
      <c r="U380" s="2"/>
      <c r="V380" s="2"/>
      <c r="W380" s="2"/>
      <c r="X380" s="2"/>
    </row>
    <row r="381" spans="1:24" x14ac:dyDescent="0.2">
      <c r="A381" s="2" t="s">
        <v>91</v>
      </c>
      <c r="B381" s="2" t="str">
        <f>INDEX('SHOP Plan List'!B$2:B$15,MATCH($A381,'SHOP Plan List'!$A$2:$A$15,0))</f>
        <v>KP GA Bronze HMO $6300 $60 S13 Virtual Complete </v>
      </c>
      <c r="C381" s="2" t="str">
        <f>INDEX('SHOP Plan List'!C$2:C$15,MATCH($A381,'SHOP Plan List'!$A$2:$A$15,0))</f>
        <v>Expanded Bronze </v>
      </c>
      <c r="D381" s="2" t="s">
        <v>82</v>
      </c>
      <c r="E381" s="2">
        <v>34</v>
      </c>
      <c r="F381" s="2">
        <v>570.13</v>
      </c>
      <c r="G381" s="2">
        <v>570.13</v>
      </c>
      <c r="H381" s="2">
        <v>570.13</v>
      </c>
      <c r="I381" s="2">
        <v>579.07000000000005</v>
      </c>
      <c r="J381" s="2">
        <v>579.07000000000005</v>
      </c>
      <c r="K381" s="2">
        <v>579.07000000000005</v>
      </c>
      <c r="L381" s="2">
        <v>588.16</v>
      </c>
      <c r="M381" s="2">
        <v>588.16</v>
      </c>
      <c r="N381" s="2">
        <v>588.16</v>
      </c>
      <c r="O381" s="2">
        <v>597.38</v>
      </c>
      <c r="P381" s="2">
        <v>597.38</v>
      </c>
      <c r="Q381" s="2">
        <v>597.38</v>
      </c>
      <c r="R381" s="2"/>
      <c r="S381" s="2"/>
      <c r="T381" s="2"/>
      <c r="U381" s="2"/>
      <c r="V381" s="2"/>
      <c r="W381" s="2"/>
      <c r="X381" s="2"/>
    </row>
    <row r="382" spans="1:24" x14ac:dyDescent="0.2">
      <c r="A382" s="2" t="s">
        <v>91</v>
      </c>
      <c r="B382" s="2" t="str">
        <f>INDEX('SHOP Plan List'!B$2:B$15,MATCH($A382,'SHOP Plan List'!$A$2:$A$15,0))</f>
        <v>KP GA Bronze HMO $6300 $60 S13 Virtual Complete </v>
      </c>
      <c r="C382" s="2" t="str">
        <f>INDEX('SHOP Plan List'!C$2:C$15,MATCH($A382,'SHOP Plan List'!$A$2:$A$15,0))</f>
        <v>Expanded Bronze </v>
      </c>
      <c r="D382" s="2" t="s">
        <v>82</v>
      </c>
      <c r="E382" s="2">
        <v>35</v>
      </c>
      <c r="F382" s="2">
        <v>573.88</v>
      </c>
      <c r="G382" s="2">
        <v>573.88</v>
      </c>
      <c r="H382" s="2">
        <v>573.88</v>
      </c>
      <c r="I382" s="2">
        <v>582.89</v>
      </c>
      <c r="J382" s="2">
        <v>582.89</v>
      </c>
      <c r="K382" s="2">
        <v>582.89</v>
      </c>
      <c r="L382" s="2">
        <v>592.03</v>
      </c>
      <c r="M382" s="2">
        <v>592.03</v>
      </c>
      <c r="N382" s="2">
        <v>592.03</v>
      </c>
      <c r="O382" s="2">
        <v>601.32000000000005</v>
      </c>
      <c r="P382" s="2">
        <v>601.32000000000005</v>
      </c>
      <c r="Q382" s="2">
        <v>601.32000000000005</v>
      </c>
      <c r="R382" s="2"/>
      <c r="S382" s="2"/>
      <c r="T382" s="2"/>
      <c r="U382" s="2"/>
      <c r="V382" s="2"/>
      <c r="W382" s="2"/>
      <c r="X382" s="2"/>
    </row>
    <row r="383" spans="1:24" x14ac:dyDescent="0.2">
      <c r="A383" s="2" t="s">
        <v>91</v>
      </c>
      <c r="B383" s="2" t="str">
        <f>INDEX('SHOP Plan List'!B$2:B$15,MATCH($A383,'SHOP Plan List'!$A$2:$A$15,0))</f>
        <v>KP GA Bronze HMO $6300 $60 S13 Virtual Complete </v>
      </c>
      <c r="C383" s="2" t="str">
        <f>INDEX('SHOP Plan List'!C$2:C$15,MATCH($A383,'SHOP Plan List'!$A$2:$A$15,0))</f>
        <v>Expanded Bronze </v>
      </c>
      <c r="D383" s="2" t="s">
        <v>82</v>
      </c>
      <c r="E383" s="2">
        <v>36</v>
      </c>
      <c r="F383" s="2">
        <v>577.64</v>
      </c>
      <c r="G383" s="2">
        <v>577.64</v>
      </c>
      <c r="H383" s="2">
        <v>577.64</v>
      </c>
      <c r="I383" s="2">
        <v>586.70000000000005</v>
      </c>
      <c r="J383" s="2">
        <v>586.70000000000005</v>
      </c>
      <c r="K383" s="2">
        <v>586.70000000000005</v>
      </c>
      <c r="L383" s="2">
        <v>595.91</v>
      </c>
      <c r="M383" s="2">
        <v>595.91</v>
      </c>
      <c r="N383" s="2">
        <v>595.91</v>
      </c>
      <c r="O383" s="2">
        <v>605.26</v>
      </c>
      <c r="P383" s="2">
        <v>605.26</v>
      </c>
      <c r="Q383" s="2">
        <v>605.26</v>
      </c>
      <c r="R383" s="2"/>
      <c r="S383" s="2"/>
      <c r="T383" s="2"/>
      <c r="U383" s="2"/>
      <c r="V383" s="2"/>
      <c r="W383" s="2"/>
      <c r="X383" s="2"/>
    </row>
    <row r="384" spans="1:24" x14ac:dyDescent="0.2">
      <c r="A384" s="2" t="s">
        <v>91</v>
      </c>
      <c r="B384" s="2" t="str">
        <f>INDEX('SHOP Plan List'!B$2:B$15,MATCH($A384,'SHOP Plan List'!$A$2:$A$15,0))</f>
        <v>KP GA Bronze HMO $6300 $60 S13 Virtual Complete </v>
      </c>
      <c r="C384" s="2" t="str">
        <f>INDEX('SHOP Plan List'!C$2:C$15,MATCH($A384,'SHOP Plan List'!$A$2:$A$15,0))</f>
        <v>Expanded Bronze </v>
      </c>
      <c r="D384" s="2" t="s">
        <v>82</v>
      </c>
      <c r="E384" s="2">
        <v>37</v>
      </c>
      <c r="F384" s="2">
        <v>581.4</v>
      </c>
      <c r="G384" s="2">
        <v>581.4</v>
      </c>
      <c r="H384" s="2">
        <v>581.4</v>
      </c>
      <c r="I384" s="2">
        <v>590.52</v>
      </c>
      <c r="J384" s="2">
        <v>590.52</v>
      </c>
      <c r="K384" s="2">
        <v>590.52</v>
      </c>
      <c r="L384" s="2">
        <v>599.78</v>
      </c>
      <c r="M384" s="2">
        <v>599.78</v>
      </c>
      <c r="N384" s="2">
        <v>599.78</v>
      </c>
      <c r="O384" s="2">
        <v>609.19000000000005</v>
      </c>
      <c r="P384" s="2">
        <v>609.19000000000005</v>
      </c>
      <c r="Q384" s="2">
        <v>609.19000000000005</v>
      </c>
      <c r="R384" s="2"/>
      <c r="S384" s="2"/>
      <c r="T384" s="2"/>
      <c r="U384" s="2"/>
      <c r="V384" s="2"/>
      <c r="W384" s="2"/>
      <c r="X384" s="2"/>
    </row>
    <row r="385" spans="1:24" x14ac:dyDescent="0.2">
      <c r="A385" s="2" t="s">
        <v>91</v>
      </c>
      <c r="B385" s="2" t="str">
        <f>INDEX('SHOP Plan List'!B$2:B$15,MATCH($A385,'SHOP Plan List'!$A$2:$A$15,0))</f>
        <v>KP GA Bronze HMO $6300 $60 S13 Virtual Complete </v>
      </c>
      <c r="C385" s="2" t="str">
        <f>INDEX('SHOP Plan List'!C$2:C$15,MATCH($A385,'SHOP Plan List'!$A$2:$A$15,0))</f>
        <v>Expanded Bronze </v>
      </c>
      <c r="D385" s="2" t="s">
        <v>82</v>
      </c>
      <c r="E385" s="2">
        <v>38</v>
      </c>
      <c r="F385" s="2">
        <v>585.15</v>
      </c>
      <c r="G385" s="2">
        <v>585.15</v>
      </c>
      <c r="H385" s="2">
        <v>585.15</v>
      </c>
      <c r="I385" s="2">
        <v>594.33000000000004</v>
      </c>
      <c r="J385" s="2">
        <v>594.33000000000004</v>
      </c>
      <c r="K385" s="2">
        <v>594.33000000000004</v>
      </c>
      <c r="L385" s="2">
        <v>603.66</v>
      </c>
      <c r="M385" s="2">
        <v>603.66</v>
      </c>
      <c r="N385" s="2">
        <v>603.66</v>
      </c>
      <c r="O385" s="2">
        <v>613.13</v>
      </c>
      <c r="P385" s="2">
        <v>613.13</v>
      </c>
      <c r="Q385" s="2">
        <v>613.13</v>
      </c>
      <c r="R385" s="2"/>
      <c r="S385" s="2"/>
      <c r="T385" s="2"/>
      <c r="U385" s="2"/>
      <c r="V385" s="2"/>
      <c r="W385" s="2"/>
      <c r="X385" s="2"/>
    </row>
    <row r="386" spans="1:24" x14ac:dyDescent="0.2">
      <c r="A386" s="2" t="s">
        <v>91</v>
      </c>
      <c r="B386" s="2" t="str">
        <f>INDEX('SHOP Plan List'!B$2:B$15,MATCH($A386,'SHOP Plan List'!$A$2:$A$15,0))</f>
        <v>KP GA Bronze HMO $6300 $60 S13 Virtual Complete </v>
      </c>
      <c r="C386" s="2" t="str">
        <f>INDEX('SHOP Plan List'!C$2:C$15,MATCH($A386,'SHOP Plan List'!$A$2:$A$15,0))</f>
        <v>Expanded Bronze </v>
      </c>
      <c r="D386" s="2" t="s">
        <v>82</v>
      </c>
      <c r="E386" s="2">
        <v>39</v>
      </c>
      <c r="F386" s="2">
        <v>592.66999999999996</v>
      </c>
      <c r="G386" s="2">
        <v>592.66999999999996</v>
      </c>
      <c r="H386" s="2">
        <v>592.66999999999996</v>
      </c>
      <c r="I386" s="2">
        <v>601.97</v>
      </c>
      <c r="J386" s="2">
        <v>601.97</v>
      </c>
      <c r="K386" s="2">
        <v>601.97</v>
      </c>
      <c r="L386" s="2">
        <v>611.41</v>
      </c>
      <c r="M386" s="2">
        <v>611.41</v>
      </c>
      <c r="N386" s="2">
        <v>611.41</v>
      </c>
      <c r="O386" s="2">
        <v>621</v>
      </c>
      <c r="P386" s="2">
        <v>621</v>
      </c>
      <c r="Q386" s="2">
        <v>621</v>
      </c>
      <c r="R386" s="2"/>
      <c r="S386" s="2"/>
      <c r="T386" s="2"/>
      <c r="U386" s="2"/>
      <c r="V386" s="2"/>
      <c r="W386" s="2"/>
      <c r="X386" s="2"/>
    </row>
    <row r="387" spans="1:24" x14ac:dyDescent="0.2">
      <c r="A387" s="2" t="s">
        <v>91</v>
      </c>
      <c r="B387" s="2" t="str">
        <f>INDEX('SHOP Plan List'!B$2:B$15,MATCH($A387,'SHOP Plan List'!$A$2:$A$15,0))</f>
        <v>KP GA Bronze HMO $6300 $60 S13 Virtual Complete </v>
      </c>
      <c r="C387" s="2" t="str">
        <f>INDEX('SHOP Plan List'!C$2:C$15,MATCH($A387,'SHOP Plan List'!$A$2:$A$15,0))</f>
        <v>Expanded Bronze </v>
      </c>
      <c r="D387" s="2" t="s">
        <v>82</v>
      </c>
      <c r="E387" s="2">
        <v>40</v>
      </c>
      <c r="F387" s="2">
        <v>600.17999999999995</v>
      </c>
      <c r="G387" s="2">
        <v>600.17999999999995</v>
      </c>
      <c r="H387" s="2">
        <v>600.17999999999995</v>
      </c>
      <c r="I387" s="2">
        <v>609.6</v>
      </c>
      <c r="J387" s="2">
        <v>609.6</v>
      </c>
      <c r="K387" s="2">
        <v>609.6</v>
      </c>
      <c r="L387" s="2">
        <v>619.16</v>
      </c>
      <c r="M387" s="2">
        <v>619.16</v>
      </c>
      <c r="N387" s="2">
        <v>619.16</v>
      </c>
      <c r="O387" s="2">
        <v>628.88</v>
      </c>
      <c r="P387" s="2">
        <v>628.88</v>
      </c>
      <c r="Q387" s="2">
        <v>628.88</v>
      </c>
      <c r="R387" s="2"/>
      <c r="S387" s="2"/>
      <c r="T387" s="2"/>
      <c r="U387" s="2"/>
      <c r="V387" s="2"/>
      <c r="W387" s="2"/>
      <c r="X387" s="2"/>
    </row>
    <row r="388" spans="1:24" x14ac:dyDescent="0.2">
      <c r="A388" s="2" t="s">
        <v>91</v>
      </c>
      <c r="B388" s="2" t="str">
        <f>INDEX('SHOP Plan List'!B$2:B$15,MATCH($A388,'SHOP Plan List'!$A$2:$A$15,0))</f>
        <v>KP GA Bronze HMO $6300 $60 S13 Virtual Complete </v>
      </c>
      <c r="C388" s="2" t="str">
        <f>INDEX('SHOP Plan List'!C$2:C$15,MATCH($A388,'SHOP Plan List'!$A$2:$A$15,0))</f>
        <v>Expanded Bronze </v>
      </c>
      <c r="D388" s="2" t="s">
        <v>82</v>
      </c>
      <c r="E388" s="2">
        <v>41</v>
      </c>
      <c r="F388" s="2">
        <v>611.45000000000005</v>
      </c>
      <c r="G388" s="2">
        <v>611.45000000000005</v>
      </c>
      <c r="H388" s="2">
        <v>611.45000000000005</v>
      </c>
      <c r="I388" s="2">
        <v>621.04999999999995</v>
      </c>
      <c r="J388" s="2">
        <v>621.04999999999995</v>
      </c>
      <c r="K388" s="2">
        <v>621.04999999999995</v>
      </c>
      <c r="L388" s="2">
        <v>630.79</v>
      </c>
      <c r="M388" s="2">
        <v>630.79</v>
      </c>
      <c r="N388" s="2">
        <v>630.79</v>
      </c>
      <c r="O388" s="2">
        <v>640.69000000000005</v>
      </c>
      <c r="P388" s="2">
        <v>640.69000000000005</v>
      </c>
      <c r="Q388" s="2">
        <v>640.69000000000005</v>
      </c>
      <c r="R388" s="2"/>
      <c r="S388" s="2"/>
      <c r="T388" s="2"/>
      <c r="U388" s="2"/>
      <c r="V388" s="2"/>
      <c r="W388" s="2"/>
      <c r="X388" s="2"/>
    </row>
    <row r="389" spans="1:24" x14ac:dyDescent="0.2">
      <c r="A389" s="2" t="s">
        <v>91</v>
      </c>
      <c r="B389" s="2" t="str">
        <f>INDEX('SHOP Plan List'!B$2:B$15,MATCH($A389,'SHOP Plan List'!$A$2:$A$15,0))</f>
        <v>KP GA Bronze HMO $6300 $60 S13 Virtual Complete </v>
      </c>
      <c r="C389" s="2" t="str">
        <f>INDEX('SHOP Plan List'!C$2:C$15,MATCH($A389,'SHOP Plan List'!$A$2:$A$15,0))</f>
        <v>Expanded Bronze </v>
      </c>
      <c r="D389" s="2" t="s">
        <v>82</v>
      </c>
      <c r="E389" s="2">
        <v>42</v>
      </c>
      <c r="F389" s="2">
        <v>622.25</v>
      </c>
      <c r="G389" s="2">
        <v>622.25</v>
      </c>
      <c r="H389" s="2">
        <v>622.25</v>
      </c>
      <c r="I389" s="2">
        <v>632.02</v>
      </c>
      <c r="J389" s="2">
        <v>632.02</v>
      </c>
      <c r="K389" s="2">
        <v>632.02</v>
      </c>
      <c r="L389" s="2">
        <v>641.92999999999995</v>
      </c>
      <c r="M389" s="2">
        <v>641.92999999999995</v>
      </c>
      <c r="N389" s="2">
        <v>641.92999999999995</v>
      </c>
      <c r="O389" s="2">
        <v>652</v>
      </c>
      <c r="P389" s="2">
        <v>652</v>
      </c>
      <c r="Q389" s="2">
        <v>652</v>
      </c>
      <c r="R389" s="2"/>
      <c r="S389" s="2"/>
      <c r="T389" s="2"/>
      <c r="U389" s="2"/>
      <c r="V389" s="2"/>
      <c r="W389" s="2"/>
      <c r="X389" s="2"/>
    </row>
    <row r="390" spans="1:24" x14ac:dyDescent="0.2">
      <c r="A390" s="2" t="s">
        <v>91</v>
      </c>
      <c r="B390" s="2" t="str">
        <f>INDEX('SHOP Plan List'!B$2:B$15,MATCH($A390,'SHOP Plan List'!$A$2:$A$15,0))</f>
        <v>KP GA Bronze HMO $6300 $60 S13 Virtual Complete </v>
      </c>
      <c r="C390" s="2" t="str">
        <f>INDEX('SHOP Plan List'!C$2:C$15,MATCH($A390,'SHOP Plan List'!$A$2:$A$15,0))</f>
        <v>Expanded Bronze </v>
      </c>
      <c r="D390" s="2" t="s">
        <v>82</v>
      </c>
      <c r="E390" s="2">
        <v>43</v>
      </c>
      <c r="F390" s="2">
        <v>637.28</v>
      </c>
      <c r="G390" s="2">
        <v>637.28</v>
      </c>
      <c r="H390" s="2">
        <v>637.28</v>
      </c>
      <c r="I390" s="2">
        <v>647.28</v>
      </c>
      <c r="J390" s="2">
        <v>647.28</v>
      </c>
      <c r="K390" s="2">
        <v>647.28</v>
      </c>
      <c r="L390" s="2">
        <v>657.44</v>
      </c>
      <c r="M390" s="2">
        <v>657.44</v>
      </c>
      <c r="N390" s="2">
        <v>657.44</v>
      </c>
      <c r="O390" s="2">
        <v>667.75</v>
      </c>
      <c r="P390" s="2">
        <v>667.75</v>
      </c>
      <c r="Q390" s="2">
        <v>667.75</v>
      </c>
      <c r="R390" s="2"/>
      <c r="S390" s="2"/>
      <c r="T390" s="2"/>
      <c r="U390" s="2"/>
      <c r="V390" s="2"/>
      <c r="W390" s="2"/>
      <c r="X390" s="2"/>
    </row>
    <row r="391" spans="1:24" x14ac:dyDescent="0.2">
      <c r="A391" s="2" t="s">
        <v>91</v>
      </c>
      <c r="B391" s="2" t="str">
        <f>INDEX('SHOP Plan List'!B$2:B$15,MATCH($A391,'SHOP Plan List'!$A$2:$A$15,0))</f>
        <v>KP GA Bronze HMO $6300 $60 S13 Virtual Complete </v>
      </c>
      <c r="C391" s="2" t="str">
        <f>INDEX('SHOP Plan List'!C$2:C$15,MATCH($A391,'SHOP Plan List'!$A$2:$A$15,0))</f>
        <v>Expanded Bronze </v>
      </c>
      <c r="D391" s="2" t="s">
        <v>82</v>
      </c>
      <c r="E391" s="2">
        <v>44</v>
      </c>
      <c r="F391" s="2">
        <v>656.07</v>
      </c>
      <c r="G391" s="2">
        <v>656.07</v>
      </c>
      <c r="H391" s="2">
        <v>656.07</v>
      </c>
      <c r="I391" s="2">
        <v>666.36</v>
      </c>
      <c r="J391" s="2">
        <v>666.36</v>
      </c>
      <c r="K391" s="2">
        <v>666.36</v>
      </c>
      <c r="L391" s="2">
        <v>676.81</v>
      </c>
      <c r="M391" s="2">
        <v>676.81</v>
      </c>
      <c r="N391" s="2">
        <v>676.81</v>
      </c>
      <c r="O391" s="2">
        <v>687.43</v>
      </c>
      <c r="P391" s="2">
        <v>687.43</v>
      </c>
      <c r="Q391" s="2">
        <v>687.43</v>
      </c>
      <c r="R391" s="2"/>
      <c r="S391" s="2"/>
      <c r="T391" s="2"/>
      <c r="U391" s="2"/>
      <c r="V391" s="2"/>
      <c r="W391" s="2"/>
      <c r="X391" s="2"/>
    </row>
    <row r="392" spans="1:24" x14ac:dyDescent="0.2">
      <c r="A392" s="2" t="s">
        <v>91</v>
      </c>
      <c r="B392" s="2" t="str">
        <f>INDEX('SHOP Plan List'!B$2:B$15,MATCH($A392,'SHOP Plan List'!$A$2:$A$15,0))</f>
        <v>KP GA Bronze HMO $6300 $60 S13 Virtual Complete </v>
      </c>
      <c r="C392" s="2" t="str">
        <f>INDEX('SHOP Plan List'!C$2:C$15,MATCH($A392,'SHOP Plan List'!$A$2:$A$15,0))</f>
        <v>Expanded Bronze </v>
      </c>
      <c r="D392" s="2" t="s">
        <v>82</v>
      </c>
      <c r="E392" s="2">
        <v>45</v>
      </c>
      <c r="F392" s="2">
        <v>678.14</v>
      </c>
      <c r="G392" s="2">
        <v>678.14</v>
      </c>
      <c r="H392" s="2">
        <v>678.14</v>
      </c>
      <c r="I392" s="2">
        <v>688.78</v>
      </c>
      <c r="J392" s="2">
        <v>688.78</v>
      </c>
      <c r="K392" s="2">
        <v>688.78</v>
      </c>
      <c r="L392" s="2">
        <v>699.59</v>
      </c>
      <c r="M392" s="2">
        <v>699.59</v>
      </c>
      <c r="N392" s="2">
        <v>699.59</v>
      </c>
      <c r="O392" s="2">
        <v>710.56</v>
      </c>
      <c r="P392" s="2">
        <v>710.56</v>
      </c>
      <c r="Q392" s="2">
        <v>710.56</v>
      </c>
      <c r="R392" s="2"/>
      <c r="S392" s="2"/>
      <c r="T392" s="2"/>
      <c r="U392" s="2"/>
      <c r="V392" s="2"/>
      <c r="W392" s="2"/>
      <c r="X392" s="2"/>
    </row>
    <row r="393" spans="1:24" x14ac:dyDescent="0.2">
      <c r="A393" s="2" t="s">
        <v>91</v>
      </c>
      <c r="B393" s="2" t="str">
        <f>INDEX('SHOP Plan List'!B$2:B$15,MATCH($A393,'SHOP Plan List'!$A$2:$A$15,0))</f>
        <v>KP GA Bronze HMO $6300 $60 S13 Virtual Complete </v>
      </c>
      <c r="C393" s="2" t="str">
        <f>INDEX('SHOP Plan List'!C$2:C$15,MATCH($A393,'SHOP Plan List'!$A$2:$A$15,0))</f>
        <v>Expanded Bronze </v>
      </c>
      <c r="D393" s="2" t="s">
        <v>82</v>
      </c>
      <c r="E393" s="2">
        <v>46</v>
      </c>
      <c r="F393" s="2">
        <v>704.44</v>
      </c>
      <c r="G393" s="2">
        <v>704.44</v>
      </c>
      <c r="H393" s="2">
        <v>704.44</v>
      </c>
      <c r="I393" s="2">
        <v>715.49</v>
      </c>
      <c r="J393" s="2">
        <v>715.49</v>
      </c>
      <c r="K393" s="2">
        <v>715.49</v>
      </c>
      <c r="L393" s="2">
        <v>726.72</v>
      </c>
      <c r="M393" s="2">
        <v>726.72</v>
      </c>
      <c r="N393" s="2">
        <v>726.72</v>
      </c>
      <c r="O393" s="2">
        <v>738.12</v>
      </c>
      <c r="P393" s="2">
        <v>738.12</v>
      </c>
      <c r="Q393" s="2">
        <v>738.12</v>
      </c>
      <c r="R393" s="2"/>
      <c r="S393" s="2"/>
      <c r="T393" s="2"/>
      <c r="U393" s="2"/>
      <c r="V393" s="2"/>
      <c r="W393" s="2"/>
      <c r="X393" s="2"/>
    </row>
    <row r="394" spans="1:24" x14ac:dyDescent="0.2">
      <c r="A394" s="2" t="s">
        <v>91</v>
      </c>
      <c r="B394" s="2" t="str">
        <f>INDEX('SHOP Plan List'!B$2:B$15,MATCH($A394,'SHOP Plan List'!$A$2:$A$15,0))</f>
        <v>KP GA Bronze HMO $6300 $60 S13 Virtual Complete </v>
      </c>
      <c r="C394" s="2" t="str">
        <f>INDEX('SHOP Plan List'!C$2:C$15,MATCH($A394,'SHOP Plan List'!$A$2:$A$15,0))</f>
        <v>Expanded Bronze </v>
      </c>
      <c r="D394" s="2" t="s">
        <v>82</v>
      </c>
      <c r="E394" s="2">
        <v>47</v>
      </c>
      <c r="F394" s="2">
        <v>734.02</v>
      </c>
      <c r="G394" s="2">
        <v>734.02</v>
      </c>
      <c r="H394" s="2">
        <v>734.02</v>
      </c>
      <c r="I394" s="2">
        <v>745.54</v>
      </c>
      <c r="J394" s="2">
        <v>745.54</v>
      </c>
      <c r="K394" s="2">
        <v>745.54</v>
      </c>
      <c r="L394" s="2">
        <v>757.24</v>
      </c>
      <c r="M394" s="2">
        <v>757.24</v>
      </c>
      <c r="N394" s="2">
        <v>757.24</v>
      </c>
      <c r="O394" s="2">
        <v>769.12</v>
      </c>
      <c r="P394" s="2">
        <v>769.12</v>
      </c>
      <c r="Q394" s="2">
        <v>769.12</v>
      </c>
      <c r="R394" s="2"/>
      <c r="S394" s="2"/>
      <c r="T394" s="2"/>
      <c r="U394" s="2"/>
      <c r="V394" s="2"/>
      <c r="W394" s="2"/>
      <c r="X394" s="2"/>
    </row>
    <row r="395" spans="1:24" x14ac:dyDescent="0.2">
      <c r="A395" s="2" t="s">
        <v>91</v>
      </c>
      <c r="B395" s="2" t="str">
        <f>INDEX('SHOP Plan List'!B$2:B$15,MATCH($A395,'SHOP Plan List'!$A$2:$A$15,0))</f>
        <v>KP GA Bronze HMO $6300 $60 S13 Virtual Complete </v>
      </c>
      <c r="C395" s="2" t="str">
        <f>INDEX('SHOP Plan List'!C$2:C$15,MATCH($A395,'SHOP Plan List'!$A$2:$A$15,0))</f>
        <v>Expanded Bronze </v>
      </c>
      <c r="D395" s="2" t="s">
        <v>82</v>
      </c>
      <c r="E395" s="2">
        <v>48</v>
      </c>
      <c r="F395" s="2">
        <v>767.84</v>
      </c>
      <c r="G395" s="2">
        <v>767.84</v>
      </c>
      <c r="H395" s="2">
        <v>767.84</v>
      </c>
      <c r="I395" s="2">
        <v>779.88</v>
      </c>
      <c r="J395" s="2">
        <v>779.88</v>
      </c>
      <c r="K395" s="2">
        <v>779.88</v>
      </c>
      <c r="L395" s="2">
        <v>792.12</v>
      </c>
      <c r="M395" s="2">
        <v>792.12</v>
      </c>
      <c r="N395" s="2">
        <v>792.12</v>
      </c>
      <c r="O395" s="2">
        <v>804.55</v>
      </c>
      <c r="P395" s="2">
        <v>804.55</v>
      </c>
      <c r="Q395" s="2">
        <v>804.55</v>
      </c>
      <c r="R395" s="2"/>
      <c r="S395" s="2"/>
      <c r="T395" s="2"/>
      <c r="U395" s="2"/>
      <c r="V395" s="2"/>
      <c r="W395" s="2"/>
      <c r="X395" s="2"/>
    </row>
    <row r="396" spans="1:24" x14ac:dyDescent="0.2">
      <c r="A396" s="2" t="s">
        <v>91</v>
      </c>
      <c r="B396" s="2" t="str">
        <f>INDEX('SHOP Plan List'!B$2:B$15,MATCH($A396,'SHOP Plan List'!$A$2:$A$15,0))</f>
        <v>KP GA Bronze HMO $6300 $60 S13 Virtual Complete </v>
      </c>
      <c r="C396" s="2" t="str">
        <f>INDEX('SHOP Plan List'!C$2:C$15,MATCH($A396,'SHOP Plan List'!$A$2:$A$15,0))</f>
        <v>Expanded Bronze </v>
      </c>
      <c r="D396" s="2" t="s">
        <v>82</v>
      </c>
      <c r="E396" s="2">
        <v>49</v>
      </c>
      <c r="F396" s="2">
        <v>801.18</v>
      </c>
      <c r="G396" s="2">
        <v>801.18</v>
      </c>
      <c r="H396" s="2">
        <v>801.18</v>
      </c>
      <c r="I396" s="2">
        <v>813.75</v>
      </c>
      <c r="J396" s="2">
        <v>813.75</v>
      </c>
      <c r="K396" s="2">
        <v>813.75</v>
      </c>
      <c r="L396" s="2">
        <v>826.52</v>
      </c>
      <c r="M396" s="2">
        <v>826.52</v>
      </c>
      <c r="N396" s="2">
        <v>826.52</v>
      </c>
      <c r="O396" s="2">
        <v>839.49</v>
      </c>
      <c r="P396" s="2">
        <v>839.49</v>
      </c>
      <c r="Q396" s="2">
        <v>839.49</v>
      </c>
      <c r="R396" s="2"/>
      <c r="S396" s="2"/>
      <c r="T396" s="2"/>
      <c r="U396" s="2"/>
      <c r="V396" s="2"/>
      <c r="W396" s="2"/>
      <c r="X396" s="2"/>
    </row>
    <row r="397" spans="1:24" x14ac:dyDescent="0.2">
      <c r="A397" s="2" t="s">
        <v>91</v>
      </c>
      <c r="B397" s="2" t="str">
        <f>INDEX('SHOP Plan List'!B$2:B$15,MATCH($A397,'SHOP Plan List'!$A$2:$A$15,0))</f>
        <v>KP GA Bronze HMO $6300 $60 S13 Virtual Complete </v>
      </c>
      <c r="C397" s="2" t="str">
        <f>INDEX('SHOP Plan List'!C$2:C$15,MATCH($A397,'SHOP Plan List'!$A$2:$A$15,0))</f>
        <v>Expanded Bronze </v>
      </c>
      <c r="D397" s="2" t="s">
        <v>82</v>
      </c>
      <c r="E397" s="2">
        <v>50</v>
      </c>
      <c r="F397" s="2">
        <v>838.75</v>
      </c>
      <c r="G397" s="2">
        <v>838.75</v>
      </c>
      <c r="H397" s="2">
        <v>838.75</v>
      </c>
      <c r="I397" s="2">
        <v>851.91</v>
      </c>
      <c r="J397" s="2">
        <v>851.91</v>
      </c>
      <c r="K397" s="2">
        <v>851.91</v>
      </c>
      <c r="L397" s="2">
        <v>865.28</v>
      </c>
      <c r="M397" s="2">
        <v>865.28</v>
      </c>
      <c r="N397" s="2">
        <v>865.28</v>
      </c>
      <c r="O397" s="2">
        <v>878.85</v>
      </c>
      <c r="P397" s="2">
        <v>878.85</v>
      </c>
      <c r="Q397" s="2">
        <v>878.85</v>
      </c>
      <c r="R397" s="2"/>
      <c r="S397" s="2"/>
      <c r="T397" s="2"/>
      <c r="U397" s="2"/>
      <c r="V397" s="2"/>
      <c r="W397" s="2"/>
      <c r="X397" s="2"/>
    </row>
    <row r="398" spans="1:24" x14ac:dyDescent="0.2">
      <c r="A398" s="2" t="s">
        <v>91</v>
      </c>
      <c r="B398" s="2" t="str">
        <f>INDEX('SHOP Plan List'!B$2:B$15,MATCH($A398,'SHOP Plan List'!$A$2:$A$15,0))</f>
        <v>KP GA Bronze HMO $6300 $60 S13 Virtual Complete </v>
      </c>
      <c r="C398" s="2" t="str">
        <f>INDEX('SHOP Plan List'!C$2:C$15,MATCH($A398,'SHOP Plan List'!$A$2:$A$15,0))</f>
        <v>Expanded Bronze </v>
      </c>
      <c r="D398" s="2" t="s">
        <v>82</v>
      </c>
      <c r="E398" s="2">
        <v>51</v>
      </c>
      <c r="F398" s="2">
        <v>875.85</v>
      </c>
      <c r="G398" s="2">
        <v>875.85</v>
      </c>
      <c r="H398" s="2">
        <v>875.85</v>
      </c>
      <c r="I398" s="2">
        <v>889.59</v>
      </c>
      <c r="J398" s="2">
        <v>889.59</v>
      </c>
      <c r="K398" s="2">
        <v>889.59</v>
      </c>
      <c r="L398" s="2">
        <v>903.55</v>
      </c>
      <c r="M398" s="2">
        <v>903.55</v>
      </c>
      <c r="N398" s="2">
        <v>903.55</v>
      </c>
      <c r="O398" s="2">
        <v>917.73</v>
      </c>
      <c r="P398" s="2">
        <v>917.73</v>
      </c>
      <c r="Q398" s="2">
        <v>917.73</v>
      </c>
      <c r="R398" s="2"/>
      <c r="S398" s="2"/>
      <c r="T398" s="2"/>
      <c r="U398" s="2"/>
      <c r="V398" s="2"/>
      <c r="W398" s="2"/>
      <c r="X398" s="2"/>
    </row>
    <row r="399" spans="1:24" x14ac:dyDescent="0.2">
      <c r="A399" s="2" t="s">
        <v>91</v>
      </c>
      <c r="B399" s="2" t="str">
        <f>INDEX('SHOP Plan List'!B$2:B$15,MATCH($A399,'SHOP Plan List'!$A$2:$A$15,0))</f>
        <v>KP GA Bronze HMO $6300 $60 S13 Virtual Complete </v>
      </c>
      <c r="C399" s="2" t="str">
        <f>INDEX('SHOP Plan List'!C$2:C$15,MATCH($A399,'SHOP Plan List'!$A$2:$A$15,0))</f>
        <v>Expanded Bronze </v>
      </c>
      <c r="D399" s="2" t="s">
        <v>82</v>
      </c>
      <c r="E399" s="2">
        <v>52</v>
      </c>
      <c r="F399" s="2">
        <v>916.71</v>
      </c>
      <c r="G399" s="2">
        <v>916.71</v>
      </c>
      <c r="H399" s="2">
        <v>916.71</v>
      </c>
      <c r="I399" s="2">
        <v>931.09</v>
      </c>
      <c r="J399" s="2">
        <v>931.09</v>
      </c>
      <c r="K399" s="2">
        <v>931.09</v>
      </c>
      <c r="L399" s="2">
        <v>945.7</v>
      </c>
      <c r="M399" s="2">
        <v>945.7</v>
      </c>
      <c r="N399" s="2">
        <v>945.7</v>
      </c>
      <c r="O399" s="2">
        <v>960.54</v>
      </c>
      <c r="P399" s="2">
        <v>960.54</v>
      </c>
      <c r="Q399" s="2">
        <v>960.54</v>
      </c>
      <c r="R399" s="2"/>
      <c r="S399" s="2"/>
      <c r="T399" s="2"/>
      <c r="U399" s="2"/>
      <c r="V399" s="2"/>
      <c r="W399" s="2"/>
      <c r="X399" s="2"/>
    </row>
    <row r="400" spans="1:24" x14ac:dyDescent="0.2">
      <c r="A400" s="2" t="s">
        <v>91</v>
      </c>
      <c r="B400" s="2" t="str">
        <f>INDEX('SHOP Plan List'!B$2:B$15,MATCH($A400,'SHOP Plan List'!$A$2:$A$15,0))</f>
        <v>KP GA Bronze HMO $6300 $60 S13 Virtual Complete </v>
      </c>
      <c r="C400" s="2" t="str">
        <f>INDEX('SHOP Plan List'!C$2:C$15,MATCH($A400,'SHOP Plan List'!$A$2:$A$15,0))</f>
        <v>Expanded Bronze </v>
      </c>
      <c r="D400" s="2" t="s">
        <v>82</v>
      </c>
      <c r="E400" s="2">
        <v>53</v>
      </c>
      <c r="F400" s="2">
        <v>958.04</v>
      </c>
      <c r="G400" s="2">
        <v>958.04</v>
      </c>
      <c r="H400" s="2">
        <v>958.04</v>
      </c>
      <c r="I400" s="2">
        <v>973.07</v>
      </c>
      <c r="J400" s="2">
        <v>973.07</v>
      </c>
      <c r="K400" s="2">
        <v>973.07</v>
      </c>
      <c r="L400" s="2">
        <v>988.33</v>
      </c>
      <c r="M400" s="2">
        <v>988.33</v>
      </c>
      <c r="N400" s="2">
        <v>988.33</v>
      </c>
      <c r="O400" s="2">
        <v>1003.84</v>
      </c>
      <c r="P400" s="2">
        <v>1003.84</v>
      </c>
      <c r="Q400" s="2">
        <v>1003.84</v>
      </c>
      <c r="R400" s="2"/>
      <c r="S400" s="2"/>
      <c r="T400" s="2"/>
      <c r="U400" s="2"/>
      <c r="V400" s="2"/>
      <c r="W400" s="2"/>
      <c r="X400" s="2"/>
    </row>
    <row r="401" spans="1:24" x14ac:dyDescent="0.2">
      <c r="A401" s="2" t="s">
        <v>91</v>
      </c>
      <c r="B401" s="2" t="str">
        <f>INDEX('SHOP Plan List'!B$2:B$15,MATCH($A401,'SHOP Plan List'!$A$2:$A$15,0))</f>
        <v>KP GA Bronze HMO $6300 $60 S13 Virtual Complete </v>
      </c>
      <c r="C401" s="2" t="str">
        <f>INDEX('SHOP Plan List'!C$2:C$15,MATCH($A401,'SHOP Plan List'!$A$2:$A$15,0))</f>
        <v>Expanded Bronze </v>
      </c>
      <c r="D401" s="2" t="s">
        <v>82</v>
      </c>
      <c r="E401" s="2">
        <v>54</v>
      </c>
      <c r="F401" s="2">
        <v>1002.65</v>
      </c>
      <c r="G401" s="2">
        <v>1002.65</v>
      </c>
      <c r="H401" s="2">
        <v>1002.65</v>
      </c>
      <c r="I401" s="2">
        <v>1018.38</v>
      </c>
      <c r="J401" s="2">
        <v>1018.38</v>
      </c>
      <c r="K401" s="2">
        <v>1018.38</v>
      </c>
      <c r="L401" s="2">
        <v>1034.3599999999999</v>
      </c>
      <c r="M401" s="2">
        <v>1034.3599999999999</v>
      </c>
      <c r="N401" s="2">
        <v>1034.3599999999999</v>
      </c>
      <c r="O401" s="2">
        <v>1050.5899999999999</v>
      </c>
      <c r="P401" s="2">
        <v>1050.5899999999999</v>
      </c>
      <c r="Q401" s="2">
        <v>1050.5899999999999</v>
      </c>
      <c r="R401" s="2"/>
      <c r="S401" s="2"/>
      <c r="T401" s="2"/>
      <c r="U401" s="2"/>
      <c r="V401" s="2"/>
      <c r="W401" s="2"/>
      <c r="X401" s="2"/>
    </row>
    <row r="402" spans="1:24" x14ac:dyDescent="0.2">
      <c r="A402" s="2" t="s">
        <v>91</v>
      </c>
      <c r="B402" s="2" t="str">
        <f>INDEX('SHOP Plan List'!B$2:B$15,MATCH($A402,'SHOP Plan List'!$A$2:$A$15,0))</f>
        <v>KP GA Bronze HMO $6300 $60 S13 Virtual Complete </v>
      </c>
      <c r="C402" s="2" t="str">
        <f>INDEX('SHOP Plan List'!C$2:C$15,MATCH($A402,'SHOP Plan List'!$A$2:$A$15,0))</f>
        <v>Expanded Bronze </v>
      </c>
      <c r="D402" s="2" t="s">
        <v>82</v>
      </c>
      <c r="E402" s="2">
        <v>55</v>
      </c>
      <c r="F402" s="2">
        <v>1047.26</v>
      </c>
      <c r="G402" s="2">
        <v>1047.26</v>
      </c>
      <c r="H402" s="2">
        <v>1047.26</v>
      </c>
      <c r="I402" s="2">
        <v>1063.7</v>
      </c>
      <c r="J402" s="2">
        <v>1063.7</v>
      </c>
      <c r="K402" s="2">
        <v>1063.7</v>
      </c>
      <c r="L402" s="2">
        <v>1080.3800000000001</v>
      </c>
      <c r="M402" s="2">
        <v>1080.3800000000001</v>
      </c>
      <c r="N402" s="2">
        <v>1080.3800000000001</v>
      </c>
      <c r="O402" s="2">
        <v>1097.33</v>
      </c>
      <c r="P402" s="2">
        <v>1097.33</v>
      </c>
      <c r="Q402" s="2">
        <v>1097.33</v>
      </c>
      <c r="R402" s="2"/>
      <c r="S402" s="2"/>
      <c r="T402" s="2"/>
      <c r="U402" s="2"/>
      <c r="V402" s="2"/>
      <c r="W402" s="2"/>
      <c r="X402" s="2"/>
    </row>
    <row r="403" spans="1:24" x14ac:dyDescent="0.2">
      <c r="A403" s="2" t="s">
        <v>91</v>
      </c>
      <c r="B403" s="2" t="str">
        <f>INDEX('SHOP Plan List'!B$2:B$15,MATCH($A403,'SHOP Plan List'!$A$2:$A$15,0))</f>
        <v>KP GA Bronze HMO $6300 $60 S13 Virtual Complete </v>
      </c>
      <c r="C403" s="2" t="str">
        <f>INDEX('SHOP Plan List'!C$2:C$15,MATCH($A403,'SHOP Plan List'!$A$2:$A$15,0))</f>
        <v>Expanded Bronze </v>
      </c>
      <c r="D403" s="2" t="s">
        <v>82</v>
      </c>
      <c r="E403" s="2">
        <v>56</v>
      </c>
      <c r="F403" s="2">
        <v>1095.6400000000001</v>
      </c>
      <c r="G403" s="2">
        <v>1095.6400000000001</v>
      </c>
      <c r="H403" s="2">
        <v>1095.6400000000001</v>
      </c>
      <c r="I403" s="2">
        <v>1112.83</v>
      </c>
      <c r="J403" s="2">
        <v>1112.83</v>
      </c>
      <c r="K403" s="2">
        <v>1112.83</v>
      </c>
      <c r="L403" s="2">
        <v>1130.29</v>
      </c>
      <c r="M403" s="2">
        <v>1130.29</v>
      </c>
      <c r="N403" s="2">
        <v>1130.29</v>
      </c>
      <c r="O403" s="2">
        <v>1148.02</v>
      </c>
      <c r="P403" s="2">
        <v>1148.02</v>
      </c>
      <c r="Q403" s="2">
        <v>1148.02</v>
      </c>
      <c r="R403" s="2"/>
      <c r="S403" s="2"/>
      <c r="T403" s="2"/>
      <c r="U403" s="2"/>
      <c r="V403" s="2"/>
      <c r="W403" s="2"/>
      <c r="X403" s="2"/>
    </row>
    <row r="404" spans="1:24" x14ac:dyDescent="0.2">
      <c r="A404" s="2" t="s">
        <v>91</v>
      </c>
      <c r="B404" s="2" t="str">
        <f>INDEX('SHOP Plan List'!B$2:B$15,MATCH($A404,'SHOP Plan List'!$A$2:$A$15,0))</f>
        <v>KP GA Bronze HMO $6300 $60 S13 Virtual Complete </v>
      </c>
      <c r="C404" s="2" t="str">
        <f>INDEX('SHOP Plan List'!C$2:C$15,MATCH($A404,'SHOP Plan List'!$A$2:$A$15,0))</f>
        <v>Expanded Bronze </v>
      </c>
      <c r="D404" s="2" t="s">
        <v>82</v>
      </c>
      <c r="E404" s="2">
        <v>57</v>
      </c>
      <c r="F404" s="2">
        <v>1144.48</v>
      </c>
      <c r="G404" s="2">
        <v>1144.48</v>
      </c>
      <c r="H404" s="2">
        <v>1144.48</v>
      </c>
      <c r="I404" s="2">
        <v>1162.43</v>
      </c>
      <c r="J404" s="2">
        <v>1162.43</v>
      </c>
      <c r="K404" s="2">
        <v>1162.43</v>
      </c>
      <c r="L404" s="2">
        <v>1180.67</v>
      </c>
      <c r="M404" s="2">
        <v>1180.67</v>
      </c>
      <c r="N404" s="2">
        <v>1180.67</v>
      </c>
      <c r="O404" s="2">
        <v>1199.2</v>
      </c>
      <c r="P404" s="2">
        <v>1199.2</v>
      </c>
      <c r="Q404" s="2">
        <v>1199.2</v>
      </c>
      <c r="R404" s="2"/>
      <c r="S404" s="2"/>
      <c r="T404" s="2"/>
      <c r="U404" s="2"/>
      <c r="V404" s="2"/>
      <c r="W404" s="2"/>
      <c r="X404" s="2"/>
    </row>
    <row r="405" spans="1:24" x14ac:dyDescent="0.2">
      <c r="A405" s="2" t="s">
        <v>91</v>
      </c>
      <c r="B405" s="2" t="str">
        <f>INDEX('SHOP Plan List'!B$2:B$15,MATCH($A405,'SHOP Plan List'!$A$2:$A$15,0))</f>
        <v>KP GA Bronze HMO $6300 $60 S13 Virtual Complete </v>
      </c>
      <c r="C405" s="2" t="str">
        <f>INDEX('SHOP Plan List'!C$2:C$15,MATCH($A405,'SHOP Plan List'!$A$2:$A$15,0))</f>
        <v>Expanded Bronze </v>
      </c>
      <c r="D405" s="2" t="s">
        <v>82</v>
      </c>
      <c r="E405" s="2">
        <v>58</v>
      </c>
      <c r="F405" s="2">
        <v>1196.6099999999999</v>
      </c>
      <c r="G405" s="2">
        <v>1196.6099999999999</v>
      </c>
      <c r="H405" s="2">
        <v>1196.6099999999999</v>
      </c>
      <c r="I405" s="2">
        <v>1215.3800000000001</v>
      </c>
      <c r="J405" s="2">
        <v>1215.3800000000001</v>
      </c>
      <c r="K405" s="2">
        <v>1215.3800000000001</v>
      </c>
      <c r="L405" s="2">
        <v>1234.45</v>
      </c>
      <c r="M405" s="2">
        <v>1234.45</v>
      </c>
      <c r="N405" s="2">
        <v>1234.45</v>
      </c>
      <c r="O405" s="2">
        <v>1253.82</v>
      </c>
      <c r="P405" s="2">
        <v>1253.82</v>
      </c>
      <c r="Q405" s="2">
        <v>1253.82</v>
      </c>
      <c r="R405" s="2"/>
      <c r="S405" s="2"/>
      <c r="T405" s="2"/>
      <c r="U405" s="2"/>
      <c r="V405" s="2"/>
      <c r="W405" s="2"/>
      <c r="X405" s="2"/>
    </row>
    <row r="406" spans="1:24" x14ac:dyDescent="0.2">
      <c r="A406" s="2" t="s">
        <v>91</v>
      </c>
      <c r="B406" s="2" t="str">
        <f>INDEX('SHOP Plan List'!B$2:B$15,MATCH($A406,'SHOP Plan List'!$A$2:$A$15,0))</f>
        <v>KP GA Bronze HMO $6300 $60 S13 Virtual Complete </v>
      </c>
      <c r="C406" s="2" t="str">
        <f>INDEX('SHOP Plan List'!C$2:C$15,MATCH($A406,'SHOP Plan List'!$A$2:$A$15,0))</f>
        <v>Expanded Bronze </v>
      </c>
      <c r="D406" s="2" t="s">
        <v>82</v>
      </c>
      <c r="E406" s="2">
        <v>59</v>
      </c>
      <c r="F406" s="2">
        <v>1222.43</v>
      </c>
      <c r="G406" s="2">
        <v>1222.43</v>
      </c>
      <c r="H406" s="2">
        <v>1222.43</v>
      </c>
      <c r="I406" s="2">
        <v>1241.6099999999999</v>
      </c>
      <c r="J406" s="2">
        <v>1241.6099999999999</v>
      </c>
      <c r="K406" s="2">
        <v>1241.6099999999999</v>
      </c>
      <c r="L406" s="2">
        <v>1261.0899999999999</v>
      </c>
      <c r="M406" s="2">
        <v>1261.0899999999999</v>
      </c>
      <c r="N406" s="2">
        <v>1261.0899999999999</v>
      </c>
      <c r="O406" s="2">
        <v>1280.8800000000001</v>
      </c>
      <c r="P406" s="2">
        <v>1280.8800000000001</v>
      </c>
      <c r="Q406" s="2">
        <v>1280.8800000000001</v>
      </c>
      <c r="R406" s="2"/>
      <c r="S406" s="2"/>
      <c r="T406" s="2"/>
      <c r="U406" s="2"/>
      <c r="V406" s="2"/>
      <c r="W406" s="2"/>
      <c r="X406" s="2"/>
    </row>
    <row r="407" spans="1:24" x14ac:dyDescent="0.2">
      <c r="A407" s="2" t="s">
        <v>91</v>
      </c>
      <c r="B407" s="2" t="str">
        <f>INDEX('SHOP Plan List'!B$2:B$15,MATCH($A407,'SHOP Plan List'!$A$2:$A$15,0))</f>
        <v>KP GA Bronze HMO $6300 $60 S13 Virtual Complete </v>
      </c>
      <c r="C407" s="2" t="str">
        <f>INDEX('SHOP Plan List'!C$2:C$15,MATCH($A407,'SHOP Plan List'!$A$2:$A$15,0))</f>
        <v>Expanded Bronze </v>
      </c>
      <c r="D407" s="2" t="s">
        <v>82</v>
      </c>
      <c r="E407" s="2">
        <v>60</v>
      </c>
      <c r="F407" s="2">
        <v>1274.56</v>
      </c>
      <c r="G407" s="2">
        <v>1274.56</v>
      </c>
      <c r="H407" s="2">
        <v>1274.56</v>
      </c>
      <c r="I407" s="2">
        <v>1294.56</v>
      </c>
      <c r="J407" s="2">
        <v>1294.56</v>
      </c>
      <c r="K407" s="2">
        <v>1294.56</v>
      </c>
      <c r="L407" s="2">
        <v>1314.87</v>
      </c>
      <c r="M407" s="2">
        <v>1314.87</v>
      </c>
      <c r="N407" s="2">
        <v>1314.87</v>
      </c>
      <c r="O407" s="2">
        <v>1335.5</v>
      </c>
      <c r="P407" s="2">
        <v>1335.5</v>
      </c>
      <c r="Q407" s="2">
        <v>1335.5</v>
      </c>
      <c r="R407" s="2"/>
      <c r="S407" s="2"/>
      <c r="T407" s="2"/>
      <c r="U407" s="2"/>
      <c r="V407" s="2"/>
      <c r="W407" s="2"/>
      <c r="X407" s="2"/>
    </row>
    <row r="408" spans="1:24" x14ac:dyDescent="0.2">
      <c r="A408" s="2" t="s">
        <v>91</v>
      </c>
      <c r="B408" s="2" t="str">
        <f>INDEX('SHOP Plan List'!B$2:B$15,MATCH($A408,'SHOP Plan List'!$A$2:$A$15,0))</f>
        <v>KP GA Bronze HMO $6300 $60 S13 Virtual Complete </v>
      </c>
      <c r="C408" s="2" t="str">
        <f>INDEX('SHOP Plan List'!C$2:C$15,MATCH($A408,'SHOP Plan List'!$A$2:$A$15,0))</f>
        <v>Expanded Bronze </v>
      </c>
      <c r="D408" s="2" t="s">
        <v>82</v>
      </c>
      <c r="E408" s="2">
        <v>61</v>
      </c>
      <c r="F408" s="2">
        <v>1319.65</v>
      </c>
      <c r="G408" s="2">
        <v>1319.65</v>
      </c>
      <c r="H408" s="2">
        <v>1319.65</v>
      </c>
      <c r="I408" s="2">
        <v>1340.35</v>
      </c>
      <c r="J408" s="2">
        <v>1340.35</v>
      </c>
      <c r="K408" s="2">
        <v>1340.35</v>
      </c>
      <c r="L408" s="2">
        <v>1361.38</v>
      </c>
      <c r="M408" s="2">
        <v>1361.38</v>
      </c>
      <c r="N408" s="2">
        <v>1361.38</v>
      </c>
      <c r="O408" s="2">
        <v>1382.74</v>
      </c>
      <c r="P408" s="2">
        <v>1382.74</v>
      </c>
      <c r="Q408" s="2">
        <v>1382.74</v>
      </c>
      <c r="R408" s="2"/>
      <c r="S408" s="2"/>
      <c r="T408" s="2"/>
      <c r="U408" s="2"/>
      <c r="V408" s="2"/>
      <c r="W408" s="2"/>
      <c r="X408" s="2"/>
    </row>
    <row r="409" spans="1:24" x14ac:dyDescent="0.2">
      <c r="A409" s="2" t="s">
        <v>91</v>
      </c>
      <c r="B409" s="2" t="str">
        <f>INDEX('SHOP Plan List'!B$2:B$15,MATCH($A409,'SHOP Plan List'!$A$2:$A$15,0))</f>
        <v>KP GA Bronze HMO $6300 $60 S13 Virtual Complete </v>
      </c>
      <c r="C409" s="2" t="str">
        <f>INDEX('SHOP Plan List'!C$2:C$15,MATCH($A409,'SHOP Plan List'!$A$2:$A$15,0))</f>
        <v>Expanded Bronze </v>
      </c>
      <c r="D409" s="2" t="s">
        <v>82</v>
      </c>
      <c r="E409" s="2">
        <v>62</v>
      </c>
      <c r="F409" s="2">
        <v>1349.23</v>
      </c>
      <c r="G409" s="2">
        <v>1349.23</v>
      </c>
      <c r="H409" s="2">
        <v>1349.23</v>
      </c>
      <c r="I409" s="2">
        <v>1370.4</v>
      </c>
      <c r="J409" s="2">
        <v>1370.4</v>
      </c>
      <c r="K409" s="2">
        <v>1370.4</v>
      </c>
      <c r="L409" s="2">
        <v>1391.9</v>
      </c>
      <c r="M409" s="2">
        <v>1391.9</v>
      </c>
      <c r="N409" s="2">
        <v>1391.9</v>
      </c>
      <c r="O409" s="2">
        <v>1413.74</v>
      </c>
      <c r="P409" s="2">
        <v>1413.74</v>
      </c>
      <c r="Q409" s="2">
        <v>1413.74</v>
      </c>
      <c r="R409" s="2"/>
      <c r="S409" s="2"/>
      <c r="T409" s="2"/>
      <c r="U409" s="2"/>
      <c r="V409" s="2"/>
      <c r="W409" s="2"/>
      <c r="X409" s="2"/>
    </row>
    <row r="410" spans="1:24" x14ac:dyDescent="0.2">
      <c r="A410" s="2" t="s">
        <v>91</v>
      </c>
      <c r="B410" s="2" t="str">
        <f>INDEX('SHOP Plan List'!B$2:B$15,MATCH($A410,'SHOP Plan List'!$A$2:$A$15,0))</f>
        <v>KP GA Bronze HMO $6300 $60 S13 Virtual Complete </v>
      </c>
      <c r="C410" s="2" t="str">
        <f>INDEX('SHOP Plan List'!C$2:C$15,MATCH($A410,'SHOP Plan List'!$A$2:$A$15,0))</f>
        <v>Expanded Bronze </v>
      </c>
      <c r="D410" s="2" t="s">
        <v>82</v>
      </c>
      <c r="E410" s="2">
        <v>63</v>
      </c>
      <c r="F410" s="2">
        <v>1386.33</v>
      </c>
      <c r="G410" s="2">
        <v>1386.33</v>
      </c>
      <c r="H410" s="2">
        <v>1386.33</v>
      </c>
      <c r="I410" s="2">
        <v>1408.08</v>
      </c>
      <c r="J410" s="2">
        <v>1408.08</v>
      </c>
      <c r="K410" s="2">
        <v>1408.08</v>
      </c>
      <c r="L410" s="2">
        <v>1430.18</v>
      </c>
      <c r="M410" s="2">
        <v>1430.18</v>
      </c>
      <c r="N410" s="2">
        <v>1430.18</v>
      </c>
      <c r="O410" s="2">
        <v>1452.62</v>
      </c>
      <c r="P410" s="2">
        <v>1452.62</v>
      </c>
      <c r="Q410" s="2">
        <v>1452.62</v>
      </c>
      <c r="R410" s="2"/>
      <c r="S410" s="2"/>
      <c r="T410" s="2"/>
      <c r="U410" s="2"/>
      <c r="V410" s="2"/>
      <c r="W410" s="2"/>
      <c r="X410" s="2"/>
    </row>
    <row r="411" spans="1:24" x14ac:dyDescent="0.2">
      <c r="A411" s="2" t="s">
        <v>91</v>
      </c>
      <c r="B411" s="2" t="str">
        <f>INDEX('SHOP Plan List'!B$2:B$15,MATCH($A411,'SHOP Plan List'!$A$2:$A$15,0))</f>
        <v>KP GA Bronze HMO $6300 $60 S13 Virtual Complete </v>
      </c>
      <c r="C411" s="2" t="str">
        <f>INDEX('SHOP Plan List'!C$2:C$15,MATCH($A411,'SHOP Plan List'!$A$2:$A$15,0))</f>
        <v>Expanded Bronze </v>
      </c>
      <c r="D411" s="2" t="s">
        <v>82</v>
      </c>
      <c r="E411" s="2" t="s">
        <v>84</v>
      </c>
      <c r="F411" s="2">
        <v>1408.87</v>
      </c>
      <c r="G411" s="2">
        <v>1408.87</v>
      </c>
      <c r="H411" s="2">
        <v>1408.87</v>
      </c>
      <c r="I411" s="2">
        <v>1430.97</v>
      </c>
      <c r="J411" s="2">
        <v>1430.97</v>
      </c>
      <c r="K411" s="2">
        <v>1430.97</v>
      </c>
      <c r="L411" s="2">
        <v>1453.42</v>
      </c>
      <c r="M411" s="2">
        <v>1453.42</v>
      </c>
      <c r="N411" s="2">
        <v>1453.42</v>
      </c>
      <c r="O411" s="2">
        <v>1476.23</v>
      </c>
      <c r="P411" s="2">
        <v>1476.23</v>
      </c>
      <c r="Q411" s="2">
        <v>1476.23</v>
      </c>
      <c r="R411" s="2"/>
      <c r="S411" s="2"/>
      <c r="T411" s="2"/>
      <c r="U411" s="2"/>
      <c r="V411" s="2"/>
      <c r="W411" s="2"/>
      <c r="X411" s="2"/>
    </row>
    <row r="412" spans="1:24" x14ac:dyDescent="0.2">
      <c r="A412" s="2" t="s">
        <v>92</v>
      </c>
      <c r="B412" s="2" t="str">
        <f>INDEX('SHOP Plan List'!B$2:B$15,MATCH($A412,'SHOP Plan List'!$A$2:$A$15,0))</f>
        <v>KP GA Bronze HMO $7250 0% S13 HSA </v>
      </c>
      <c r="C412" s="2" t="str">
        <f>INDEX('SHOP Plan List'!C$2:C$15,MATCH($A412,'SHOP Plan List'!$A$2:$A$15,0))</f>
        <v>Expanded Bronze </v>
      </c>
      <c r="D412" s="2" t="s">
        <v>82</v>
      </c>
      <c r="E412" s="2" t="s">
        <v>83</v>
      </c>
      <c r="F412" s="2">
        <v>349.8</v>
      </c>
      <c r="G412" s="2">
        <v>349.8</v>
      </c>
      <c r="H412" s="2">
        <v>349.8</v>
      </c>
      <c r="I412" s="2">
        <v>355.28</v>
      </c>
      <c r="J412" s="2">
        <v>355.28</v>
      </c>
      <c r="K412" s="2">
        <v>355.28</v>
      </c>
      <c r="L412" s="2">
        <v>360.86</v>
      </c>
      <c r="M412" s="2">
        <v>360.86</v>
      </c>
      <c r="N412" s="2">
        <v>360.86</v>
      </c>
      <c r="O412" s="2">
        <v>366.52</v>
      </c>
      <c r="P412" s="2">
        <v>366.52</v>
      </c>
      <c r="Q412" s="2">
        <v>366.52</v>
      </c>
      <c r="R412" s="2"/>
      <c r="S412" s="2"/>
      <c r="T412" s="2"/>
      <c r="U412" s="2"/>
      <c r="V412" s="2"/>
      <c r="W412" s="2"/>
      <c r="X412" s="2"/>
    </row>
    <row r="413" spans="1:24" x14ac:dyDescent="0.2">
      <c r="A413" s="2" t="s">
        <v>92</v>
      </c>
      <c r="B413" s="2" t="str">
        <f>INDEX('SHOP Plan List'!B$2:B$15,MATCH($A413,'SHOP Plan List'!$A$2:$A$15,0))</f>
        <v>KP GA Bronze HMO $7250 0% S13 HSA </v>
      </c>
      <c r="C413" s="2" t="str">
        <f>INDEX('SHOP Plan List'!C$2:C$15,MATCH($A413,'SHOP Plan List'!$A$2:$A$15,0))</f>
        <v>Expanded Bronze </v>
      </c>
      <c r="D413" s="2" t="s">
        <v>82</v>
      </c>
      <c r="E413" s="2">
        <v>15</v>
      </c>
      <c r="F413" s="2">
        <v>380.89</v>
      </c>
      <c r="G413" s="2">
        <v>380.89</v>
      </c>
      <c r="H413" s="2">
        <v>380.89</v>
      </c>
      <c r="I413" s="2">
        <v>386.86</v>
      </c>
      <c r="J413" s="2">
        <v>386.86</v>
      </c>
      <c r="K413" s="2">
        <v>386.86</v>
      </c>
      <c r="L413" s="2">
        <v>392.93</v>
      </c>
      <c r="M413" s="2">
        <v>392.93</v>
      </c>
      <c r="N413" s="2">
        <v>392.93</v>
      </c>
      <c r="O413" s="2">
        <v>399.1</v>
      </c>
      <c r="P413" s="2">
        <v>399.1</v>
      </c>
      <c r="Q413" s="2">
        <v>399.1</v>
      </c>
      <c r="R413" s="2"/>
      <c r="S413" s="2"/>
      <c r="T413" s="2"/>
      <c r="U413" s="2"/>
      <c r="V413" s="2"/>
      <c r="W413" s="2"/>
      <c r="X413" s="2"/>
    </row>
    <row r="414" spans="1:24" x14ac:dyDescent="0.2">
      <c r="A414" s="2" t="s">
        <v>92</v>
      </c>
      <c r="B414" s="2" t="str">
        <f>INDEX('SHOP Plan List'!B$2:B$15,MATCH($A414,'SHOP Plan List'!$A$2:$A$15,0))</f>
        <v>KP GA Bronze HMO $7250 0% S13 HSA </v>
      </c>
      <c r="C414" s="2" t="str">
        <f>INDEX('SHOP Plan List'!C$2:C$15,MATCH($A414,'SHOP Plan List'!$A$2:$A$15,0))</f>
        <v>Expanded Bronze </v>
      </c>
      <c r="D414" s="2" t="s">
        <v>82</v>
      </c>
      <c r="E414" s="2">
        <v>16</v>
      </c>
      <c r="F414" s="2">
        <v>392.78</v>
      </c>
      <c r="G414" s="2">
        <v>392.78</v>
      </c>
      <c r="H414" s="2">
        <v>392.78</v>
      </c>
      <c r="I414" s="2">
        <v>398.94</v>
      </c>
      <c r="J414" s="2">
        <v>398.94</v>
      </c>
      <c r="K414" s="2">
        <v>398.94</v>
      </c>
      <c r="L414" s="2">
        <v>405.2</v>
      </c>
      <c r="M414" s="2">
        <v>405.2</v>
      </c>
      <c r="N414" s="2">
        <v>405.2</v>
      </c>
      <c r="O414" s="2">
        <v>411.56</v>
      </c>
      <c r="P414" s="2">
        <v>411.56</v>
      </c>
      <c r="Q414" s="2">
        <v>411.56</v>
      </c>
      <c r="R414" s="2"/>
      <c r="S414" s="2"/>
      <c r="T414" s="2"/>
      <c r="U414" s="2"/>
      <c r="V414" s="2"/>
      <c r="W414" s="2"/>
      <c r="X414" s="2"/>
    </row>
    <row r="415" spans="1:24" x14ac:dyDescent="0.2">
      <c r="A415" s="2" t="s">
        <v>92</v>
      </c>
      <c r="B415" s="2" t="str">
        <f>INDEX('SHOP Plan List'!B$2:B$15,MATCH($A415,'SHOP Plan List'!$A$2:$A$15,0))</f>
        <v>KP GA Bronze HMO $7250 0% S13 HSA </v>
      </c>
      <c r="C415" s="2" t="str">
        <f>INDEX('SHOP Plan List'!C$2:C$15,MATCH($A415,'SHOP Plan List'!$A$2:$A$15,0))</f>
        <v>Expanded Bronze </v>
      </c>
      <c r="D415" s="2" t="s">
        <v>82</v>
      </c>
      <c r="E415" s="2">
        <v>17</v>
      </c>
      <c r="F415" s="2">
        <v>404.67</v>
      </c>
      <c r="G415" s="2">
        <v>404.67</v>
      </c>
      <c r="H415" s="2">
        <v>404.67</v>
      </c>
      <c r="I415" s="2">
        <v>411.01</v>
      </c>
      <c r="J415" s="2">
        <v>411.01</v>
      </c>
      <c r="K415" s="2">
        <v>411.01</v>
      </c>
      <c r="L415" s="2">
        <v>417.46</v>
      </c>
      <c r="M415" s="2">
        <v>417.46</v>
      </c>
      <c r="N415" s="2">
        <v>417.46</v>
      </c>
      <c r="O415" s="2">
        <v>424.01</v>
      </c>
      <c r="P415" s="2">
        <v>424.01</v>
      </c>
      <c r="Q415" s="2">
        <v>424.01</v>
      </c>
      <c r="R415" s="2"/>
      <c r="S415" s="2"/>
      <c r="T415" s="2"/>
      <c r="U415" s="2"/>
      <c r="V415" s="2"/>
      <c r="W415" s="2"/>
      <c r="X415" s="2"/>
    </row>
    <row r="416" spans="1:24" x14ac:dyDescent="0.2">
      <c r="A416" s="2" t="s">
        <v>92</v>
      </c>
      <c r="B416" s="2" t="str">
        <f>INDEX('SHOP Plan List'!B$2:B$15,MATCH($A416,'SHOP Plan List'!$A$2:$A$15,0))</f>
        <v>KP GA Bronze HMO $7250 0% S13 HSA </v>
      </c>
      <c r="C416" s="2" t="str">
        <f>INDEX('SHOP Plan List'!C$2:C$15,MATCH($A416,'SHOP Plan List'!$A$2:$A$15,0))</f>
        <v>Expanded Bronze </v>
      </c>
      <c r="D416" s="2" t="s">
        <v>82</v>
      </c>
      <c r="E416" s="2">
        <v>18</v>
      </c>
      <c r="F416" s="2">
        <v>417.47</v>
      </c>
      <c r="G416" s="2">
        <v>417.47</v>
      </c>
      <c r="H416" s="2">
        <v>417.47</v>
      </c>
      <c r="I416" s="2">
        <v>424.02</v>
      </c>
      <c r="J416" s="2">
        <v>424.02</v>
      </c>
      <c r="K416" s="2">
        <v>424.02</v>
      </c>
      <c r="L416" s="2">
        <v>430.67</v>
      </c>
      <c r="M416" s="2">
        <v>430.67</v>
      </c>
      <c r="N416" s="2">
        <v>430.67</v>
      </c>
      <c r="O416" s="2">
        <v>437.43</v>
      </c>
      <c r="P416" s="2">
        <v>437.43</v>
      </c>
      <c r="Q416" s="2">
        <v>437.43</v>
      </c>
      <c r="R416" s="2"/>
      <c r="S416" s="2"/>
      <c r="T416" s="2"/>
      <c r="U416" s="2"/>
      <c r="V416" s="2"/>
      <c r="W416" s="2"/>
      <c r="X416" s="2"/>
    </row>
    <row r="417" spans="1:24" x14ac:dyDescent="0.2">
      <c r="A417" s="2" t="s">
        <v>92</v>
      </c>
      <c r="B417" s="2" t="str">
        <f>INDEX('SHOP Plan List'!B$2:B$15,MATCH($A417,'SHOP Plan List'!$A$2:$A$15,0))</f>
        <v>KP GA Bronze HMO $7250 0% S13 HSA </v>
      </c>
      <c r="C417" s="2" t="str">
        <f>INDEX('SHOP Plan List'!C$2:C$15,MATCH($A417,'SHOP Plan List'!$A$2:$A$15,0))</f>
        <v>Expanded Bronze </v>
      </c>
      <c r="D417" s="2" t="s">
        <v>82</v>
      </c>
      <c r="E417" s="2">
        <v>19</v>
      </c>
      <c r="F417" s="2">
        <v>430.27</v>
      </c>
      <c r="G417" s="2">
        <v>430.27</v>
      </c>
      <c r="H417" s="2">
        <v>430.27</v>
      </c>
      <c r="I417" s="2">
        <v>437.02</v>
      </c>
      <c r="J417" s="2">
        <v>437.02</v>
      </c>
      <c r="K417" s="2">
        <v>437.02</v>
      </c>
      <c r="L417" s="2">
        <v>443.88</v>
      </c>
      <c r="M417" s="2">
        <v>443.88</v>
      </c>
      <c r="N417" s="2">
        <v>443.88</v>
      </c>
      <c r="O417" s="2">
        <v>450.84</v>
      </c>
      <c r="P417" s="2">
        <v>450.84</v>
      </c>
      <c r="Q417" s="2">
        <v>450.84</v>
      </c>
      <c r="R417" s="2"/>
      <c r="S417" s="2"/>
      <c r="T417" s="2"/>
      <c r="U417" s="2"/>
      <c r="V417" s="2"/>
      <c r="W417" s="2"/>
      <c r="X417" s="2"/>
    </row>
    <row r="418" spans="1:24" x14ac:dyDescent="0.2">
      <c r="A418" s="2" t="s">
        <v>92</v>
      </c>
      <c r="B418" s="2" t="str">
        <f>INDEX('SHOP Plan List'!B$2:B$15,MATCH($A418,'SHOP Plan List'!$A$2:$A$15,0))</f>
        <v>KP GA Bronze HMO $7250 0% S13 HSA </v>
      </c>
      <c r="C418" s="2" t="str">
        <f>INDEX('SHOP Plan List'!C$2:C$15,MATCH($A418,'SHOP Plan List'!$A$2:$A$15,0))</f>
        <v>Expanded Bronze </v>
      </c>
      <c r="D418" s="2" t="s">
        <v>82</v>
      </c>
      <c r="E418" s="2">
        <v>20</v>
      </c>
      <c r="F418" s="2">
        <v>443.53</v>
      </c>
      <c r="G418" s="2">
        <v>443.53</v>
      </c>
      <c r="H418" s="2">
        <v>443.53</v>
      </c>
      <c r="I418" s="2">
        <v>450.49</v>
      </c>
      <c r="J418" s="2">
        <v>450.49</v>
      </c>
      <c r="K418" s="2">
        <v>450.49</v>
      </c>
      <c r="L418" s="2">
        <v>457.56</v>
      </c>
      <c r="M418" s="2">
        <v>457.56</v>
      </c>
      <c r="N418" s="2">
        <v>457.56</v>
      </c>
      <c r="O418" s="2">
        <v>464.74</v>
      </c>
      <c r="P418" s="2">
        <v>464.74</v>
      </c>
      <c r="Q418" s="2">
        <v>464.74</v>
      </c>
      <c r="R418" s="2"/>
      <c r="S418" s="2"/>
      <c r="T418" s="2"/>
      <c r="U418" s="2"/>
      <c r="V418" s="2"/>
      <c r="W418" s="2"/>
      <c r="X418" s="2"/>
    </row>
    <row r="419" spans="1:24" x14ac:dyDescent="0.2">
      <c r="A419" s="2" t="s">
        <v>92</v>
      </c>
      <c r="B419" s="2" t="str">
        <f>INDEX('SHOP Plan List'!B$2:B$15,MATCH($A419,'SHOP Plan List'!$A$2:$A$15,0))</f>
        <v>KP GA Bronze HMO $7250 0% S13 HSA </v>
      </c>
      <c r="C419" s="2" t="str">
        <f>INDEX('SHOP Plan List'!C$2:C$15,MATCH($A419,'SHOP Plan List'!$A$2:$A$15,0))</f>
        <v>Expanded Bronze </v>
      </c>
      <c r="D419" s="2" t="s">
        <v>82</v>
      </c>
      <c r="E419" s="2">
        <v>21</v>
      </c>
      <c r="F419" s="2">
        <v>457.25</v>
      </c>
      <c r="G419" s="2">
        <v>457.25</v>
      </c>
      <c r="H419" s="2">
        <v>457.25</v>
      </c>
      <c r="I419" s="2">
        <v>464.42</v>
      </c>
      <c r="J419" s="2">
        <v>464.42</v>
      </c>
      <c r="K419" s="2">
        <v>464.42</v>
      </c>
      <c r="L419" s="2">
        <v>471.71</v>
      </c>
      <c r="M419" s="2">
        <v>471.71</v>
      </c>
      <c r="N419" s="2">
        <v>471.71</v>
      </c>
      <c r="O419" s="2">
        <v>479.11</v>
      </c>
      <c r="P419" s="2">
        <v>479.11</v>
      </c>
      <c r="Q419" s="2">
        <v>479.11</v>
      </c>
      <c r="R419" s="2"/>
      <c r="S419" s="2"/>
      <c r="T419" s="2"/>
      <c r="U419" s="2"/>
      <c r="V419" s="2"/>
      <c r="W419" s="2"/>
      <c r="X419" s="2"/>
    </row>
    <row r="420" spans="1:24" x14ac:dyDescent="0.2">
      <c r="A420" s="2" t="s">
        <v>92</v>
      </c>
      <c r="B420" s="2" t="str">
        <f>INDEX('SHOP Plan List'!B$2:B$15,MATCH($A420,'SHOP Plan List'!$A$2:$A$15,0))</f>
        <v>KP GA Bronze HMO $7250 0% S13 HSA </v>
      </c>
      <c r="C420" s="2" t="str">
        <f>INDEX('SHOP Plan List'!C$2:C$15,MATCH($A420,'SHOP Plan List'!$A$2:$A$15,0))</f>
        <v>Expanded Bronze </v>
      </c>
      <c r="D420" s="2" t="s">
        <v>82</v>
      </c>
      <c r="E420" s="2">
        <v>22</v>
      </c>
      <c r="F420" s="2">
        <v>457.25</v>
      </c>
      <c r="G420" s="2">
        <v>457.25</v>
      </c>
      <c r="H420" s="2">
        <v>457.25</v>
      </c>
      <c r="I420" s="2">
        <v>464.42</v>
      </c>
      <c r="J420" s="2">
        <v>464.42</v>
      </c>
      <c r="K420" s="2">
        <v>464.42</v>
      </c>
      <c r="L420" s="2">
        <v>471.71</v>
      </c>
      <c r="M420" s="2">
        <v>471.71</v>
      </c>
      <c r="N420" s="2">
        <v>471.71</v>
      </c>
      <c r="O420" s="2">
        <v>479.11</v>
      </c>
      <c r="P420" s="2">
        <v>479.11</v>
      </c>
      <c r="Q420" s="2">
        <v>479.11</v>
      </c>
      <c r="R420" s="2"/>
      <c r="S420" s="2"/>
      <c r="T420" s="2"/>
      <c r="U420" s="2"/>
      <c r="V420" s="2"/>
      <c r="W420" s="2"/>
      <c r="X420" s="2"/>
    </row>
    <row r="421" spans="1:24" x14ac:dyDescent="0.2">
      <c r="A421" s="2" t="s">
        <v>92</v>
      </c>
      <c r="B421" s="2" t="str">
        <f>INDEX('SHOP Plan List'!B$2:B$15,MATCH($A421,'SHOP Plan List'!$A$2:$A$15,0))</f>
        <v>KP GA Bronze HMO $7250 0% S13 HSA </v>
      </c>
      <c r="C421" s="2" t="str">
        <f>INDEX('SHOP Plan List'!C$2:C$15,MATCH($A421,'SHOP Plan List'!$A$2:$A$15,0))</f>
        <v>Expanded Bronze </v>
      </c>
      <c r="D421" s="2" t="s">
        <v>82</v>
      </c>
      <c r="E421" s="2">
        <v>23</v>
      </c>
      <c r="F421" s="2">
        <v>457.25</v>
      </c>
      <c r="G421" s="2">
        <v>457.25</v>
      </c>
      <c r="H421" s="2">
        <v>457.25</v>
      </c>
      <c r="I421" s="2">
        <v>464.42</v>
      </c>
      <c r="J421" s="2">
        <v>464.42</v>
      </c>
      <c r="K421" s="2">
        <v>464.42</v>
      </c>
      <c r="L421" s="2">
        <v>471.71</v>
      </c>
      <c r="M421" s="2">
        <v>471.71</v>
      </c>
      <c r="N421" s="2">
        <v>471.71</v>
      </c>
      <c r="O421" s="2">
        <v>479.11</v>
      </c>
      <c r="P421" s="2">
        <v>479.11</v>
      </c>
      <c r="Q421" s="2">
        <v>479.11</v>
      </c>
      <c r="R421" s="2"/>
      <c r="S421" s="2"/>
      <c r="T421" s="2"/>
      <c r="U421" s="2"/>
      <c r="V421" s="2"/>
      <c r="W421" s="2"/>
      <c r="X421" s="2"/>
    </row>
    <row r="422" spans="1:24" x14ac:dyDescent="0.2">
      <c r="A422" s="2" t="s">
        <v>92</v>
      </c>
      <c r="B422" s="2" t="str">
        <f>INDEX('SHOP Plan List'!B$2:B$15,MATCH($A422,'SHOP Plan List'!$A$2:$A$15,0))</f>
        <v>KP GA Bronze HMO $7250 0% S13 HSA </v>
      </c>
      <c r="C422" s="2" t="str">
        <f>INDEX('SHOP Plan List'!C$2:C$15,MATCH($A422,'SHOP Plan List'!$A$2:$A$15,0))</f>
        <v>Expanded Bronze </v>
      </c>
      <c r="D422" s="2" t="s">
        <v>82</v>
      </c>
      <c r="E422" s="2">
        <v>24</v>
      </c>
      <c r="F422" s="2">
        <v>457.25</v>
      </c>
      <c r="G422" s="2">
        <v>457.25</v>
      </c>
      <c r="H422" s="2">
        <v>457.25</v>
      </c>
      <c r="I422" s="2">
        <v>464.42</v>
      </c>
      <c r="J422" s="2">
        <v>464.42</v>
      </c>
      <c r="K422" s="2">
        <v>464.42</v>
      </c>
      <c r="L422" s="2">
        <v>471.71</v>
      </c>
      <c r="M422" s="2">
        <v>471.71</v>
      </c>
      <c r="N422" s="2">
        <v>471.71</v>
      </c>
      <c r="O422" s="2">
        <v>479.11</v>
      </c>
      <c r="P422" s="2">
        <v>479.11</v>
      </c>
      <c r="Q422" s="2">
        <v>479.11</v>
      </c>
      <c r="R422" s="2"/>
      <c r="S422" s="2"/>
      <c r="T422" s="2"/>
      <c r="U422" s="2"/>
      <c r="V422" s="2"/>
      <c r="W422" s="2"/>
      <c r="X422" s="2"/>
    </row>
    <row r="423" spans="1:24" x14ac:dyDescent="0.2">
      <c r="A423" s="2" t="s">
        <v>92</v>
      </c>
      <c r="B423" s="2" t="str">
        <f>INDEX('SHOP Plan List'!B$2:B$15,MATCH($A423,'SHOP Plan List'!$A$2:$A$15,0))</f>
        <v>KP GA Bronze HMO $7250 0% S13 HSA </v>
      </c>
      <c r="C423" s="2" t="str">
        <f>INDEX('SHOP Plan List'!C$2:C$15,MATCH($A423,'SHOP Plan List'!$A$2:$A$15,0))</f>
        <v>Expanded Bronze </v>
      </c>
      <c r="D423" s="2" t="s">
        <v>82</v>
      </c>
      <c r="E423" s="2">
        <v>25</v>
      </c>
      <c r="F423" s="2">
        <v>459.08</v>
      </c>
      <c r="G423" s="2">
        <v>459.08</v>
      </c>
      <c r="H423" s="2">
        <v>459.08</v>
      </c>
      <c r="I423" s="2">
        <v>466.28</v>
      </c>
      <c r="J423" s="2">
        <v>466.28</v>
      </c>
      <c r="K423" s="2">
        <v>466.28</v>
      </c>
      <c r="L423" s="2">
        <v>473.6</v>
      </c>
      <c r="M423" s="2">
        <v>473.6</v>
      </c>
      <c r="N423" s="2">
        <v>473.6</v>
      </c>
      <c r="O423" s="2">
        <v>481.03</v>
      </c>
      <c r="P423" s="2">
        <v>481.03</v>
      </c>
      <c r="Q423" s="2">
        <v>481.03</v>
      </c>
      <c r="R423" s="2"/>
      <c r="S423" s="2"/>
      <c r="T423" s="2"/>
      <c r="U423" s="2"/>
      <c r="V423" s="2"/>
      <c r="W423" s="2"/>
      <c r="X423" s="2"/>
    </row>
    <row r="424" spans="1:24" x14ac:dyDescent="0.2">
      <c r="A424" s="2" t="s">
        <v>92</v>
      </c>
      <c r="B424" s="2" t="str">
        <f>INDEX('SHOP Plan List'!B$2:B$15,MATCH($A424,'SHOP Plan List'!$A$2:$A$15,0))</f>
        <v>KP GA Bronze HMO $7250 0% S13 HSA </v>
      </c>
      <c r="C424" s="2" t="str">
        <f>INDEX('SHOP Plan List'!C$2:C$15,MATCH($A424,'SHOP Plan List'!$A$2:$A$15,0))</f>
        <v>Expanded Bronze </v>
      </c>
      <c r="D424" s="2" t="s">
        <v>82</v>
      </c>
      <c r="E424" s="2">
        <v>26</v>
      </c>
      <c r="F424" s="2">
        <v>468.22</v>
      </c>
      <c r="G424" s="2">
        <v>468.22</v>
      </c>
      <c r="H424" s="2">
        <v>468.22</v>
      </c>
      <c r="I424" s="2">
        <v>475.57</v>
      </c>
      <c r="J424" s="2">
        <v>475.57</v>
      </c>
      <c r="K424" s="2">
        <v>475.57</v>
      </c>
      <c r="L424" s="2">
        <v>483.03</v>
      </c>
      <c r="M424" s="2">
        <v>483.03</v>
      </c>
      <c r="N424" s="2">
        <v>483.03</v>
      </c>
      <c r="O424" s="2">
        <v>490.61</v>
      </c>
      <c r="P424" s="2">
        <v>490.61</v>
      </c>
      <c r="Q424" s="2">
        <v>490.61</v>
      </c>
      <c r="R424" s="2"/>
      <c r="S424" s="2"/>
      <c r="T424" s="2"/>
      <c r="U424" s="2"/>
      <c r="V424" s="2"/>
      <c r="W424" s="2"/>
      <c r="X424" s="2"/>
    </row>
    <row r="425" spans="1:24" x14ac:dyDescent="0.2">
      <c r="A425" s="2" t="s">
        <v>92</v>
      </c>
      <c r="B425" s="2" t="str">
        <f>INDEX('SHOP Plan List'!B$2:B$15,MATCH($A425,'SHOP Plan List'!$A$2:$A$15,0))</f>
        <v>KP GA Bronze HMO $7250 0% S13 HSA </v>
      </c>
      <c r="C425" s="2" t="str">
        <f>INDEX('SHOP Plan List'!C$2:C$15,MATCH($A425,'SHOP Plan List'!$A$2:$A$15,0))</f>
        <v>Expanded Bronze </v>
      </c>
      <c r="D425" s="2" t="s">
        <v>82</v>
      </c>
      <c r="E425" s="2">
        <v>27</v>
      </c>
      <c r="F425" s="2">
        <v>479.2</v>
      </c>
      <c r="G425" s="2">
        <v>479.2</v>
      </c>
      <c r="H425" s="2">
        <v>479.2</v>
      </c>
      <c r="I425" s="2">
        <v>486.71</v>
      </c>
      <c r="J425" s="2">
        <v>486.71</v>
      </c>
      <c r="K425" s="2">
        <v>486.71</v>
      </c>
      <c r="L425" s="2">
        <v>494.35</v>
      </c>
      <c r="M425" s="2">
        <v>494.35</v>
      </c>
      <c r="N425" s="2">
        <v>494.35</v>
      </c>
      <c r="O425" s="2">
        <v>502.11</v>
      </c>
      <c r="P425" s="2">
        <v>502.11</v>
      </c>
      <c r="Q425" s="2">
        <v>502.11</v>
      </c>
      <c r="R425" s="2"/>
      <c r="S425" s="2"/>
      <c r="T425" s="2"/>
      <c r="U425" s="2"/>
      <c r="V425" s="2"/>
      <c r="W425" s="2"/>
      <c r="X425" s="2"/>
    </row>
    <row r="426" spans="1:24" x14ac:dyDescent="0.2">
      <c r="A426" s="2" t="s">
        <v>92</v>
      </c>
      <c r="B426" s="2" t="str">
        <f>INDEX('SHOP Plan List'!B$2:B$15,MATCH($A426,'SHOP Plan List'!$A$2:$A$15,0))</f>
        <v>KP GA Bronze HMO $7250 0% S13 HSA </v>
      </c>
      <c r="C426" s="2" t="str">
        <f>INDEX('SHOP Plan List'!C$2:C$15,MATCH($A426,'SHOP Plan List'!$A$2:$A$15,0))</f>
        <v>Expanded Bronze </v>
      </c>
      <c r="D426" s="2" t="s">
        <v>82</v>
      </c>
      <c r="E426" s="2">
        <v>28</v>
      </c>
      <c r="F426" s="2">
        <v>497.03</v>
      </c>
      <c r="G426" s="2">
        <v>497.03</v>
      </c>
      <c r="H426" s="2">
        <v>497.03</v>
      </c>
      <c r="I426" s="2">
        <v>504.83</v>
      </c>
      <c r="J426" s="2">
        <v>504.83</v>
      </c>
      <c r="K426" s="2">
        <v>504.83</v>
      </c>
      <c r="L426" s="2">
        <v>512.75</v>
      </c>
      <c r="M426" s="2">
        <v>512.75</v>
      </c>
      <c r="N426" s="2">
        <v>512.75</v>
      </c>
      <c r="O426" s="2">
        <v>520.79</v>
      </c>
      <c r="P426" s="2">
        <v>520.79</v>
      </c>
      <c r="Q426" s="2">
        <v>520.79</v>
      </c>
      <c r="R426" s="2"/>
      <c r="S426" s="2"/>
      <c r="T426" s="2"/>
      <c r="U426" s="2"/>
      <c r="V426" s="2"/>
      <c r="W426" s="2"/>
      <c r="X426" s="2"/>
    </row>
    <row r="427" spans="1:24" x14ac:dyDescent="0.2">
      <c r="A427" s="2" t="s">
        <v>92</v>
      </c>
      <c r="B427" s="2" t="str">
        <f>INDEX('SHOP Plan List'!B$2:B$15,MATCH($A427,'SHOP Plan List'!$A$2:$A$15,0))</f>
        <v>KP GA Bronze HMO $7250 0% S13 HSA </v>
      </c>
      <c r="C427" s="2" t="str">
        <f>INDEX('SHOP Plan List'!C$2:C$15,MATCH($A427,'SHOP Plan List'!$A$2:$A$15,0))</f>
        <v>Expanded Bronze </v>
      </c>
      <c r="D427" s="2" t="s">
        <v>82</v>
      </c>
      <c r="E427" s="2">
        <v>29</v>
      </c>
      <c r="F427" s="2">
        <v>511.66</v>
      </c>
      <c r="G427" s="2">
        <v>511.66</v>
      </c>
      <c r="H427" s="2">
        <v>511.66</v>
      </c>
      <c r="I427" s="2">
        <v>519.69000000000005</v>
      </c>
      <c r="J427" s="2">
        <v>519.69000000000005</v>
      </c>
      <c r="K427" s="2">
        <v>519.69000000000005</v>
      </c>
      <c r="L427" s="2">
        <v>527.84</v>
      </c>
      <c r="M427" s="2">
        <v>527.84</v>
      </c>
      <c r="N427" s="2">
        <v>527.84</v>
      </c>
      <c r="O427" s="2">
        <v>536.12</v>
      </c>
      <c r="P427" s="2">
        <v>536.12</v>
      </c>
      <c r="Q427" s="2">
        <v>536.12</v>
      </c>
      <c r="R427" s="2"/>
      <c r="S427" s="2"/>
      <c r="T427" s="2"/>
      <c r="U427" s="2"/>
      <c r="V427" s="2"/>
      <c r="W427" s="2"/>
      <c r="X427" s="2"/>
    </row>
    <row r="428" spans="1:24" x14ac:dyDescent="0.2">
      <c r="A428" s="2" t="s">
        <v>92</v>
      </c>
      <c r="B428" s="2" t="str">
        <f>INDEX('SHOP Plan List'!B$2:B$15,MATCH($A428,'SHOP Plan List'!$A$2:$A$15,0))</f>
        <v>KP GA Bronze HMO $7250 0% S13 HSA </v>
      </c>
      <c r="C428" s="2" t="str">
        <f>INDEX('SHOP Plan List'!C$2:C$15,MATCH($A428,'SHOP Plan List'!$A$2:$A$15,0))</f>
        <v>Expanded Bronze </v>
      </c>
      <c r="D428" s="2" t="s">
        <v>82</v>
      </c>
      <c r="E428" s="2">
        <v>30</v>
      </c>
      <c r="F428" s="2">
        <v>518.98</v>
      </c>
      <c r="G428" s="2">
        <v>518.98</v>
      </c>
      <c r="H428" s="2">
        <v>518.98</v>
      </c>
      <c r="I428" s="2">
        <v>527.12</v>
      </c>
      <c r="J428" s="2">
        <v>527.12</v>
      </c>
      <c r="K428" s="2">
        <v>527.12</v>
      </c>
      <c r="L428" s="2">
        <v>535.39</v>
      </c>
      <c r="M428" s="2">
        <v>535.39</v>
      </c>
      <c r="N428" s="2">
        <v>535.39</v>
      </c>
      <c r="O428" s="2">
        <v>543.79</v>
      </c>
      <c r="P428" s="2">
        <v>543.79</v>
      </c>
      <c r="Q428" s="2">
        <v>543.79</v>
      </c>
      <c r="R428" s="2"/>
      <c r="S428" s="2"/>
      <c r="T428" s="2"/>
      <c r="U428" s="2"/>
      <c r="V428" s="2"/>
      <c r="W428" s="2"/>
      <c r="X428" s="2"/>
    </row>
    <row r="429" spans="1:24" x14ac:dyDescent="0.2">
      <c r="A429" s="2" t="s">
        <v>92</v>
      </c>
      <c r="B429" s="2" t="str">
        <f>INDEX('SHOP Plan List'!B$2:B$15,MATCH($A429,'SHOP Plan List'!$A$2:$A$15,0))</f>
        <v>KP GA Bronze HMO $7250 0% S13 HSA </v>
      </c>
      <c r="C429" s="2" t="str">
        <f>INDEX('SHOP Plan List'!C$2:C$15,MATCH($A429,'SHOP Plan List'!$A$2:$A$15,0))</f>
        <v>Expanded Bronze </v>
      </c>
      <c r="D429" s="2" t="s">
        <v>82</v>
      </c>
      <c r="E429" s="2">
        <v>31</v>
      </c>
      <c r="F429" s="2">
        <v>529.95000000000005</v>
      </c>
      <c r="G429" s="2">
        <v>529.95000000000005</v>
      </c>
      <c r="H429" s="2">
        <v>529.95000000000005</v>
      </c>
      <c r="I429" s="2">
        <v>538.27</v>
      </c>
      <c r="J429" s="2">
        <v>538.27</v>
      </c>
      <c r="K429" s="2">
        <v>538.27</v>
      </c>
      <c r="L429" s="2">
        <v>546.71</v>
      </c>
      <c r="M429" s="2">
        <v>546.71</v>
      </c>
      <c r="N429" s="2">
        <v>546.71</v>
      </c>
      <c r="O429" s="2">
        <v>555.29</v>
      </c>
      <c r="P429" s="2">
        <v>555.29</v>
      </c>
      <c r="Q429" s="2">
        <v>555.29</v>
      </c>
      <c r="R429" s="2"/>
      <c r="S429" s="2"/>
      <c r="T429" s="2"/>
      <c r="U429" s="2"/>
      <c r="V429" s="2"/>
      <c r="W429" s="2"/>
      <c r="X429" s="2"/>
    </row>
    <row r="430" spans="1:24" x14ac:dyDescent="0.2">
      <c r="A430" s="2" t="s">
        <v>92</v>
      </c>
      <c r="B430" s="2" t="str">
        <f>INDEX('SHOP Plan List'!B$2:B$15,MATCH($A430,'SHOP Plan List'!$A$2:$A$15,0))</f>
        <v>KP GA Bronze HMO $7250 0% S13 HSA </v>
      </c>
      <c r="C430" s="2" t="str">
        <f>INDEX('SHOP Plan List'!C$2:C$15,MATCH($A430,'SHOP Plan List'!$A$2:$A$15,0))</f>
        <v>Expanded Bronze </v>
      </c>
      <c r="D430" s="2" t="s">
        <v>82</v>
      </c>
      <c r="E430" s="2">
        <v>32</v>
      </c>
      <c r="F430" s="2">
        <v>540.92999999999995</v>
      </c>
      <c r="G430" s="2">
        <v>540.92999999999995</v>
      </c>
      <c r="H430" s="2">
        <v>540.92999999999995</v>
      </c>
      <c r="I430" s="2">
        <v>549.41</v>
      </c>
      <c r="J430" s="2">
        <v>549.41</v>
      </c>
      <c r="K430" s="2">
        <v>549.41</v>
      </c>
      <c r="L430" s="2">
        <v>558.03</v>
      </c>
      <c r="M430" s="2">
        <v>558.03</v>
      </c>
      <c r="N430" s="2">
        <v>558.03</v>
      </c>
      <c r="O430" s="2">
        <v>566.79</v>
      </c>
      <c r="P430" s="2">
        <v>566.79</v>
      </c>
      <c r="Q430" s="2">
        <v>566.79</v>
      </c>
      <c r="R430" s="2"/>
      <c r="S430" s="2"/>
      <c r="T430" s="2"/>
      <c r="U430" s="2"/>
      <c r="V430" s="2"/>
      <c r="W430" s="2"/>
      <c r="X430" s="2"/>
    </row>
    <row r="431" spans="1:24" x14ac:dyDescent="0.2">
      <c r="A431" s="2" t="s">
        <v>92</v>
      </c>
      <c r="B431" s="2" t="str">
        <f>INDEX('SHOP Plan List'!B$2:B$15,MATCH($A431,'SHOP Plan List'!$A$2:$A$15,0))</f>
        <v>KP GA Bronze HMO $7250 0% S13 HSA </v>
      </c>
      <c r="C431" s="2" t="str">
        <f>INDEX('SHOP Plan List'!C$2:C$15,MATCH($A431,'SHOP Plan List'!$A$2:$A$15,0))</f>
        <v>Expanded Bronze </v>
      </c>
      <c r="D431" s="2" t="s">
        <v>82</v>
      </c>
      <c r="E431" s="2">
        <v>33</v>
      </c>
      <c r="F431" s="2">
        <v>547.78</v>
      </c>
      <c r="G431" s="2">
        <v>547.78</v>
      </c>
      <c r="H431" s="2">
        <v>547.78</v>
      </c>
      <c r="I431" s="2">
        <v>556.38</v>
      </c>
      <c r="J431" s="2">
        <v>556.38</v>
      </c>
      <c r="K431" s="2">
        <v>556.38</v>
      </c>
      <c r="L431" s="2">
        <v>565.11</v>
      </c>
      <c r="M431" s="2">
        <v>565.11</v>
      </c>
      <c r="N431" s="2">
        <v>565.11</v>
      </c>
      <c r="O431" s="2">
        <v>573.97</v>
      </c>
      <c r="P431" s="2">
        <v>573.97</v>
      </c>
      <c r="Q431" s="2">
        <v>573.97</v>
      </c>
      <c r="R431" s="2"/>
      <c r="S431" s="2"/>
      <c r="T431" s="2"/>
      <c r="U431" s="2"/>
      <c r="V431" s="2"/>
      <c r="W431" s="2"/>
      <c r="X431" s="2"/>
    </row>
    <row r="432" spans="1:24" x14ac:dyDescent="0.2">
      <c r="A432" s="2" t="s">
        <v>92</v>
      </c>
      <c r="B432" s="2" t="str">
        <f>INDEX('SHOP Plan List'!B$2:B$15,MATCH($A432,'SHOP Plan List'!$A$2:$A$15,0))</f>
        <v>KP GA Bronze HMO $7250 0% S13 HSA </v>
      </c>
      <c r="C432" s="2" t="str">
        <f>INDEX('SHOP Plan List'!C$2:C$15,MATCH($A432,'SHOP Plan List'!$A$2:$A$15,0))</f>
        <v>Expanded Bronze </v>
      </c>
      <c r="D432" s="2" t="s">
        <v>82</v>
      </c>
      <c r="E432" s="2">
        <v>34</v>
      </c>
      <c r="F432" s="2">
        <v>555.1</v>
      </c>
      <c r="G432" s="2">
        <v>555.1</v>
      </c>
      <c r="H432" s="2">
        <v>555.1</v>
      </c>
      <c r="I432" s="2">
        <v>563.80999999999995</v>
      </c>
      <c r="J432" s="2">
        <v>563.80999999999995</v>
      </c>
      <c r="K432" s="2">
        <v>563.80999999999995</v>
      </c>
      <c r="L432" s="2">
        <v>572.65</v>
      </c>
      <c r="M432" s="2">
        <v>572.65</v>
      </c>
      <c r="N432" s="2">
        <v>572.65</v>
      </c>
      <c r="O432" s="2">
        <v>581.64</v>
      </c>
      <c r="P432" s="2">
        <v>581.64</v>
      </c>
      <c r="Q432" s="2">
        <v>581.64</v>
      </c>
      <c r="R432" s="2"/>
      <c r="S432" s="2"/>
      <c r="T432" s="2"/>
      <c r="U432" s="2"/>
      <c r="V432" s="2"/>
      <c r="W432" s="2"/>
      <c r="X432" s="2"/>
    </row>
    <row r="433" spans="1:24" x14ac:dyDescent="0.2">
      <c r="A433" s="2" t="s">
        <v>92</v>
      </c>
      <c r="B433" s="2" t="str">
        <f>INDEX('SHOP Plan List'!B$2:B$15,MATCH($A433,'SHOP Plan List'!$A$2:$A$15,0))</f>
        <v>KP GA Bronze HMO $7250 0% S13 HSA </v>
      </c>
      <c r="C433" s="2" t="str">
        <f>INDEX('SHOP Plan List'!C$2:C$15,MATCH($A433,'SHOP Plan List'!$A$2:$A$15,0))</f>
        <v>Expanded Bronze </v>
      </c>
      <c r="D433" s="2" t="s">
        <v>82</v>
      </c>
      <c r="E433" s="2">
        <v>35</v>
      </c>
      <c r="F433" s="2">
        <v>558.76</v>
      </c>
      <c r="G433" s="2">
        <v>558.76</v>
      </c>
      <c r="H433" s="2">
        <v>558.76</v>
      </c>
      <c r="I433" s="2">
        <v>567.52</v>
      </c>
      <c r="J433" s="2">
        <v>567.52</v>
      </c>
      <c r="K433" s="2">
        <v>567.52</v>
      </c>
      <c r="L433" s="2">
        <v>576.42999999999995</v>
      </c>
      <c r="M433" s="2">
        <v>576.42999999999995</v>
      </c>
      <c r="N433" s="2">
        <v>576.42999999999995</v>
      </c>
      <c r="O433" s="2">
        <v>585.47</v>
      </c>
      <c r="P433" s="2">
        <v>585.47</v>
      </c>
      <c r="Q433" s="2">
        <v>585.47</v>
      </c>
      <c r="R433" s="2"/>
      <c r="S433" s="2"/>
      <c r="T433" s="2"/>
      <c r="U433" s="2"/>
      <c r="V433" s="2"/>
      <c r="W433" s="2"/>
      <c r="X433" s="2"/>
    </row>
    <row r="434" spans="1:24" x14ac:dyDescent="0.2">
      <c r="A434" s="2" t="s">
        <v>92</v>
      </c>
      <c r="B434" s="2" t="str">
        <f>INDEX('SHOP Plan List'!B$2:B$15,MATCH($A434,'SHOP Plan List'!$A$2:$A$15,0))</f>
        <v>KP GA Bronze HMO $7250 0% S13 HSA </v>
      </c>
      <c r="C434" s="2" t="str">
        <f>INDEX('SHOP Plan List'!C$2:C$15,MATCH($A434,'SHOP Plan List'!$A$2:$A$15,0))</f>
        <v>Expanded Bronze </v>
      </c>
      <c r="D434" s="2" t="s">
        <v>82</v>
      </c>
      <c r="E434" s="2">
        <v>36</v>
      </c>
      <c r="F434" s="2">
        <v>562.41999999999996</v>
      </c>
      <c r="G434" s="2">
        <v>562.41999999999996</v>
      </c>
      <c r="H434" s="2">
        <v>562.41999999999996</v>
      </c>
      <c r="I434" s="2">
        <v>571.24</v>
      </c>
      <c r="J434" s="2">
        <v>571.24</v>
      </c>
      <c r="K434" s="2">
        <v>571.24</v>
      </c>
      <c r="L434" s="2">
        <v>580.20000000000005</v>
      </c>
      <c r="M434" s="2">
        <v>580.20000000000005</v>
      </c>
      <c r="N434" s="2">
        <v>580.20000000000005</v>
      </c>
      <c r="O434" s="2">
        <v>589.30999999999995</v>
      </c>
      <c r="P434" s="2">
        <v>589.30999999999995</v>
      </c>
      <c r="Q434" s="2">
        <v>589.30999999999995</v>
      </c>
      <c r="R434" s="2"/>
      <c r="S434" s="2"/>
      <c r="T434" s="2"/>
      <c r="U434" s="2"/>
      <c r="V434" s="2"/>
      <c r="W434" s="2"/>
      <c r="X434" s="2"/>
    </row>
    <row r="435" spans="1:24" x14ac:dyDescent="0.2">
      <c r="A435" s="2" t="s">
        <v>92</v>
      </c>
      <c r="B435" s="2" t="str">
        <f>INDEX('SHOP Plan List'!B$2:B$15,MATCH($A435,'SHOP Plan List'!$A$2:$A$15,0))</f>
        <v>KP GA Bronze HMO $7250 0% S13 HSA </v>
      </c>
      <c r="C435" s="2" t="str">
        <f>INDEX('SHOP Plan List'!C$2:C$15,MATCH($A435,'SHOP Plan List'!$A$2:$A$15,0))</f>
        <v>Expanded Bronze </v>
      </c>
      <c r="D435" s="2" t="s">
        <v>82</v>
      </c>
      <c r="E435" s="2">
        <v>37</v>
      </c>
      <c r="F435" s="2">
        <v>566.07000000000005</v>
      </c>
      <c r="G435" s="2">
        <v>566.07000000000005</v>
      </c>
      <c r="H435" s="2">
        <v>566.07000000000005</v>
      </c>
      <c r="I435" s="2">
        <v>574.96</v>
      </c>
      <c r="J435" s="2">
        <v>574.96</v>
      </c>
      <c r="K435" s="2">
        <v>574.96</v>
      </c>
      <c r="L435" s="2">
        <v>583.98</v>
      </c>
      <c r="M435" s="2">
        <v>583.98</v>
      </c>
      <c r="N435" s="2">
        <v>583.98</v>
      </c>
      <c r="O435" s="2">
        <v>593.14</v>
      </c>
      <c r="P435" s="2">
        <v>593.14</v>
      </c>
      <c r="Q435" s="2">
        <v>593.14</v>
      </c>
      <c r="R435" s="2"/>
      <c r="S435" s="2"/>
      <c r="T435" s="2"/>
      <c r="U435" s="2"/>
      <c r="V435" s="2"/>
      <c r="W435" s="2"/>
      <c r="X435" s="2"/>
    </row>
    <row r="436" spans="1:24" x14ac:dyDescent="0.2">
      <c r="A436" s="2" t="s">
        <v>92</v>
      </c>
      <c r="B436" s="2" t="str">
        <f>INDEX('SHOP Plan List'!B$2:B$15,MATCH($A436,'SHOP Plan List'!$A$2:$A$15,0))</f>
        <v>KP GA Bronze HMO $7250 0% S13 HSA </v>
      </c>
      <c r="C436" s="2" t="str">
        <f>INDEX('SHOP Plan List'!C$2:C$15,MATCH($A436,'SHOP Plan List'!$A$2:$A$15,0))</f>
        <v>Expanded Bronze </v>
      </c>
      <c r="D436" s="2" t="s">
        <v>82</v>
      </c>
      <c r="E436" s="2">
        <v>38</v>
      </c>
      <c r="F436" s="2">
        <v>569.73</v>
      </c>
      <c r="G436" s="2">
        <v>569.73</v>
      </c>
      <c r="H436" s="2">
        <v>569.73</v>
      </c>
      <c r="I436" s="2">
        <v>578.66999999999996</v>
      </c>
      <c r="J436" s="2">
        <v>578.66999999999996</v>
      </c>
      <c r="K436" s="2">
        <v>578.66999999999996</v>
      </c>
      <c r="L436" s="2">
        <v>587.75</v>
      </c>
      <c r="M436" s="2">
        <v>587.75</v>
      </c>
      <c r="N436" s="2">
        <v>587.75</v>
      </c>
      <c r="O436" s="2">
        <v>596.97</v>
      </c>
      <c r="P436" s="2">
        <v>596.97</v>
      </c>
      <c r="Q436" s="2">
        <v>596.97</v>
      </c>
      <c r="R436" s="2"/>
      <c r="S436" s="2"/>
      <c r="T436" s="2"/>
      <c r="U436" s="2"/>
      <c r="V436" s="2"/>
      <c r="W436" s="2"/>
      <c r="X436" s="2"/>
    </row>
    <row r="437" spans="1:24" x14ac:dyDescent="0.2">
      <c r="A437" s="2" t="s">
        <v>92</v>
      </c>
      <c r="B437" s="2" t="str">
        <f>INDEX('SHOP Plan List'!B$2:B$15,MATCH($A437,'SHOP Plan List'!$A$2:$A$15,0))</f>
        <v>KP GA Bronze HMO $7250 0% S13 HSA </v>
      </c>
      <c r="C437" s="2" t="str">
        <f>INDEX('SHOP Plan List'!C$2:C$15,MATCH($A437,'SHOP Plan List'!$A$2:$A$15,0))</f>
        <v>Expanded Bronze </v>
      </c>
      <c r="D437" s="2" t="s">
        <v>82</v>
      </c>
      <c r="E437" s="2">
        <v>39</v>
      </c>
      <c r="F437" s="2">
        <v>577.04999999999995</v>
      </c>
      <c r="G437" s="2">
        <v>577.04999999999995</v>
      </c>
      <c r="H437" s="2">
        <v>577.04999999999995</v>
      </c>
      <c r="I437" s="2">
        <v>586.1</v>
      </c>
      <c r="J437" s="2">
        <v>586.1</v>
      </c>
      <c r="K437" s="2">
        <v>586.1</v>
      </c>
      <c r="L437" s="2">
        <v>595.29999999999995</v>
      </c>
      <c r="M437" s="2">
        <v>595.29999999999995</v>
      </c>
      <c r="N437" s="2">
        <v>595.29999999999995</v>
      </c>
      <c r="O437" s="2">
        <v>604.64</v>
      </c>
      <c r="P437" s="2">
        <v>604.64</v>
      </c>
      <c r="Q437" s="2">
        <v>604.64</v>
      </c>
      <c r="R437" s="2"/>
      <c r="S437" s="2"/>
      <c r="T437" s="2"/>
      <c r="U437" s="2"/>
      <c r="V437" s="2"/>
      <c r="W437" s="2"/>
      <c r="X437" s="2"/>
    </row>
    <row r="438" spans="1:24" x14ac:dyDescent="0.2">
      <c r="A438" s="2" t="s">
        <v>92</v>
      </c>
      <c r="B438" s="2" t="str">
        <f>INDEX('SHOP Plan List'!B$2:B$15,MATCH($A438,'SHOP Plan List'!$A$2:$A$15,0))</f>
        <v>KP GA Bronze HMO $7250 0% S13 HSA </v>
      </c>
      <c r="C438" s="2" t="str">
        <f>INDEX('SHOP Plan List'!C$2:C$15,MATCH($A438,'SHOP Plan List'!$A$2:$A$15,0))</f>
        <v>Expanded Bronze </v>
      </c>
      <c r="D438" s="2" t="s">
        <v>82</v>
      </c>
      <c r="E438" s="2">
        <v>40</v>
      </c>
      <c r="F438" s="2">
        <v>584.36</v>
      </c>
      <c r="G438" s="2">
        <v>584.36</v>
      </c>
      <c r="H438" s="2">
        <v>584.36</v>
      </c>
      <c r="I438" s="2">
        <v>593.53</v>
      </c>
      <c r="J438" s="2">
        <v>593.53</v>
      </c>
      <c r="K438" s="2">
        <v>593.53</v>
      </c>
      <c r="L438" s="2">
        <v>602.84</v>
      </c>
      <c r="M438" s="2">
        <v>602.84</v>
      </c>
      <c r="N438" s="2">
        <v>602.84</v>
      </c>
      <c r="O438" s="2">
        <v>612.29999999999995</v>
      </c>
      <c r="P438" s="2">
        <v>612.29999999999995</v>
      </c>
      <c r="Q438" s="2">
        <v>612.29999999999995</v>
      </c>
      <c r="R438" s="2"/>
      <c r="S438" s="2"/>
      <c r="T438" s="2"/>
      <c r="U438" s="2"/>
      <c r="V438" s="2"/>
      <c r="W438" s="2"/>
      <c r="X438" s="2"/>
    </row>
    <row r="439" spans="1:24" x14ac:dyDescent="0.2">
      <c r="A439" s="2" t="s">
        <v>92</v>
      </c>
      <c r="B439" s="2" t="str">
        <f>INDEX('SHOP Plan List'!B$2:B$15,MATCH($A439,'SHOP Plan List'!$A$2:$A$15,0))</f>
        <v>KP GA Bronze HMO $7250 0% S13 HSA </v>
      </c>
      <c r="C439" s="2" t="str">
        <f>INDEX('SHOP Plan List'!C$2:C$15,MATCH($A439,'SHOP Plan List'!$A$2:$A$15,0))</f>
        <v>Expanded Bronze </v>
      </c>
      <c r="D439" s="2" t="s">
        <v>82</v>
      </c>
      <c r="E439" s="2">
        <v>41</v>
      </c>
      <c r="F439" s="2">
        <v>595.34</v>
      </c>
      <c r="G439" s="2">
        <v>595.34</v>
      </c>
      <c r="H439" s="2">
        <v>595.34</v>
      </c>
      <c r="I439" s="2">
        <v>604.67999999999995</v>
      </c>
      <c r="J439" s="2">
        <v>604.67999999999995</v>
      </c>
      <c r="K439" s="2">
        <v>604.67999999999995</v>
      </c>
      <c r="L439" s="2">
        <v>614.16999999999996</v>
      </c>
      <c r="M439" s="2">
        <v>614.16999999999996</v>
      </c>
      <c r="N439" s="2">
        <v>614.16999999999996</v>
      </c>
      <c r="O439" s="2">
        <v>623.79999999999995</v>
      </c>
      <c r="P439" s="2">
        <v>623.79999999999995</v>
      </c>
      <c r="Q439" s="2">
        <v>623.79999999999995</v>
      </c>
      <c r="R439" s="2"/>
      <c r="S439" s="2"/>
      <c r="T439" s="2"/>
      <c r="U439" s="2"/>
      <c r="V439" s="2"/>
      <c r="W439" s="2"/>
      <c r="X439" s="2"/>
    </row>
    <row r="440" spans="1:24" x14ac:dyDescent="0.2">
      <c r="A440" s="2" t="s">
        <v>92</v>
      </c>
      <c r="B440" s="2" t="str">
        <f>INDEX('SHOP Plan List'!B$2:B$15,MATCH($A440,'SHOP Plan List'!$A$2:$A$15,0))</f>
        <v>KP GA Bronze HMO $7250 0% S13 HSA </v>
      </c>
      <c r="C440" s="2" t="str">
        <f>INDEX('SHOP Plan List'!C$2:C$15,MATCH($A440,'SHOP Plan List'!$A$2:$A$15,0))</f>
        <v>Expanded Bronze </v>
      </c>
      <c r="D440" s="2" t="s">
        <v>82</v>
      </c>
      <c r="E440" s="2">
        <v>42</v>
      </c>
      <c r="F440" s="2">
        <v>605.85</v>
      </c>
      <c r="G440" s="2">
        <v>605.85</v>
      </c>
      <c r="H440" s="2">
        <v>605.85</v>
      </c>
      <c r="I440" s="2">
        <v>615.36</v>
      </c>
      <c r="J440" s="2">
        <v>615.36</v>
      </c>
      <c r="K440" s="2">
        <v>615.36</v>
      </c>
      <c r="L440" s="2">
        <v>625.01</v>
      </c>
      <c r="M440" s="2">
        <v>625.01</v>
      </c>
      <c r="N440" s="2">
        <v>625.01</v>
      </c>
      <c r="O440" s="2">
        <v>634.82000000000005</v>
      </c>
      <c r="P440" s="2">
        <v>634.82000000000005</v>
      </c>
      <c r="Q440" s="2">
        <v>634.82000000000005</v>
      </c>
      <c r="R440" s="2"/>
      <c r="S440" s="2"/>
      <c r="T440" s="2"/>
      <c r="U440" s="2"/>
      <c r="V440" s="2"/>
      <c r="W440" s="2"/>
      <c r="X440" s="2"/>
    </row>
    <row r="441" spans="1:24" x14ac:dyDescent="0.2">
      <c r="A441" s="2" t="s">
        <v>92</v>
      </c>
      <c r="B441" s="2" t="str">
        <f>INDEX('SHOP Plan List'!B$2:B$15,MATCH($A441,'SHOP Plan List'!$A$2:$A$15,0))</f>
        <v>KP GA Bronze HMO $7250 0% S13 HSA </v>
      </c>
      <c r="C441" s="2" t="str">
        <f>INDEX('SHOP Plan List'!C$2:C$15,MATCH($A441,'SHOP Plan List'!$A$2:$A$15,0))</f>
        <v>Expanded Bronze </v>
      </c>
      <c r="D441" s="2" t="s">
        <v>82</v>
      </c>
      <c r="E441" s="2">
        <v>43</v>
      </c>
      <c r="F441" s="2">
        <v>620.49</v>
      </c>
      <c r="G441" s="2">
        <v>620.49</v>
      </c>
      <c r="H441" s="2">
        <v>620.49</v>
      </c>
      <c r="I441" s="2">
        <v>630.22</v>
      </c>
      <c r="J441" s="2">
        <v>630.22</v>
      </c>
      <c r="K441" s="2">
        <v>630.22</v>
      </c>
      <c r="L441" s="2">
        <v>640.11</v>
      </c>
      <c r="M441" s="2">
        <v>640.11</v>
      </c>
      <c r="N441" s="2">
        <v>640.11</v>
      </c>
      <c r="O441" s="2">
        <v>650.15</v>
      </c>
      <c r="P441" s="2">
        <v>650.15</v>
      </c>
      <c r="Q441" s="2">
        <v>650.15</v>
      </c>
      <c r="R441" s="2"/>
      <c r="S441" s="2"/>
      <c r="T441" s="2"/>
      <c r="U441" s="2"/>
      <c r="V441" s="2"/>
      <c r="W441" s="2"/>
      <c r="X441" s="2"/>
    </row>
    <row r="442" spans="1:24" x14ac:dyDescent="0.2">
      <c r="A442" s="2" t="s">
        <v>92</v>
      </c>
      <c r="B442" s="2" t="str">
        <f>INDEX('SHOP Plan List'!B$2:B$15,MATCH($A442,'SHOP Plan List'!$A$2:$A$15,0))</f>
        <v>KP GA Bronze HMO $7250 0% S13 HSA </v>
      </c>
      <c r="C442" s="2" t="str">
        <f>INDEX('SHOP Plan List'!C$2:C$15,MATCH($A442,'SHOP Plan List'!$A$2:$A$15,0))</f>
        <v>Expanded Bronze </v>
      </c>
      <c r="D442" s="2" t="s">
        <v>82</v>
      </c>
      <c r="E442" s="2">
        <v>44</v>
      </c>
      <c r="F442" s="2">
        <v>638.78</v>
      </c>
      <c r="G442" s="2">
        <v>638.78</v>
      </c>
      <c r="H442" s="2">
        <v>638.78</v>
      </c>
      <c r="I442" s="2">
        <v>648.79999999999995</v>
      </c>
      <c r="J442" s="2">
        <v>648.79999999999995</v>
      </c>
      <c r="K442" s="2">
        <v>648.79999999999995</v>
      </c>
      <c r="L442" s="2">
        <v>658.98</v>
      </c>
      <c r="M442" s="2">
        <v>658.98</v>
      </c>
      <c r="N442" s="2">
        <v>658.98</v>
      </c>
      <c r="O442" s="2">
        <v>669.32</v>
      </c>
      <c r="P442" s="2">
        <v>669.32</v>
      </c>
      <c r="Q442" s="2">
        <v>669.32</v>
      </c>
      <c r="R442" s="2"/>
      <c r="S442" s="2"/>
      <c r="T442" s="2"/>
      <c r="U442" s="2"/>
      <c r="V442" s="2"/>
      <c r="W442" s="2"/>
      <c r="X442" s="2"/>
    </row>
    <row r="443" spans="1:24" x14ac:dyDescent="0.2">
      <c r="A443" s="2" t="s">
        <v>92</v>
      </c>
      <c r="B443" s="2" t="str">
        <f>INDEX('SHOP Plan List'!B$2:B$15,MATCH($A443,'SHOP Plan List'!$A$2:$A$15,0))</f>
        <v>KP GA Bronze HMO $7250 0% S13 HSA </v>
      </c>
      <c r="C443" s="2" t="str">
        <f>INDEX('SHOP Plan List'!C$2:C$15,MATCH($A443,'SHOP Plan List'!$A$2:$A$15,0))</f>
        <v>Expanded Bronze </v>
      </c>
      <c r="D443" s="2" t="s">
        <v>82</v>
      </c>
      <c r="E443" s="2">
        <v>45</v>
      </c>
      <c r="F443" s="2">
        <v>660.27</v>
      </c>
      <c r="G443" s="2">
        <v>660.27</v>
      </c>
      <c r="H443" s="2">
        <v>660.27</v>
      </c>
      <c r="I443" s="2">
        <v>670.63</v>
      </c>
      <c r="J443" s="2">
        <v>670.63</v>
      </c>
      <c r="K443" s="2">
        <v>670.63</v>
      </c>
      <c r="L443" s="2">
        <v>681.15</v>
      </c>
      <c r="M443" s="2">
        <v>681.15</v>
      </c>
      <c r="N443" s="2">
        <v>681.15</v>
      </c>
      <c r="O443" s="2">
        <v>691.83</v>
      </c>
      <c r="P443" s="2">
        <v>691.83</v>
      </c>
      <c r="Q443" s="2">
        <v>691.83</v>
      </c>
      <c r="R443" s="2"/>
      <c r="S443" s="2"/>
      <c r="T443" s="2"/>
      <c r="U443" s="2"/>
      <c r="V443" s="2"/>
      <c r="W443" s="2"/>
      <c r="X443" s="2"/>
    </row>
    <row r="444" spans="1:24" x14ac:dyDescent="0.2">
      <c r="A444" s="2" t="s">
        <v>92</v>
      </c>
      <c r="B444" s="2" t="str">
        <f>INDEX('SHOP Plan List'!B$2:B$15,MATCH($A444,'SHOP Plan List'!$A$2:$A$15,0))</f>
        <v>KP GA Bronze HMO $7250 0% S13 HSA </v>
      </c>
      <c r="C444" s="2" t="str">
        <f>INDEX('SHOP Plan List'!C$2:C$15,MATCH($A444,'SHOP Plan List'!$A$2:$A$15,0))</f>
        <v>Expanded Bronze </v>
      </c>
      <c r="D444" s="2" t="s">
        <v>82</v>
      </c>
      <c r="E444" s="2">
        <v>46</v>
      </c>
      <c r="F444" s="2">
        <v>685.87</v>
      </c>
      <c r="G444" s="2">
        <v>685.87</v>
      </c>
      <c r="H444" s="2">
        <v>685.87</v>
      </c>
      <c r="I444" s="2">
        <v>696.63</v>
      </c>
      <c r="J444" s="2">
        <v>696.63</v>
      </c>
      <c r="K444" s="2">
        <v>696.63</v>
      </c>
      <c r="L444" s="2">
        <v>707.56</v>
      </c>
      <c r="M444" s="2">
        <v>707.56</v>
      </c>
      <c r="N444" s="2">
        <v>707.56</v>
      </c>
      <c r="O444" s="2">
        <v>718.66</v>
      </c>
      <c r="P444" s="2">
        <v>718.66</v>
      </c>
      <c r="Q444" s="2">
        <v>718.66</v>
      </c>
      <c r="R444" s="2"/>
      <c r="S444" s="2"/>
      <c r="T444" s="2"/>
      <c r="U444" s="2"/>
      <c r="V444" s="2"/>
      <c r="W444" s="2"/>
      <c r="X444" s="2"/>
    </row>
    <row r="445" spans="1:24" x14ac:dyDescent="0.2">
      <c r="A445" s="2" t="s">
        <v>92</v>
      </c>
      <c r="B445" s="2" t="str">
        <f>INDEX('SHOP Plan List'!B$2:B$15,MATCH($A445,'SHOP Plan List'!$A$2:$A$15,0))</f>
        <v>KP GA Bronze HMO $7250 0% S13 HSA </v>
      </c>
      <c r="C445" s="2" t="str">
        <f>INDEX('SHOP Plan List'!C$2:C$15,MATCH($A445,'SHOP Plan List'!$A$2:$A$15,0))</f>
        <v>Expanded Bronze </v>
      </c>
      <c r="D445" s="2" t="s">
        <v>82</v>
      </c>
      <c r="E445" s="2">
        <v>47</v>
      </c>
      <c r="F445" s="2">
        <v>714.68</v>
      </c>
      <c r="G445" s="2">
        <v>714.68</v>
      </c>
      <c r="H445" s="2">
        <v>714.68</v>
      </c>
      <c r="I445" s="2">
        <v>725.89</v>
      </c>
      <c r="J445" s="2">
        <v>725.89</v>
      </c>
      <c r="K445" s="2">
        <v>725.89</v>
      </c>
      <c r="L445" s="2">
        <v>737.28</v>
      </c>
      <c r="M445" s="2">
        <v>737.28</v>
      </c>
      <c r="N445" s="2">
        <v>737.28</v>
      </c>
      <c r="O445" s="2">
        <v>748.85</v>
      </c>
      <c r="P445" s="2">
        <v>748.85</v>
      </c>
      <c r="Q445" s="2">
        <v>748.85</v>
      </c>
      <c r="R445" s="2"/>
      <c r="S445" s="2"/>
      <c r="T445" s="2"/>
      <c r="U445" s="2"/>
      <c r="V445" s="2"/>
      <c r="W445" s="2"/>
      <c r="X445" s="2"/>
    </row>
    <row r="446" spans="1:24" x14ac:dyDescent="0.2">
      <c r="A446" s="2" t="s">
        <v>92</v>
      </c>
      <c r="B446" s="2" t="str">
        <f>INDEX('SHOP Plan List'!B$2:B$15,MATCH($A446,'SHOP Plan List'!$A$2:$A$15,0))</f>
        <v>KP GA Bronze HMO $7250 0% S13 HSA </v>
      </c>
      <c r="C446" s="2" t="str">
        <f>INDEX('SHOP Plan List'!C$2:C$15,MATCH($A446,'SHOP Plan List'!$A$2:$A$15,0))</f>
        <v>Expanded Bronze </v>
      </c>
      <c r="D446" s="2" t="s">
        <v>82</v>
      </c>
      <c r="E446" s="2">
        <v>48</v>
      </c>
      <c r="F446" s="2">
        <v>747.6</v>
      </c>
      <c r="G446" s="2">
        <v>747.6</v>
      </c>
      <c r="H446" s="2">
        <v>747.6</v>
      </c>
      <c r="I446" s="2">
        <v>759.33</v>
      </c>
      <c r="J446" s="2">
        <v>759.33</v>
      </c>
      <c r="K446" s="2">
        <v>759.33</v>
      </c>
      <c r="L446" s="2">
        <v>771.24</v>
      </c>
      <c r="M446" s="2">
        <v>771.24</v>
      </c>
      <c r="N446" s="2">
        <v>771.24</v>
      </c>
      <c r="O446" s="2">
        <v>783.34</v>
      </c>
      <c r="P446" s="2">
        <v>783.34</v>
      </c>
      <c r="Q446" s="2">
        <v>783.34</v>
      </c>
      <c r="R446" s="2"/>
      <c r="S446" s="2"/>
      <c r="T446" s="2"/>
      <c r="U446" s="2"/>
      <c r="V446" s="2"/>
      <c r="W446" s="2"/>
      <c r="X446" s="2"/>
    </row>
    <row r="447" spans="1:24" x14ac:dyDescent="0.2">
      <c r="A447" s="2" t="s">
        <v>92</v>
      </c>
      <c r="B447" s="2" t="str">
        <f>INDEX('SHOP Plan List'!B$2:B$15,MATCH($A447,'SHOP Plan List'!$A$2:$A$15,0))</f>
        <v>KP GA Bronze HMO $7250 0% S13 HSA </v>
      </c>
      <c r="C447" s="2" t="str">
        <f>INDEX('SHOP Plan List'!C$2:C$15,MATCH($A447,'SHOP Plan List'!$A$2:$A$15,0))</f>
        <v>Expanded Bronze </v>
      </c>
      <c r="D447" s="2" t="s">
        <v>82</v>
      </c>
      <c r="E447" s="2">
        <v>49</v>
      </c>
      <c r="F447" s="2">
        <v>780.07</v>
      </c>
      <c r="G447" s="2">
        <v>780.07</v>
      </c>
      <c r="H447" s="2">
        <v>780.07</v>
      </c>
      <c r="I447" s="2">
        <v>792.31</v>
      </c>
      <c r="J447" s="2">
        <v>792.31</v>
      </c>
      <c r="K447" s="2">
        <v>792.31</v>
      </c>
      <c r="L447" s="2">
        <v>804.74</v>
      </c>
      <c r="M447" s="2">
        <v>804.74</v>
      </c>
      <c r="N447" s="2">
        <v>804.74</v>
      </c>
      <c r="O447" s="2">
        <v>817.36</v>
      </c>
      <c r="P447" s="2">
        <v>817.36</v>
      </c>
      <c r="Q447" s="2">
        <v>817.36</v>
      </c>
      <c r="R447" s="2"/>
      <c r="S447" s="2"/>
      <c r="T447" s="2"/>
      <c r="U447" s="2"/>
      <c r="V447" s="2"/>
      <c r="W447" s="2"/>
      <c r="X447" s="2"/>
    </row>
    <row r="448" spans="1:24" x14ac:dyDescent="0.2">
      <c r="A448" s="2" t="s">
        <v>92</v>
      </c>
      <c r="B448" s="2" t="str">
        <f>INDEX('SHOP Plan List'!B$2:B$15,MATCH($A448,'SHOP Plan List'!$A$2:$A$15,0))</f>
        <v>KP GA Bronze HMO $7250 0% S13 HSA </v>
      </c>
      <c r="C448" s="2" t="str">
        <f>INDEX('SHOP Plan List'!C$2:C$15,MATCH($A448,'SHOP Plan List'!$A$2:$A$15,0))</f>
        <v>Expanded Bronze </v>
      </c>
      <c r="D448" s="2" t="s">
        <v>82</v>
      </c>
      <c r="E448" s="2">
        <v>50</v>
      </c>
      <c r="F448" s="2">
        <v>816.65</v>
      </c>
      <c r="G448" s="2">
        <v>816.65</v>
      </c>
      <c r="H448" s="2">
        <v>816.65</v>
      </c>
      <c r="I448" s="2">
        <v>829.46</v>
      </c>
      <c r="J448" s="2">
        <v>829.46</v>
      </c>
      <c r="K448" s="2">
        <v>829.46</v>
      </c>
      <c r="L448" s="2">
        <v>842.47</v>
      </c>
      <c r="M448" s="2">
        <v>842.47</v>
      </c>
      <c r="N448" s="2">
        <v>842.47</v>
      </c>
      <c r="O448" s="2">
        <v>855.69</v>
      </c>
      <c r="P448" s="2">
        <v>855.69</v>
      </c>
      <c r="Q448" s="2">
        <v>855.69</v>
      </c>
      <c r="R448" s="2"/>
      <c r="S448" s="2"/>
      <c r="T448" s="2"/>
      <c r="U448" s="2"/>
      <c r="V448" s="2"/>
      <c r="W448" s="2"/>
      <c r="X448" s="2"/>
    </row>
    <row r="449" spans="1:24" x14ac:dyDescent="0.2">
      <c r="A449" s="2" t="s">
        <v>92</v>
      </c>
      <c r="B449" s="2" t="str">
        <f>INDEX('SHOP Plan List'!B$2:B$15,MATCH($A449,'SHOP Plan List'!$A$2:$A$15,0))</f>
        <v>KP GA Bronze HMO $7250 0% S13 HSA </v>
      </c>
      <c r="C449" s="2" t="str">
        <f>INDEX('SHOP Plan List'!C$2:C$15,MATCH($A449,'SHOP Plan List'!$A$2:$A$15,0))</f>
        <v>Expanded Bronze </v>
      </c>
      <c r="D449" s="2" t="s">
        <v>82</v>
      </c>
      <c r="E449" s="2">
        <v>51</v>
      </c>
      <c r="F449" s="2">
        <v>852.77</v>
      </c>
      <c r="G449" s="2">
        <v>852.77</v>
      </c>
      <c r="H449" s="2">
        <v>852.77</v>
      </c>
      <c r="I449" s="2">
        <v>866.15</v>
      </c>
      <c r="J449" s="2">
        <v>866.15</v>
      </c>
      <c r="K449" s="2">
        <v>866.15</v>
      </c>
      <c r="L449" s="2">
        <v>879.74</v>
      </c>
      <c r="M449" s="2">
        <v>879.74</v>
      </c>
      <c r="N449" s="2">
        <v>879.74</v>
      </c>
      <c r="O449" s="2">
        <v>893.54</v>
      </c>
      <c r="P449" s="2">
        <v>893.54</v>
      </c>
      <c r="Q449" s="2">
        <v>893.54</v>
      </c>
      <c r="R449" s="2"/>
      <c r="S449" s="2"/>
      <c r="T449" s="2"/>
      <c r="U449" s="2"/>
      <c r="V449" s="2"/>
      <c r="W449" s="2"/>
      <c r="X449" s="2"/>
    </row>
    <row r="450" spans="1:24" x14ac:dyDescent="0.2">
      <c r="A450" s="2" t="s">
        <v>92</v>
      </c>
      <c r="B450" s="2" t="str">
        <f>INDEX('SHOP Plan List'!B$2:B$15,MATCH($A450,'SHOP Plan List'!$A$2:$A$15,0))</f>
        <v>KP GA Bronze HMO $7250 0% S13 HSA </v>
      </c>
      <c r="C450" s="2" t="str">
        <f>INDEX('SHOP Plan List'!C$2:C$15,MATCH($A450,'SHOP Plan List'!$A$2:$A$15,0))</f>
        <v>Expanded Bronze </v>
      </c>
      <c r="D450" s="2" t="s">
        <v>82</v>
      </c>
      <c r="E450" s="2">
        <v>52</v>
      </c>
      <c r="F450" s="2">
        <v>892.55</v>
      </c>
      <c r="G450" s="2">
        <v>892.55</v>
      </c>
      <c r="H450" s="2">
        <v>892.55</v>
      </c>
      <c r="I450" s="2">
        <v>906.55</v>
      </c>
      <c r="J450" s="2">
        <v>906.55</v>
      </c>
      <c r="K450" s="2">
        <v>906.55</v>
      </c>
      <c r="L450" s="2">
        <v>920.78</v>
      </c>
      <c r="M450" s="2">
        <v>920.78</v>
      </c>
      <c r="N450" s="2">
        <v>920.78</v>
      </c>
      <c r="O450" s="2">
        <v>935.22</v>
      </c>
      <c r="P450" s="2">
        <v>935.22</v>
      </c>
      <c r="Q450" s="2">
        <v>935.22</v>
      </c>
      <c r="R450" s="2"/>
      <c r="S450" s="2"/>
      <c r="T450" s="2"/>
      <c r="U450" s="2"/>
      <c r="V450" s="2"/>
      <c r="W450" s="2"/>
      <c r="X450" s="2"/>
    </row>
    <row r="451" spans="1:24" x14ac:dyDescent="0.2">
      <c r="A451" s="2" t="s">
        <v>92</v>
      </c>
      <c r="B451" s="2" t="str">
        <f>INDEX('SHOP Plan List'!B$2:B$15,MATCH($A451,'SHOP Plan List'!$A$2:$A$15,0))</f>
        <v>KP GA Bronze HMO $7250 0% S13 HSA </v>
      </c>
      <c r="C451" s="2" t="str">
        <f>INDEX('SHOP Plan List'!C$2:C$15,MATCH($A451,'SHOP Plan List'!$A$2:$A$15,0))</f>
        <v>Expanded Bronze </v>
      </c>
      <c r="D451" s="2" t="s">
        <v>82</v>
      </c>
      <c r="E451" s="2">
        <v>53</v>
      </c>
      <c r="F451" s="2">
        <v>932.79</v>
      </c>
      <c r="G451" s="2">
        <v>932.79</v>
      </c>
      <c r="H451" s="2">
        <v>932.79</v>
      </c>
      <c r="I451" s="2">
        <v>947.42</v>
      </c>
      <c r="J451" s="2">
        <v>947.42</v>
      </c>
      <c r="K451" s="2">
        <v>947.42</v>
      </c>
      <c r="L451" s="2">
        <v>962.29</v>
      </c>
      <c r="M451" s="2">
        <v>962.29</v>
      </c>
      <c r="N451" s="2">
        <v>962.29</v>
      </c>
      <c r="O451" s="2">
        <v>977.38</v>
      </c>
      <c r="P451" s="2">
        <v>977.38</v>
      </c>
      <c r="Q451" s="2">
        <v>977.38</v>
      </c>
      <c r="R451" s="2"/>
      <c r="S451" s="2"/>
      <c r="T451" s="2"/>
      <c r="U451" s="2"/>
      <c r="V451" s="2"/>
      <c r="W451" s="2"/>
      <c r="X451" s="2"/>
    </row>
    <row r="452" spans="1:24" x14ac:dyDescent="0.2">
      <c r="A452" s="2" t="s">
        <v>92</v>
      </c>
      <c r="B452" s="2" t="str">
        <f>INDEX('SHOP Plan List'!B$2:B$15,MATCH($A452,'SHOP Plan List'!$A$2:$A$15,0))</f>
        <v>KP GA Bronze HMO $7250 0% S13 HSA </v>
      </c>
      <c r="C452" s="2" t="str">
        <f>INDEX('SHOP Plan List'!C$2:C$15,MATCH($A452,'SHOP Plan List'!$A$2:$A$15,0))</f>
        <v>Expanded Bronze </v>
      </c>
      <c r="D452" s="2" t="s">
        <v>82</v>
      </c>
      <c r="E452" s="2">
        <v>54</v>
      </c>
      <c r="F452" s="2">
        <v>976.23</v>
      </c>
      <c r="G452" s="2">
        <v>976.23</v>
      </c>
      <c r="H452" s="2">
        <v>976.23</v>
      </c>
      <c r="I452" s="2">
        <v>991.54</v>
      </c>
      <c r="J452" s="2">
        <v>991.54</v>
      </c>
      <c r="K452" s="2">
        <v>991.54</v>
      </c>
      <c r="L452" s="2">
        <v>1007.1</v>
      </c>
      <c r="M452" s="2">
        <v>1007.1</v>
      </c>
      <c r="N452" s="2">
        <v>1007.1</v>
      </c>
      <c r="O452" s="2">
        <v>1022.9</v>
      </c>
      <c r="P452" s="2">
        <v>1022.9</v>
      </c>
      <c r="Q452" s="2">
        <v>1022.9</v>
      </c>
      <c r="R452" s="2"/>
      <c r="S452" s="2"/>
      <c r="T452" s="2"/>
      <c r="U452" s="2"/>
      <c r="V452" s="2"/>
      <c r="W452" s="2"/>
      <c r="X452" s="2"/>
    </row>
    <row r="453" spans="1:24" x14ac:dyDescent="0.2">
      <c r="A453" s="2" t="s">
        <v>92</v>
      </c>
      <c r="B453" s="2" t="str">
        <f>INDEX('SHOP Plan List'!B$2:B$15,MATCH($A453,'SHOP Plan List'!$A$2:$A$15,0))</f>
        <v>KP GA Bronze HMO $7250 0% S13 HSA </v>
      </c>
      <c r="C453" s="2" t="str">
        <f>INDEX('SHOP Plan List'!C$2:C$15,MATCH($A453,'SHOP Plan List'!$A$2:$A$15,0))</f>
        <v>Expanded Bronze </v>
      </c>
      <c r="D453" s="2" t="s">
        <v>82</v>
      </c>
      <c r="E453" s="2">
        <v>55</v>
      </c>
      <c r="F453" s="2">
        <v>1019.66</v>
      </c>
      <c r="G453" s="2">
        <v>1019.66</v>
      </c>
      <c r="H453" s="2">
        <v>1019.66</v>
      </c>
      <c r="I453" s="2">
        <v>1035.6600000000001</v>
      </c>
      <c r="J453" s="2">
        <v>1035.6600000000001</v>
      </c>
      <c r="K453" s="2">
        <v>1035.6600000000001</v>
      </c>
      <c r="L453" s="2">
        <v>1051.9100000000001</v>
      </c>
      <c r="M453" s="2">
        <v>1051.9100000000001</v>
      </c>
      <c r="N453" s="2">
        <v>1051.9100000000001</v>
      </c>
      <c r="O453" s="2">
        <v>1068.42</v>
      </c>
      <c r="P453" s="2">
        <v>1068.42</v>
      </c>
      <c r="Q453" s="2">
        <v>1068.42</v>
      </c>
      <c r="R453" s="2"/>
      <c r="S453" s="2"/>
      <c r="T453" s="2"/>
      <c r="U453" s="2"/>
      <c r="V453" s="2"/>
      <c r="W453" s="2"/>
      <c r="X453" s="2"/>
    </row>
    <row r="454" spans="1:24" x14ac:dyDescent="0.2">
      <c r="A454" s="2" t="s">
        <v>92</v>
      </c>
      <c r="B454" s="2" t="str">
        <f>INDEX('SHOP Plan List'!B$2:B$15,MATCH($A454,'SHOP Plan List'!$A$2:$A$15,0))</f>
        <v>KP GA Bronze HMO $7250 0% S13 HSA </v>
      </c>
      <c r="C454" s="2" t="str">
        <f>INDEX('SHOP Plan List'!C$2:C$15,MATCH($A454,'SHOP Plan List'!$A$2:$A$15,0))</f>
        <v>Expanded Bronze </v>
      </c>
      <c r="D454" s="2" t="s">
        <v>82</v>
      </c>
      <c r="E454" s="2">
        <v>56</v>
      </c>
      <c r="F454" s="2">
        <v>1066.76</v>
      </c>
      <c r="G454" s="2">
        <v>1066.76</v>
      </c>
      <c r="H454" s="2">
        <v>1066.76</v>
      </c>
      <c r="I454" s="2">
        <v>1083.5</v>
      </c>
      <c r="J454" s="2">
        <v>1083.5</v>
      </c>
      <c r="K454" s="2">
        <v>1083.5</v>
      </c>
      <c r="L454" s="2">
        <v>1100.5</v>
      </c>
      <c r="M454" s="2">
        <v>1100.5</v>
      </c>
      <c r="N454" s="2">
        <v>1100.5</v>
      </c>
      <c r="O454" s="2">
        <v>1117.76</v>
      </c>
      <c r="P454" s="2">
        <v>1117.76</v>
      </c>
      <c r="Q454" s="2">
        <v>1117.76</v>
      </c>
      <c r="R454" s="2"/>
      <c r="S454" s="2"/>
      <c r="T454" s="2"/>
      <c r="U454" s="2"/>
      <c r="V454" s="2"/>
      <c r="W454" s="2"/>
      <c r="X454" s="2"/>
    </row>
    <row r="455" spans="1:24" x14ac:dyDescent="0.2">
      <c r="A455" s="2" t="s">
        <v>92</v>
      </c>
      <c r="B455" s="2" t="str">
        <f>INDEX('SHOP Plan List'!B$2:B$15,MATCH($A455,'SHOP Plan List'!$A$2:$A$15,0))</f>
        <v>KP GA Bronze HMO $7250 0% S13 HSA </v>
      </c>
      <c r="C455" s="2" t="str">
        <f>INDEX('SHOP Plan List'!C$2:C$15,MATCH($A455,'SHOP Plan List'!$A$2:$A$15,0))</f>
        <v>Expanded Bronze </v>
      </c>
      <c r="D455" s="2" t="s">
        <v>82</v>
      </c>
      <c r="E455" s="2">
        <v>57</v>
      </c>
      <c r="F455" s="2">
        <v>1114.32</v>
      </c>
      <c r="G455" s="2">
        <v>1114.32</v>
      </c>
      <c r="H455" s="2">
        <v>1114.32</v>
      </c>
      <c r="I455" s="2">
        <v>1131.8</v>
      </c>
      <c r="J455" s="2">
        <v>1131.8</v>
      </c>
      <c r="K455" s="2">
        <v>1131.8</v>
      </c>
      <c r="L455" s="2">
        <v>1149.56</v>
      </c>
      <c r="M455" s="2">
        <v>1149.56</v>
      </c>
      <c r="N455" s="2">
        <v>1149.56</v>
      </c>
      <c r="O455" s="2">
        <v>1167.5899999999999</v>
      </c>
      <c r="P455" s="2">
        <v>1167.5899999999999</v>
      </c>
      <c r="Q455" s="2">
        <v>1167.5899999999999</v>
      </c>
      <c r="R455" s="2"/>
      <c r="S455" s="2"/>
      <c r="T455" s="2"/>
      <c r="U455" s="2"/>
      <c r="V455" s="2"/>
      <c r="W455" s="2"/>
      <c r="X455" s="2"/>
    </row>
    <row r="456" spans="1:24" x14ac:dyDescent="0.2">
      <c r="A456" s="2" t="s">
        <v>92</v>
      </c>
      <c r="B456" s="2" t="str">
        <f>INDEX('SHOP Plan List'!B$2:B$15,MATCH($A456,'SHOP Plan List'!$A$2:$A$15,0))</f>
        <v>KP GA Bronze HMO $7250 0% S13 HSA </v>
      </c>
      <c r="C456" s="2" t="str">
        <f>INDEX('SHOP Plan List'!C$2:C$15,MATCH($A456,'SHOP Plan List'!$A$2:$A$15,0))</f>
        <v>Expanded Bronze </v>
      </c>
      <c r="D456" s="2" t="s">
        <v>82</v>
      </c>
      <c r="E456" s="2">
        <v>58</v>
      </c>
      <c r="F456" s="2">
        <v>1165.07</v>
      </c>
      <c r="G456" s="2">
        <v>1165.07</v>
      </c>
      <c r="H456" s="2">
        <v>1165.07</v>
      </c>
      <c r="I456" s="2">
        <v>1183.3499999999999</v>
      </c>
      <c r="J456" s="2">
        <v>1183.3499999999999</v>
      </c>
      <c r="K456" s="2">
        <v>1183.3499999999999</v>
      </c>
      <c r="L456" s="2">
        <v>1201.9100000000001</v>
      </c>
      <c r="M456" s="2">
        <v>1201.9100000000001</v>
      </c>
      <c r="N456" s="2">
        <v>1201.9100000000001</v>
      </c>
      <c r="O456" s="2">
        <v>1220.77</v>
      </c>
      <c r="P456" s="2">
        <v>1220.77</v>
      </c>
      <c r="Q456" s="2">
        <v>1220.77</v>
      </c>
      <c r="R456" s="2"/>
      <c r="S456" s="2"/>
      <c r="T456" s="2"/>
      <c r="U456" s="2"/>
      <c r="V456" s="2"/>
      <c r="W456" s="2"/>
      <c r="X456" s="2"/>
    </row>
    <row r="457" spans="1:24" x14ac:dyDescent="0.2">
      <c r="A457" s="2" t="s">
        <v>92</v>
      </c>
      <c r="B457" s="2" t="str">
        <f>INDEX('SHOP Plan List'!B$2:B$15,MATCH($A457,'SHOP Plan List'!$A$2:$A$15,0))</f>
        <v>KP GA Bronze HMO $7250 0% S13 HSA </v>
      </c>
      <c r="C457" s="2" t="str">
        <f>INDEX('SHOP Plan List'!C$2:C$15,MATCH($A457,'SHOP Plan List'!$A$2:$A$15,0))</f>
        <v>Expanded Bronze </v>
      </c>
      <c r="D457" s="2" t="s">
        <v>82</v>
      </c>
      <c r="E457" s="2">
        <v>59</v>
      </c>
      <c r="F457" s="2">
        <v>1190.22</v>
      </c>
      <c r="G457" s="2">
        <v>1190.22</v>
      </c>
      <c r="H457" s="2">
        <v>1190.22</v>
      </c>
      <c r="I457" s="2">
        <v>1208.8900000000001</v>
      </c>
      <c r="J457" s="2">
        <v>1208.8900000000001</v>
      </c>
      <c r="K457" s="2">
        <v>1208.8900000000001</v>
      </c>
      <c r="L457" s="2">
        <v>1227.8599999999999</v>
      </c>
      <c r="M457" s="2">
        <v>1227.8599999999999</v>
      </c>
      <c r="N457" s="2">
        <v>1227.8599999999999</v>
      </c>
      <c r="O457" s="2">
        <v>1247.1199999999999</v>
      </c>
      <c r="P457" s="2">
        <v>1247.1199999999999</v>
      </c>
      <c r="Q457" s="2">
        <v>1247.1199999999999</v>
      </c>
      <c r="R457" s="2"/>
      <c r="S457" s="2"/>
      <c r="T457" s="2"/>
      <c r="U457" s="2"/>
      <c r="V457" s="2"/>
      <c r="W457" s="2"/>
      <c r="X457" s="2"/>
    </row>
    <row r="458" spans="1:24" x14ac:dyDescent="0.2">
      <c r="A458" s="2" t="s">
        <v>92</v>
      </c>
      <c r="B458" s="2" t="str">
        <f>INDEX('SHOP Plan List'!B$2:B$15,MATCH($A458,'SHOP Plan List'!$A$2:$A$15,0))</f>
        <v>KP GA Bronze HMO $7250 0% S13 HSA </v>
      </c>
      <c r="C458" s="2" t="str">
        <f>INDEX('SHOP Plan List'!C$2:C$15,MATCH($A458,'SHOP Plan List'!$A$2:$A$15,0))</f>
        <v>Expanded Bronze </v>
      </c>
      <c r="D458" s="2" t="s">
        <v>82</v>
      </c>
      <c r="E458" s="2">
        <v>60</v>
      </c>
      <c r="F458" s="2">
        <v>1240.97</v>
      </c>
      <c r="G458" s="2">
        <v>1240.97</v>
      </c>
      <c r="H458" s="2">
        <v>1240.97</v>
      </c>
      <c r="I458" s="2">
        <v>1260.44</v>
      </c>
      <c r="J458" s="2">
        <v>1260.44</v>
      </c>
      <c r="K458" s="2">
        <v>1260.44</v>
      </c>
      <c r="L458" s="2">
        <v>1280.22</v>
      </c>
      <c r="M458" s="2">
        <v>1280.22</v>
      </c>
      <c r="N458" s="2">
        <v>1280.22</v>
      </c>
      <c r="O458" s="2">
        <v>1300.3</v>
      </c>
      <c r="P458" s="2">
        <v>1300.3</v>
      </c>
      <c r="Q458" s="2">
        <v>1300.3</v>
      </c>
      <c r="R458" s="2"/>
      <c r="S458" s="2"/>
      <c r="T458" s="2"/>
      <c r="U458" s="2"/>
      <c r="V458" s="2"/>
      <c r="W458" s="2"/>
      <c r="X458" s="2"/>
    </row>
    <row r="459" spans="1:24" x14ac:dyDescent="0.2">
      <c r="A459" s="2" t="s">
        <v>92</v>
      </c>
      <c r="B459" s="2" t="str">
        <f>INDEX('SHOP Plan List'!B$2:B$15,MATCH($A459,'SHOP Plan List'!$A$2:$A$15,0))</f>
        <v>KP GA Bronze HMO $7250 0% S13 HSA </v>
      </c>
      <c r="C459" s="2" t="str">
        <f>INDEX('SHOP Plan List'!C$2:C$15,MATCH($A459,'SHOP Plan List'!$A$2:$A$15,0))</f>
        <v>Expanded Bronze </v>
      </c>
      <c r="D459" s="2" t="s">
        <v>82</v>
      </c>
      <c r="E459" s="2">
        <v>61</v>
      </c>
      <c r="F459" s="2">
        <v>1284.8699999999999</v>
      </c>
      <c r="G459" s="2">
        <v>1284.8699999999999</v>
      </c>
      <c r="H459" s="2">
        <v>1284.8699999999999</v>
      </c>
      <c r="I459" s="2">
        <v>1305.03</v>
      </c>
      <c r="J459" s="2">
        <v>1305.03</v>
      </c>
      <c r="K459" s="2">
        <v>1305.03</v>
      </c>
      <c r="L459" s="2">
        <v>1325.5</v>
      </c>
      <c r="M459" s="2">
        <v>1325.5</v>
      </c>
      <c r="N459" s="2">
        <v>1325.5</v>
      </c>
      <c r="O459" s="2">
        <v>1346.3</v>
      </c>
      <c r="P459" s="2">
        <v>1346.3</v>
      </c>
      <c r="Q459" s="2">
        <v>1346.3</v>
      </c>
      <c r="R459" s="2"/>
      <c r="S459" s="2"/>
      <c r="T459" s="2"/>
      <c r="U459" s="2"/>
      <c r="V459" s="2"/>
      <c r="W459" s="2"/>
      <c r="X459" s="2"/>
    </row>
    <row r="460" spans="1:24" x14ac:dyDescent="0.2">
      <c r="A460" s="2" t="s">
        <v>92</v>
      </c>
      <c r="B460" s="2" t="str">
        <f>INDEX('SHOP Plan List'!B$2:B$15,MATCH($A460,'SHOP Plan List'!$A$2:$A$15,0))</f>
        <v>KP GA Bronze HMO $7250 0% S13 HSA </v>
      </c>
      <c r="C460" s="2" t="str">
        <f>INDEX('SHOP Plan List'!C$2:C$15,MATCH($A460,'SHOP Plan List'!$A$2:$A$15,0))</f>
        <v>Expanded Bronze </v>
      </c>
      <c r="D460" s="2" t="s">
        <v>82</v>
      </c>
      <c r="E460" s="2">
        <v>62</v>
      </c>
      <c r="F460" s="2">
        <v>1313.68</v>
      </c>
      <c r="G460" s="2">
        <v>1313.68</v>
      </c>
      <c r="H460" s="2">
        <v>1313.68</v>
      </c>
      <c r="I460" s="2">
        <v>1334.29</v>
      </c>
      <c r="J460" s="2">
        <v>1334.29</v>
      </c>
      <c r="K460" s="2">
        <v>1334.29</v>
      </c>
      <c r="L460" s="2">
        <v>1355.22</v>
      </c>
      <c r="M460" s="2">
        <v>1355.22</v>
      </c>
      <c r="N460" s="2">
        <v>1355.22</v>
      </c>
      <c r="O460" s="2">
        <v>1376.48</v>
      </c>
      <c r="P460" s="2">
        <v>1376.48</v>
      </c>
      <c r="Q460" s="2">
        <v>1376.48</v>
      </c>
      <c r="R460" s="2"/>
      <c r="S460" s="2"/>
      <c r="T460" s="2"/>
      <c r="U460" s="2"/>
      <c r="V460" s="2"/>
      <c r="W460" s="2"/>
      <c r="X460" s="2"/>
    </row>
    <row r="461" spans="1:24" x14ac:dyDescent="0.2">
      <c r="A461" s="2" t="s">
        <v>92</v>
      </c>
      <c r="B461" s="2" t="str">
        <f>INDEX('SHOP Plan List'!B$2:B$15,MATCH($A461,'SHOP Plan List'!$A$2:$A$15,0))</f>
        <v>KP GA Bronze HMO $7250 0% S13 HSA </v>
      </c>
      <c r="C461" s="2" t="str">
        <f>INDEX('SHOP Plan List'!C$2:C$15,MATCH($A461,'SHOP Plan List'!$A$2:$A$15,0))</f>
        <v>Expanded Bronze </v>
      </c>
      <c r="D461" s="2" t="s">
        <v>82</v>
      </c>
      <c r="E461" s="2">
        <v>63</v>
      </c>
      <c r="F461" s="2">
        <v>1349.8</v>
      </c>
      <c r="G461" s="2">
        <v>1349.8</v>
      </c>
      <c r="H461" s="2">
        <v>1349.8</v>
      </c>
      <c r="I461" s="2">
        <v>1370.98</v>
      </c>
      <c r="J461" s="2">
        <v>1370.98</v>
      </c>
      <c r="K461" s="2">
        <v>1370.98</v>
      </c>
      <c r="L461" s="2">
        <v>1392.49</v>
      </c>
      <c r="M461" s="2">
        <v>1392.49</v>
      </c>
      <c r="N461" s="2">
        <v>1392.49</v>
      </c>
      <c r="O461" s="2">
        <v>1414.33</v>
      </c>
      <c r="P461" s="2">
        <v>1414.33</v>
      </c>
      <c r="Q461" s="2">
        <v>1414.33</v>
      </c>
      <c r="R461" s="2"/>
      <c r="S461" s="2"/>
      <c r="T461" s="2"/>
      <c r="U461" s="2"/>
      <c r="V461" s="2"/>
      <c r="W461" s="2"/>
      <c r="X461" s="2"/>
    </row>
    <row r="462" spans="1:24" x14ac:dyDescent="0.2">
      <c r="A462" s="2" t="s">
        <v>92</v>
      </c>
      <c r="B462" s="2" t="str">
        <f>INDEX('SHOP Plan List'!B$2:B$15,MATCH($A462,'SHOP Plan List'!$A$2:$A$15,0))</f>
        <v>KP GA Bronze HMO $7250 0% S13 HSA </v>
      </c>
      <c r="C462" s="2" t="str">
        <f>INDEX('SHOP Plan List'!C$2:C$15,MATCH($A462,'SHOP Plan List'!$A$2:$A$15,0))</f>
        <v>Expanded Bronze </v>
      </c>
      <c r="D462" s="2" t="s">
        <v>82</v>
      </c>
      <c r="E462" s="2" t="s">
        <v>84</v>
      </c>
      <c r="F462" s="2">
        <v>1371.74</v>
      </c>
      <c r="G462" s="2">
        <v>1371.74</v>
      </c>
      <c r="H462" s="2">
        <v>1371.74</v>
      </c>
      <c r="I462" s="2">
        <v>1393.26</v>
      </c>
      <c r="J462" s="2">
        <v>1393.26</v>
      </c>
      <c r="K462" s="2">
        <v>1393.26</v>
      </c>
      <c r="L462" s="2">
        <v>1415.12</v>
      </c>
      <c r="M462" s="2">
        <v>1415.12</v>
      </c>
      <c r="N462" s="2">
        <v>1415.12</v>
      </c>
      <c r="O462" s="2">
        <v>1437.32</v>
      </c>
      <c r="P462" s="2">
        <v>1437.32</v>
      </c>
      <c r="Q462" s="2">
        <v>1437.32</v>
      </c>
      <c r="R462" s="2"/>
      <c r="S462" s="2"/>
      <c r="T462" s="2"/>
      <c r="U462" s="2"/>
      <c r="V462" s="2"/>
      <c r="W462" s="2"/>
      <c r="X462" s="2"/>
    </row>
    <row r="463" spans="1:24" x14ac:dyDescent="0.2">
      <c r="A463" s="2" t="s">
        <v>93</v>
      </c>
      <c r="B463" s="2" t="e">
        <f>INDEX('SHOP Plan List'!B$2:B$15,MATCH($A463,'SHOP Plan List'!$A$2:$A$15,0))</f>
        <v>#N/A</v>
      </c>
      <c r="C463" s="2" t="e">
        <f>INDEX('SHOP Plan List'!C$2:C$15,MATCH($A463,'SHOP Plan List'!$A$2:$A$15,0))</f>
        <v>#N/A</v>
      </c>
      <c r="D463" s="2" t="s">
        <v>82</v>
      </c>
      <c r="E463" s="2" t="s">
        <v>83</v>
      </c>
      <c r="F463" s="2">
        <v>511.46</v>
      </c>
      <c r="G463" s="2">
        <v>511.46</v>
      </c>
      <c r="H463" s="2">
        <v>511.46</v>
      </c>
      <c r="I463" s="2">
        <v>519.48</v>
      </c>
      <c r="J463" s="2">
        <v>519.48</v>
      </c>
      <c r="K463" s="2">
        <v>519.48</v>
      </c>
      <c r="L463" s="2">
        <v>527.63</v>
      </c>
      <c r="M463" s="2">
        <v>527.63</v>
      </c>
      <c r="N463" s="2">
        <v>527.63</v>
      </c>
      <c r="O463" s="2">
        <v>535.91</v>
      </c>
      <c r="P463" s="2">
        <v>535.91</v>
      </c>
      <c r="Q463" s="2">
        <v>535.91</v>
      </c>
      <c r="R463" s="2"/>
      <c r="S463" s="2"/>
      <c r="T463" s="2"/>
      <c r="U463" s="2"/>
      <c r="V463" s="2"/>
      <c r="W463" s="2"/>
      <c r="X463" s="2"/>
    </row>
    <row r="464" spans="1:24" x14ac:dyDescent="0.2">
      <c r="A464" s="2" t="s">
        <v>93</v>
      </c>
      <c r="B464" s="2" t="e">
        <f>INDEX('SHOP Plan List'!B$2:B$15,MATCH($A464,'SHOP Plan List'!$A$2:$A$15,0))</f>
        <v>#N/A</v>
      </c>
      <c r="C464" s="2" t="e">
        <f>INDEX('SHOP Plan List'!C$2:C$15,MATCH($A464,'SHOP Plan List'!$A$2:$A$15,0))</f>
        <v>#N/A</v>
      </c>
      <c r="D464" s="2" t="s">
        <v>82</v>
      </c>
      <c r="E464" s="2">
        <v>15</v>
      </c>
      <c r="F464" s="2">
        <v>556.91999999999996</v>
      </c>
      <c r="G464" s="2">
        <v>556.91999999999996</v>
      </c>
      <c r="H464" s="2">
        <v>556.91999999999996</v>
      </c>
      <c r="I464" s="2">
        <v>565.66</v>
      </c>
      <c r="J464" s="2">
        <v>565.66</v>
      </c>
      <c r="K464" s="2">
        <v>565.66</v>
      </c>
      <c r="L464" s="2">
        <v>574.53</v>
      </c>
      <c r="M464" s="2">
        <v>574.53</v>
      </c>
      <c r="N464" s="2">
        <v>574.53</v>
      </c>
      <c r="O464" s="2">
        <v>583.54999999999995</v>
      </c>
      <c r="P464" s="2">
        <v>583.54999999999995</v>
      </c>
      <c r="Q464" s="2">
        <v>583.54999999999995</v>
      </c>
      <c r="R464" s="2"/>
      <c r="S464" s="2"/>
      <c r="T464" s="2"/>
      <c r="U464" s="2"/>
      <c r="V464" s="2"/>
      <c r="W464" s="2"/>
      <c r="X464" s="2"/>
    </row>
    <row r="465" spans="1:24" x14ac:dyDescent="0.2">
      <c r="A465" s="2" t="s">
        <v>93</v>
      </c>
      <c r="B465" s="2" t="e">
        <f>INDEX('SHOP Plan List'!B$2:B$15,MATCH($A465,'SHOP Plan List'!$A$2:$A$15,0))</f>
        <v>#N/A</v>
      </c>
      <c r="C465" s="2" t="e">
        <f>INDEX('SHOP Plan List'!C$2:C$15,MATCH($A465,'SHOP Plan List'!$A$2:$A$15,0))</f>
        <v>#N/A</v>
      </c>
      <c r="D465" s="2" t="s">
        <v>82</v>
      </c>
      <c r="E465" s="2">
        <v>16</v>
      </c>
      <c r="F465" s="2">
        <v>574.29999999999995</v>
      </c>
      <c r="G465" s="2">
        <v>574.29999999999995</v>
      </c>
      <c r="H465" s="2">
        <v>574.29999999999995</v>
      </c>
      <c r="I465" s="2">
        <v>583.30999999999995</v>
      </c>
      <c r="J465" s="2">
        <v>583.30999999999995</v>
      </c>
      <c r="K465" s="2">
        <v>583.30999999999995</v>
      </c>
      <c r="L465" s="2">
        <v>592.47</v>
      </c>
      <c r="M465" s="2">
        <v>592.47</v>
      </c>
      <c r="N465" s="2">
        <v>592.47</v>
      </c>
      <c r="O465" s="2">
        <v>601.76</v>
      </c>
      <c r="P465" s="2">
        <v>601.76</v>
      </c>
      <c r="Q465" s="2">
        <v>601.76</v>
      </c>
      <c r="R465" s="2"/>
      <c r="S465" s="2"/>
      <c r="T465" s="2"/>
      <c r="U465" s="2"/>
      <c r="V465" s="2"/>
      <c r="W465" s="2"/>
      <c r="X465" s="2"/>
    </row>
    <row r="466" spans="1:24" x14ac:dyDescent="0.2">
      <c r="A466" s="2" t="s">
        <v>93</v>
      </c>
      <c r="B466" s="2" t="e">
        <f>INDEX('SHOP Plan List'!B$2:B$15,MATCH($A466,'SHOP Plan List'!$A$2:$A$15,0))</f>
        <v>#N/A</v>
      </c>
      <c r="C466" s="2" t="e">
        <f>INDEX('SHOP Plan List'!C$2:C$15,MATCH($A466,'SHOP Plan List'!$A$2:$A$15,0))</f>
        <v>#N/A</v>
      </c>
      <c r="D466" s="2" t="s">
        <v>82</v>
      </c>
      <c r="E466" s="2">
        <v>17</v>
      </c>
      <c r="F466" s="2">
        <v>591.69000000000005</v>
      </c>
      <c r="G466" s="2">
        <v>591.69000000000005</v>
      </c>
      <c r="H466" s="2">
        <v>591.69000000000005</v>
      </c>
      <c r="I466" s="2">
        <v>600.97</v>
      </c>
      <c r="J466" s="2">
        <v>600.97</v>
      </c>
      <c r="K466" s="2">
        <v>600.97</v>
      </c>
      <c r="L466" s="2">
        <v>610.4</v>
      </c>
      <c r="M466" s="2">
        <v>610.4</v>
      </c>
      <c r="N466" s="2">
        <v>610.4</v>
      </c>
      <c r="O466" s="2">
        <v>619.97</v>
      </c>
      <c r="P466" s="2">
        <v>619.97</v>
      </c>
      <c r="Q466" s="2">
        <v>619.97</v>
      </c>
      <c r="R466" s="2"/>
      <c r="S466" s="2"/>
      <c r="T466" s="2"/>
      <c r="U466" s="2"/>
      <c r="V466" s="2"/>
      <c r="W466" s="2"/>
      <c r="X466" s="2"/>
    </row>
    <row r="467" spans="1:24" x14ac:dyDescent="0.2">
      <c r="A467" s="2" t="s">
        <v>93</v>
      </c>
      <c r="B467" s="2" t="e">
        <f>INDEX('SHOP Plan List'!B$2:B$15,MATCH($A467,'SHOP Plan List'!$A$2:$A$15,0))</f>
        <v>#N/A</v>
      </c>
      <c r="C467" s="2" t="e">
        <f>INDEX('SHOP Plan List'!C$2:C$15,MATCH($A467,'SHOP Plan List'!$A$2:$A$15,0))</f>
        <v>#N/A</v>
      </c>
      <c r="D467" s="2" t="s">
        <v>82</v>
      </c>
      <c r="E467" s="2">
        <v>18</v>
      </c>
      <c r="F467" s="2">
        <v>610.41</v>
      </c>
      <c r="G467" s="2">
        <v>610.41</v>
      </c>
      <c r="H467" s="2">
        <v>610.41</v>
      </c>
      <c r="I467" s="2">
        <v>619.98</v>
      </c>
      <c r="J467" s="2">
        <v>619.98</v>
      </c>
      <c r="K467" s="2">
        <v>619.98</v>
      </c>
      <c r="L467" s="2">
        <v>629.71</v>
      </c>
      <c r="M467" s="2">
        <v>629.71</v>
      </c>
      <c r="N467" s="2">
        <v>629.71</v>
      </c>
      <c r="O467" s="2">
        <v>639.59</v>
      </c>
      <c r="P467" s="2">
        <v>639.59</v>
      </c>
      <c r="Q467" s="2">
        <v>639.59</v>
      </c>
      <c r="R467" s="2"/>
      <c r="S467" s="2"/>
      <c r="T467" s="2"/>
      <c r="U467" s="2"/>
      <c r="V467" s="2"/>
      <c r="W467" s="2"/>
      <c r="X467" s="2"/>
    </row>
    <row r="468" spans="1:24" x14ac:dyDescent="0.2">
      <c r="A468" s="2" t="s">
        <v>93</v>
      </c>
      <c r="B468" s="2" t="e">
        <f>INDEX('SHOP Plan List'!B$2:B$15,MATCH($A468,'SHOP Plan List'!$A$2:$A$15,0))</f>
        <v>#N/A</v>
      </c>
      <c r="C468" s="2" t="e">
        <f>INDEX('SHOP Plan List'!C$2:C$15,MATCH($A468,'SHOP Plan List'!$A$2:$A$15,0))</f>
        <v>#N/A</v>
      </c>
      <c r="D468" s="2" t="s">
        <v>82</v>
      </c>
      <c r="E468" s="2">
        <v>19</v>
      </c>
      <c r="F468" s="2">
        <v>629.13</v>
      </c>
      <c r="G468" s="2">
        <v>629.13</v>
      </c>
      <c r="H468" s="2">
        <v>629.13</v>
      </c>
      <c r="I468" s="2">
        <v>639</v>
      </c>
      <c r="J468" s="2">
        <v>639</v>
      </c>
      <c r="K468" s="2">
        <v>639</v>
      </c>
      <c r="L468" s="2">
        <v>649.02</v>
      </c>
      <c r="M468" s="2">
        <v>649.02</v>
      </c>
      <c r="N468" s="2">
        <v>649.02</v>
      </c>
      <c r="O468" s="2">
        <v>659.2</v>
      </c>
      <c r="P468" s="2">
        <v>659.2</v>
      </c>
      <c r="Q468" s="2">
        <v>659.2</v>
      </c>
      <c r="R468" s="2"/>
      <c r="S468" s="2"/>
      <c r="T468" s="2"/>
      <c r="U468" s="2"/>
      <c r="V468" s="2"/>
      <c r="W468" s="2"/>
      <c r="X468" s="2"/>
    </row>
    <row r="469" spans="1:24" x14ac:dyDescent="0.2">
      <c r="A469" s="2" t="s">
        <v>93</v>
      </c>
      <c r="B469" s="2" t="e">
        <f>INDEX('SHOP Plan List'!B$2:B$15,MATCH($A469,'SHOP Plan List'!$A$2:$A$15,0))</f>
        <v>#N/A</v>
      </c>
      <c r="C469" s="2" t="e">
        <f>INDEX('SHOP Plan List'!C$2:C$15,MATCH($A469,'SHOP Plan List'!$A$2:$A$15,0))</f>
        <v>#N/A</v>
      </c>
      <c r="D469" s="2" t="s">
        <v>82</v>
      </c>
      <c r="E469" s="2">
        <v>20</v>
      </c>
      <c r="F469" s="2">
        <v>648.51</v>
      </c>
      <c r="G469" s="2">
        <v>648.51</v>
      </c>
      <c r="H469" s="2">
        <v>648.51</v>
      </c>
      <c r="I469" s="2">
        <v>658.69</v>
      </c>
      <c r="J469" s="2">
        <v>658.69</v>
      </c>
      <c r="K469" s="2">
        <v>658.69</v>
      </c>
      <c r="L469" s="2">
        <v>669.02</v>
      </c>
      <c r="M469" s="2">
        <v>669.02</v>
      </c>
      <c r="N469" s="2">
        <v>669.02</v>
      </c>
      <c r="O469" s="2">
        <v>679.52</v>
      </c>
      <c r="P469" s="2">
        <v>679.52</v>
      </c>
      <c r="Q469" s="2">
        <v>679.52</v>
      </c>
      <c r="R469" s="2"/>
      <c r="S469" s="2"/>
      <c r="T469" s="2"/>
      <c r="U469" s="2"/>
      <c r="V469" s="2"/>
      <c r="W469" s="2"/>
      <c r="X469" s="2"/>
    </row>
    <row r="470" spans="1:24" x14ac:dyDescent="0.2">
      <c r="A470" s="2" t="s">
        <v>93</v>
      </c>
      <c r="B470" s="2" t="e">
        <f>INDEX('SHOP Plan List'!B$2:B$15,MATCH($A470,'SHOP Plan List'!$A$2:$A$15,0))</f>
        <v>#N/A</v>
      </c>
      <c r="C470" s="2" t="e">
        <f>INDEX('SHOP Plan List'!C$2:C$15,MATCH($A470,'SHOP Plan List'!$A$2:$A$15,0))</f>
        <v>#N/A</v>
      </c>
      <c r="D470" s="2" t="s">
        <v>82</v>
      </c>
      <c r="E470" s="2">
        <v>21</v>
      </c>
      <c r="F470" s="2">
        <v>668.57</v>
      </c>
      <c r="G470" s="2">
        <v>668.57</v>
      </c>
      <c r="H470" s="2">
        <v>668.57</v>
      </c>
      <c r="I470" s="2">
        <v>679.06</v>
      </c>
      <c r="J470" s="2">
        <v>679.06</v>
      </c>
      <c r="K470" s="2">
        <v>679.06</v>
      </c>
      <c r="L470" s="2">
        <v>689.72</v>
      </c>
      <c r="M470" s="2">
        <v>689.72</v>
      </c>
      <c r="N470" s="2">
        <v>689.72</v>
      </c>
      <c r="O470" s="2">
        <v>700.54</v>
      </c>
      <c r="P470" s="2">
        <v>700.54</v>
      </c>
      <c r="Q470" s="2">
        <v>700.54</v>
      </c>
      <c r="R470" s="2"/>
      <c r="S470" s="2"/>
      <c r="T470" s="2"/>
      <c r="U470" s="2"/>
      <c r="V470" s="2"/>
      <c r="W470" s="2"/>
      <c r="X470" s="2"/>
    </row>
    <row r="471" spans="1:24" x14ac:dyDescent="0.2">
      <c r="A471" s="2" t="s">
        <v>93</v>
      </c>
      <c r="B471" s="2" t="e">
        <f>INDEX('SHOP Plan List'!B$2:B$15,MATCH($A471,'SHOP Plan List'!$A$2:$A$15,0))</f>
        <v>#N/A</v>
      </c>
      <c r="C471" s="2" t="e">
        <f>INDEX('SHOP Plan List'!C$2:C$15,MATCH($A471,'SHOP Plan List'!$A$2:$A$15,0))</f>
        <v>#N/A</v>
      </c>
      <c r="D471" s="2" t="s">
        <v>82</v>
      </c>
      <c r="E471" s="2">
        <v>22</v>
      </c>
      <c r="F471" s="2">
        <v>668.57</v>
      </c>
      <c r="G471" s="2">
        <v>668.57</v>
      </c>
      <c r="H471" s="2">
        <v>668.57</v>
      </c>
      <c r="I471" s="2">
        <v>679.06</v>
      </c>
      <c r="J471" s="2">
        <v>679.06</v>
      </c>
      <c r="K471" s="2">
        <v>679.06</v>
      </c>
      <c r="L471" s="2">
        <v>689.72</v>
      </c>
      <c r="M471" s="2">
        <v>689.72</v>
      </c>
      <c r="N471" s="2">
        <v>689.72</v>
      </c>
      <c r="O471" s="2">
        <v>700.54</v>
      </c>
      <c r="P471" s="2">
        <v>700.54</v>
      </c>
      <c r="Q471" s="2">
        <v>700.54</v>
      </c>
      <c r="R471" s="2"/>
      <c r="S471" s="2"/>
      <c r="T471" s="2"/>
      <c r="U471" s="2"/>
      <c r="V471" s="2"/>
      <c r="W471" s="2"/>
      <c r="X471" s="2"/>
    </row>
    <row r="472" spans="1:24" x14ac:dyDescent="0.2">
      <c r="A472" s="2" t="s">
        <v>93</v>
      </c>
      <c r="B472" s="2" t="e">
        <f>INDEX('SHOP Plan List'!B$2:B$15,MATCH($A472,'SHOP Plan List'!$A$2:$A$15,0))</f>
        <v>#N/A</v>
      </c>
      <c r="C472" s="2" t="e">
        <f>INDEX('SHOP Plan List'!C$2:C$15,MATCH($A472,'SHOP Plan List'!$A$2:$A$15,0))</f>
        <v>#N/A</v>
      </c>
      <c r="D472" s="2" t="s">
        <v>82</v>
      </c>
      <c r="E472" s="2">
        <v>23</v>
      </c>
      <c r="F472" s="2">
        <v>668.57</v>
      </c>
      <c r="G472" s="2">
        <v>668.57</v>
      </c>
      <c r="H472" s="2">
        <v>668.57</v>
      </c>
      <c r="I472" s="2">
        <v>679.06</v>
      </c>
      <c r="J472" s="2">
        <v>679.06</v>
      </c>
      <c r="K472" s="2">
        <v>679.06</v>
      </c>
      <c r="L472" s="2">
        <v>689.72</v>
      </c>
      <c r="M472" s="2">
        <v>689.72</v>
      </c>
      <c r="N472" s="2">
        <v>689.72</v>
      </c>
      <c r="O472" s="2">
        <v>700.54</v>
      </c>
      <c r="P472" s="2">
        <v>700.54</v>
      </c>
      <c r="Q472" s="2">
        <v>700.54</v>
      </c>
      <c r="R472" s="2"/>
      <c r="S472" s="2"/>
      <c r="T472" s="2"/>
      <c r="U472" s="2"/>
      <c r="V472" s="2"/>
      <c r="W472" s="2"/>
      <c r="X472" s="2"/>
    </row>
    <row r="473" spans="1:24" x14ac:dyDescent="0.2">
      <c r="A473" s="2" t="s">
        <v>93</v>
      </c>
      <c r="B473" s="2" t="e">
        <f>INDEX('SHOP Plan List'!B$2:B$15,MATCH($A473,'SHOP Plan List'!$A$2:$A$15,0))</f>
        <v>#N/A</v>
      </c>
      <c r="C473" s="2" t="e">
        <f>INDEX('SHOP Plan List'!C$2:C$15,MATCH($A473,'SHOP Plan List'!$A$2:$A$15,0))</f>
        <v>#N/A</v>
      </c>
      <c r="D473" s="2" t="s">
        <v>82</v>
      </c>
      <c r="E473" s="2">
        <v>24</v>
      </c>
      <c r="F473" s="2">
        <v>668.57</v>
      </c>
      <c r="G473" s="2">
        <v>668.57</v>
      </c>
      <c r="H473" s="2">
        <v>668.57</v>
      </c>
      <c r="I473" s="2">
        <v>679.06</v>
      </c>
      <c r="J473" s="2">
        <v>679.06</v>
      </c>
      <c r="K473" s="2">
        <v>679.06</v>
      </c>
      <c r="L473" s="2">
        <v>689.72</v>
      </c>
      <c r="M473" s="2">
        <v>689.72</v>
      </c>
      <c r="N473" s="2">
        <v>689.72</v>
      </c>
      <c r="O473" s="2">
        <v>700.54</v>
      </c>
      <c r="P473" s="2">
        <v>700.54</v>
      </c>
      <c r="Q473" s="2">
        <v>700.54</v>
      </c>
      <c r="R473" s="2"/>
      <c r="S473" s="2"/>
      <c r="T473" s="2"/>
      <c r="U473" s="2"/>
      <c r="V473" s="2"/>
      <c r="W473" s="2"/>
      <c r="X473" s="2"/>
    </row>
    <row r="474" spans="1:24" x14ac:dyDescent="0.2">
      <c r="A474" s="2" t="s">
        <v>93</v>
      </c>
      <c r="B474" s="2" t="e">
        <f>INDEX('SHOP Plan List'!B$2:B$15,MATCH($A474,'SHOP Plan List'!$A$2:$A$15,0))</f>
        <v>#N/A</v>
      </c>
      <c r="C474" s="2" t="e">
        <f>INDEX('SHOP Plan List'!C$2:C$15,MATCH($A474,'SHOP Plan List'!$A$2:$A$15,0))</f>
        <v>#N/A</v>
      </c>
      <c r="D474" s="2" t="s">
        <v>82</v>
      </c>
      <c r="E474" s="2">
        <v>25</v>
      </c>
      <c r="F474" s="2">
        <v>671.25</v>
      </c>
      <c r="G474" s="2">
        <v>671.25</v>
      </c>
      <c r="H474" s="2">
        <v>671.25</v>
      </c>
      <c r="I474" s="2">
        <v>681.78</v>
      </c>
      <c r="J474" s="2">
        <v>681.78</v>
      </c>
      <c r="K474" s="2">
        <v>681.78</v>
      </c>
      <c r="L474" s="2">
        <v>692.47</v>
      </c>
      <c r="M474" s="2">
        <v>692.47</v>
      </c>
      <c r="N474" s="2">
        <v>692.47</v>
      </c>
      <c r="O474" s="2">
        <v>703.34</v>
      </c>
      <c r="P474" s="2">
        <v>703.34</v>
      </c>
      <c r="Q474" s="2">
        <v>703.34</v>
      </c>
      <c r="R474" s="2"/>
      <c r="S474" s="2"/>
      <c r="T474" s="2"/>
      <c r="U474" s="2"/>
      <c r="V474" s="2"/>
      <c r="W474" s="2"/>
      <c r="X474" s="2"/>
    </row>
    <row r="475" spans="1:24" x14ac:dyDescent="0.2">
      <c r="A475" s="2" t="s">
        <v>93</v>
      </c>
      <c r="B475" s="2" t="e">
        <f>INDEX('SHOP Plan List'!B$2:B$15,MATCH($A475,'SHOP Plan List'!$A$2:$A$15,0))</f>
        <v>#N/A</v>
      </c>
      <c r="C475" s="2" t="e">
        <f>INDEX('SHOP Plan List'!C$2:C$15,MATCH($A475,'SHOP Plan List'!$A$2:$A$15,0))</f>
        <v>#N/A</v>
      </c>
      <c r="D475" s="2" t="s">
        <v>82</v>
      </c>
      <c r="E475" s="2">
        <v>26</v>
      </c>
      <c r="F475" s="2">
        <v>684.62</v>
      </c>
      <c r="G475" s="2">
        <v>684.62</v>
      </c>
      <c r="H475" s="2">
        <v>684.62</v>
      </c>
      <c r="I475" s="2">
        <v>695.36</v>
      </c>
      <c r="J475" s="2">
        <v>695.36</v>
      </c>
      <c r="K475" s="2">
        <v>695.36</v>
      </c>
      <c r="L475" s="2">
        <v>706.27</v>
      </c>
      <c r="M475" s="2">
        <v>706.27</v>
      </c>
      <c r="N475" s="2">
        <v>706.27</v>
      </c>
      <c r="O475" s="2">
        <v>717.35</v>
      </c>
      <c r="P475" s="2">
        <v>717.35</v>
      </c>
      <c r="Q475" s="2">
        <v>717.35</v>
      </c>
      <c r="R475" s="2"/>
      <c r="S475" s="2"/>
      <c r="T475" s="2"/>
      <c r="U475" s="2"/>
      <c r="V475" s="2"/>
      <c r="W475" s="2"/>
      <c r="X475" s="2"/>
    </row>
    <row r="476" spans="1:24" x14ac:dyDescent="0.2">
      <c r="A476" s="2" t="s">
        <v>93</v>
      </c>
      <c r="B476" s="2" t="e">
        <f>INDEX('SHOP Plan List'!B$2:B$15,MATCH($A476,'SHOP Plan List'!$A$2:$A$15,0))</f>
        <v>#N/A</v>
      </c>
      <c r="C476" s="2" t="e">
        <f>INDEX('SHOP Plan List'!C$2:C$15,MATCH($A476,'SHOP Plan List'!$A$2:$A$15,0))</f>
        <v>#N/A</v>
      </c>
      <c r="D476" s="2" t="s">
        <v>82</v>
      </c>
      <c r="E476" s="2">
        <v>27</v>
      </c>
      <c r="F476" s="2">
        <v>700.66</v>
      </c>
      <c r="G476" s="2">
        <v>700.66</v>
      </c>
      <c r="H476" s="2">
        <v>700.66</v>
      </c>
      <c r="I476" s="2">
        <v>711.66</v>
      </c>
      <c r="J476" s="2">
        <v>711.66</v>
      </c>
      <c r="K476" s="2">
        <v>711.66</v>
      </c>
      <c r="L476" s="2">
        <v>722.82</v>
      </c>
      <c r="M476" s="2">
        <v>722.82</v>
      </c>
      <c r="N476" s="2">
        <v>722.82</v>
      </c>
      <c r="O476" s="2">
        <v>734.16</v>
      </c>
      <c r="P476" s="2">
        <v>734.16</v>
      </c>
      <c r="Q476" s="2">
        <v>734.16</v>
      </c>
      <c r="R476" s="2"/>
      <c r="S476" s="2"/>
      <c r="T476" s="2"/>
      <c r="U476" s="2"/>
      <c r="V476" s="2"/>
      <c r="W476" s="2"/>
      <c r="X476" s="2"/>
    </row>
    <row r="477" spans="1:24" x14ac:dyDescent="0.2">
      <c r="A477" s="2" t="s">
        <v>93</v>
      </c>
      <c r="B477" s="2" t="e">
        <f>INDEX('SHOP Plan List'!B$2:B$15,MATCH($A477,'SHOP Plan List'!$A$2:$A$15,0))</f>
        <v>#N/A</v>
      </c>
      <c r="C477" s="2" t="e">
        <f>INDEX('SHOP Plan List'!C$2:C$15,MATCH($A477,'SHOP Plan List'!$A$2:$A$15,0))</f>
        <v>#N/A</v>
      </c>
      <c r="D477" s="2" t="s">
        <v>82</v>
      </c>
      <c r="E477" s="2">
        <v>28</v>
      </c>
      <c r="F477" s="2">
        <v>726.74</v>
      </c>
      <c r="G477" s="2">
        <v>726.74</v>
      </c>
      <c r="H477" s="2">
        <v>726.74</v>
      </c>
      <c r="I477" s="2">
        <v>738.14</v>
      </c>
      <c r="J477" s="2">
        <v>738.14</v>
      </c>
      <c r="K477" s="2">
        <v>738.14</v>
      </c>
      <c r="L477" s="2">
        <v>749.72</v>
      </c>
      <c r="M477" s="2">
        <v>749.72</v>
      </c>
      <c r="N477" s="2">
        <v>749.72</v>
      </c>
      <c r="O477" s="2">
        <v>761.48</v>
      </c>
      <c r="P477" s="2">
        <v>761.48</v>
      </c>
      <c r="Q477" s="2">
        <v>761.48</v>
      </c>
      <c r="R477" s="2"/>
      <c r="S477" s="2"/>
      <c r="T477" s="2"/>
      <c r="U477" s="2"/>
      <c r="V477" s="2"/>
      <c r="W477" s="2"/>
      <c r="X477" s="2"/>
    </row>
    <row r="478" spans="1:24" x14ac:dyDescent="0.2">
      <c r="A478" s="2" t="s">
        <v>93</v>
      </c>
      <c r="B478" s="2" t="e">
        <f>INDEX('SHOP Plan List'!B$2:B$15,MATCH($A478,'SHOP Plan List'!$A$2:$A$15,0))</f>
        <v>#N/A</v>
      </c>
      <c r="C478" s="2" t="e">
        <f>INDEX('SHOP Plan List'!C$2:C$15,MATCH($A478,'SHOP Plan List'!$A$2:$A$15,0))</f>
        <v>#N/A</v>
      </c>
      <c r="D478" s="2" t="s">
        <v>82</v>
      </c>
      <c r="E478" s="2">
        <v>29</v>
      </c>
      <c r="F478" s="2">
        <v>748.13</v>
      </c>
      <c r="G478" s="2">
        <v>748.13</v>
      </c>
      <c r="H478" s="2">
        <v>748.13</v>
      </c>
      <c r="I478" s="2">
        <v>759.87</v>
      </c>
      <c r="J478" s="2">
        <v>759.87</v>
      </c>
      <c r="K478" s="2">
        <v>759.87</v>
      </c>
      <c r="L478" s="2">
        <v>771.79</v>
      </c>
      <c r="M478" s="2">
        <v>771.79</v>
      </c>
      <c r="N478" s="2">
        <v>771.79</v>
      </c>
      <c r="O478" s="2">
        <v>783.9</v>
      </c>
      <c r="P478" s="2">
        <v>783.9</v>
      </c>
      <c r="Q478" s="2">
        <v>783.9</v>
      </c>
      <c r="R478" s="2"/>
      <c r="S478" s="2"/>
      <c r="T478" s="2"/>
      <c r="U478" s="2"/>
      <c r="V478" s="2"/>
      <c r="W478" s="2"/>
      <c r="X478" s="2"/>
    </row>
    <row r="479" spans="1:24" x14ac:dyDescent="0.2">
      <c r="A479" s="2" t="s">
        <v>93</v>
      </c>
      <c r="B479" s="2" t="e">
        <f>INDEX('SHOP Plan List'!B$2:B$15,MATCH($A479,'SHOP Plan List'!$A$2:$A$15,0))</f>
        <v>#N/A</v>
      </c>
      <c r="C479" s="2" t="e">
        <f>INDEX('SHOP Plan List'!C$2:C$15,MATCH($A479,'SHOP Plan List'!$A$2:$A$15,0))</f>
        <v>#N/A</v>
      </c>
      <c r="D479" s="2" t="s">
        <v>82</v>
      </c>
      <c r="E479" s="2">
        <v>30</v>
      </c>
      <c r="F479" s="2">
        <v>758.83</v>
      </c>
      <c r="G479" s="2">
        <v>758.83</v>
      </c>
      <c r="H479" s="2">
        <v>758.83</v>
      </c>
      <c r="I479" s="2">
        <v>770.73</v>
      </c>
      <c r="J479" s="2">
        <v>770.73</v>
      </c>
      <c r="K479" s="2">
        <v>770.73</v>
      </c>
      <c r="L479" s="2">
        <v>782.83</v>
      </c>
      <c r="M479" s="2">
        <v>782.83</v>
      </c>
      <c r="N479" s="2">
        <v>782.83</v>
      </c>
      <c r="O479" s="2">
        <v>795.11</v>
      </c>
      <c r="P479" s="2">
        <v>795.11</v>
      </c>
      <c r="Q479" s="2">
        <v>795.11</v>
      </c>
      <c r="R479" s="2"/>
      <c r="S479" s="2"/>
      <c r="T479" s="2"/>
      <c r="U479" s="2"/>
      <c r="V479" s="2"/>
      <c r="W479" s="2"/>
      <c r="X479" s="2"/>
    </row>
    <row r="480" spans="1:24" x14ac:dyDescent="0.2">
      <c r="A480" s="2" t="s">
        <v>93</v>
      </c>
      <c r="B480" s="2" t="e">
        <f>INDEX('SHOP Plan List'!B$2:B$15,MATCH($A480,'SHOP Plan List'!$A$2:$A$15,0))</f>
        <v>#N/A</v>
      </c>
      <c r="C480" s="2" t="e">
        <f>INDEX('SHOP Plan List'!C$2:C$15,MATCH($A480,'SHOP Plan List'!$A$2:$A$15,0))</f>
        <v>#N/A</v>
      </c>
      <c r="D480" s="2" t="s">
        <v>82</v>
      </c>
      <c r="E480" s="2">
        <v>31</v>
      </c>
      <c r="F480" s="2">
        <v>774.87</v>
      </c>
      <c r="G480" s="2">
        <v>774.87</v>
      </c>
      <c r="H480" s="2">
        <v>774.87</v>
      </c>
      <c r="I480" s="2">
        <v>787.03</v>
      </c>
      <c r="J480" s="2">
        <v>787.03</v>
      </c>
      <c r="K480" s="2">
        <v>787.03</v>
      </c>
      <c r="L480" s="2">
        <v>799.38</v>
      </c>
      <c r="M480" s="2">
        <v>799.38</v>
      </c>
      <c r="N480" s="2">
        <v>799.38</v>
      </c>
      <c r="O480" s="2">
        <v>811.92</v>
      </c>
      <c r="P480" s="2">
        <v>811.92</v>
      </c>
      <c r="Q480" s="2">
        <v>811.92</v>
      </c>
      <c r="R480" s="2"/>
      <c r="S480" s="2"/>
      <c r="T480" s="2"/>
      <c r="U480" s="2"/>
      <c r="V480" s="2"/>
      <c r="W480" s="2"/>
      <c r="X480" s="2"/>
    </row>
    <row r="481" spans="1:24" x14ac:dyDescent="0.2">
      <c r="A481" s="2" t="s">
        <v>93</v>
      </c>
      <c r="B481" s="2" t="e">
        <f>INDEX('SHOP Plan List'!B$2:B$15,MATCH($A481,'SHOP Plan List'!$A$2:$A$15,0))</f>
        <v>#N/A</v>
      </c>
      <c r="C481" s="2" t="e">
        <f>INDEX('SHOP Plan List'!C$2:C$15,MATCH($A481,'SHOP Plan List'!$A$2:$A$15,0))</f>
        <v>#N/A</v>
      </c>
      <c r="D481" s="2" t="s">
        <v>82</v>
      </c>
      <c r="E481" s="2">
        <v>32</v>
      </c>
      <c r="F481" s="2">
        <v>790.92</v>
      </c>
      <c r="G481" s="2">
        <v>790.92</v>
      </c>
      <c r="H481" s="2">
        <v>790.92</v>
      </c>
      <c r="I481" s="2">
        <v>803.33</v>
      </c>
      <c r="J481" s="2">
        <v>803.33</v>
      </c>
      <c r="K481" s="2">
        <v>803.33</v>
      </c>
      <c r="L481" s="2">
        <v>815.93</v>
      </c>
      <c r="M481" s="2">
        <v>815.93</v>
      </c>
      <c r="N481" s="2">
        <v>815.93</v>
      </c>
      <c r="O481" s="2">
        <v>828.73</v>
      </c>
      <c r="P481" s="2">
        <v>828.73</v>
      </c>
      <c r="Q481" s="2">
        <v>828.73</v>
      </c>
      <c r="R481" s="2"/>
      <c r="S481" s="2"/>
      <c r="T481" s="2"/>
      <c r="U481" s="2"/>
      <c r="V481" s="2"/>
      <c r="W481" s="2"/>
      <c r="X481" s="2"/>
    </row>
    <row r="482" spans="1:24" x14ac:dyDescent="0.2">
      <c r="A482" s="2" t="s">
        <v>93</v>
      </c>
      <c r="B482" s="2" t="e">
        <f>INDEX('SHOP Plan List'!B$2:B$15,MATCH($A482,'SHOP Plan List'!$A$2:$A$15,0))</f>
        <v>#N/A</v>
      </c>
      <c r="C482" s="2" t="e">
        <f>INDEX('SHOP Plan List'!C$2:C$15,MATCH($A482,'SHOP Plan List'!$A$2:$A$15,0))</f>
        <v>#N/A</v>
      </c>
      <c r="D482" s="2" t="s">
        <v>82</v>
      </c>
      <c r="E482" s="2">
        <v>33</v>
      </c>
      <c r="F482" s="2">
        <v>800.95</v>
      </c>
      <c r="G482" s="2">
        <v>800.95</v>
      </c>
      <c r="H482" s="2">
        <v>800.95</v>
      </c>
      <c r="I482" s="2">
        <v>813.52</v>
      </c>
      <c r="J482" s="2">
        <v>813.52</v>
      </c>
      <c r="K482" s="2">
        <v>813.52</v>
      </c>
      <c r="L482" s="2">
        <v>826.28</v>
      </c>
      <c r="M482" s="2">
        <v>826.28</v>
      </c>
      <c r="N482" s="2">
        <v>826.28</v>
      </c>
      <c r="O482" s="2">
        <v>839.24</v>
      </c>
      <c r="P482" s="2">
        <v>839.24</v>
      </c>
      <c r="Q482" s="2">
        <v>839.24</v>
      </c>
      <c r="R482" s="2"/>
      <c r="S482" s="2"/>
      <c r="T482" s="2"/>
      <c r="U482" s="2"/>
      <c r="V482" s="2"/>
      <c r="W482" s="2"/>
      <c r="X482" s="2"/>
    </row>
    <row r="483" spans="1:24" x14ac:dyDescent="0.2">
      <c r="A483" s="2" t="s">
        <v>93</v>
      </c>
      <c r="B483" s="2" t="e">
        <f>INDEX('SHOP Plan List'!B$2:B$15,MATCH($A483,'SHOP Plan List'!$A$2:$A$15,0))</f>
        <v>#N/A</v>
      </c>
      <c r="C483" s="2" t="e">
        <f>INDEX('SHOP Plan List'!C$2:C$15,MATCH($A483,'SHOP Plan List'!$A$2:$A$15,0))</f>
        <v>#N/A</v>
      </c>
      <c r="D483" s="2" t="s">
        <v>82</v>
      </c>
      <c r="E483" s="2">
        <v>34</v>
      </c>
      <c r="F483" s="2">
        <v>811.65</v>
      </c>
      <c r="G483" s="2">
        <v>811.65</v>
      </c>
      <c r="H483" s="2">
        <v>811.65</v>
      </c>
      <c r="I483" s="2">
        <v>824.38</v>
      </c>
      <c r="J483" s="2">
        <v>824.38</v>
      </c>
      <c r="K483" s="2">
        <v>824.38</v>
      </c>
      <c r="L483" s="2">
        <v>837.31</v>
      </c>
      <c r="M483" s="2">
        <v>837.31</v>
      </c>
      <c r="N483" s="2">
        <v>837.31</v>
      </c>
      <c r="O483" s="2">
        <v>850.45</v>
      </c>
      <c r="P483" s="2">
        <v>850.45</v>
      </c>
      <c r="Q483" s="2">
        <v>850.45</v>
      </c>
      <c r="R483" s="2"/>
      <c r="S483" s="2"/>
      <c r="T483" s="2"/>
      <c r="U483" s="2"/>
      <c r="V483" s="2"/>
      <c r="W483" s="2"/>
      <c r="X483" s="2"/>
    </row>
    <row r="484" spans="1:24" x14ac:dyDescent="0.2">
      <c r="A484" s="2" t="s">
        <v>93</v>
      </c>
      <c r="B484" s="2" t="e">
        <f>INDEX('SHOP Plan List'!B$2:B$15,MATCH($A484,'SHOP Plan List'!$A$2:$A$15,0))</f>
        <v>#N/A</v>
      </c>
      <c r="C484" s="2" t="e">
        <f>INDEX('SHOP Plan List'!C$2:C$15,MATCH($A484,'SHOP Plan List'!$A$2:$A$15,0))</f>
        <v>#N/A</v>
      </c>
      <c r="D484" s="2" t="s">
        <v>82</v>
      </c>
      <c r="E484" s="2">
        <v>35</v>
      </c>
      <c r="F484" s="2">
        <v>816.99</v>
      </c>
      <c r="G484" s="2">
        <v>816.99</v>
      </c>
      <c r="H484" s="2">
        <v>816.99</v>
      </c>
      <c r="I484" s="2">
        <v>829.81</v>
      </c>
      <c r="J484" s="2">
        <v>829.81</v>
      </c>
      <c r="K484" s="2">
        <v>829.81</v>
      </c>
      <c r="L484" s="2">
        <v>842.83</v>
      </c>
      <c r="M484" s="2">
        <v>842.83</v>
      </c>
      <c r="N484" s="2">
        <v>842.83</v>
      </c>
      <c r="O484" s="2">
        <v>856.06</v>
      </c>
      <c r="P484" s="2">
        <v>856.06</v>
      </c>
      <c r="Q484" s="2">
        <v>856.06</v>
      </c>
      <c r="R484" s="2"/>
      <c r="S484" s="2"/>
      <c r="T484" s="2"/>
      <c r="U484" s="2"/>
      <c r="V484" s="2"/>
      <c r="W484" s="2"/>
      <c r="X484" s="2"/>
    </row>
    <row r="485" spans="1:24" x14ac:dyDescent="0.2">
      <c r="A485" s="2" t="s">
        <v>93</v>
      </c>
      <c r="B485" s="2" t="e">
        <f>INDEX('SHOP Plan List'!B$2:B$15,MATCH($A485,'SHOP Plan List'!$A$2:$A$15,0))</f>
        <v>#N/A</v>
      </c>
      <c r="C485" s="2" t="e">
        <f>INDEX('SHOP Plan List'!C$2:C$15,MATCH($A485,'SHOP Plan List'!$A$2:$A$15,0))</f>
        <v>#N/A</v>
      </c>
      <c r="D485" s="2" t="s">
        <v>82</v>
      </c>
      <c r="E485" s="2">
        <v>36</v>
      </c>
      <c r="F485" s="2">
        <v>822.34</v>
      </c>
      <c r="G485" s="2">
        <v>822.34</v>
      </c>
      <c r="H485" s="2">
        <v>822.34</v>
      </c>
      <c r="I485" s="2">
        <v>835.25</v>
      </c>
      <c r="J485" s="2">
        <v>835.25</v>
      </c>
      <c r="K485" s="2">
        <v>835.25</v>
      </c>
      <c r="L485" s="2">
        <v>848.35</v>
      </c>
      <c r="M485" s="2">
        <v>848.35</v>
      </c>
      <c r="N485" s="2">
        <v>848.35</v>
      </c>
      <c r="O485" s="2">
        <v>861.66</v>
      </c>
      <c r="P485" s="2">
        <v>861.66</v>
      </c>
      <c r="Q485" s="2">
        <v>861.66</v>
      </c>
      <c r="R485" s="2"/>
      <c r="S485" s="2"/>
      <c r="T485" s="2"/>
      <c r="U485" s="2"/>
      <c r="V485" s="2"/>
      <c r="W485" s="2"/>
      <c r="X485" s="2"/>
    </row>
    <row r="486" spans="1:24" x14ac:dyDescent="0.2">
      <c r="A486" s="2" t="s">
        <v>93</v>
      </c>
      <c r="B486" s="2" t="e">
        <f>INDEX('SHOP Plan List'!B$2:B$15,MATCH($A486,'SHOP Plan List'!$A$2:$A$15,0))</f>
        <v>#N/A</v>
      </c>
      <c r="C486" s="2" t="e">
        <f>INDEX('SHOP Plan List'!C$2:C$15,MATCH($A486,'SHOP Plan List'!$A$2:$A$15,0))</f>
        <v>#N/A</v>
      </c>
      <c r="D486" s="2" t="s">
        <v>82</v>
      </c>
      <c r="E486" s="2">
        <v>37</v>
      </c>
      <c r="F486" s="2">
        <v>827.69</v>
      </c>
      <c r="G486" s="2">
        <v>827.69</v>
      </c>
      <c r="H486" s="2">
        <v>827.69</v>
      </c>
      <c r="I486" s="2">
        <v>840.68</v>
      </c>
      <c r="J486" s="2">
        <v>840.68</v>
      </c>
      <c r="K486" s="2">
        <v>840.68</v>
      </c>
      <c r="L486" s="2">
        <v>853.87</v>
      </c>
      <c r="M486" s="2">
        <v>853.87</v>
      </c>
      <c r="N486" s="2">
        <v>853.87</v>
      </c>
      <c r="O486" s="2">
        <v>867.26</v>
      </c>
      <c r="P486" s="2">
        <v>867.26</v>
      </c>
      <c r="Q486" s="2">
        <v>867.26</v>
      </c>
      <c r="R486" s="2"/>
      <c r="S486" s="2"/>
      <c r="T486" s="2"/>
      <c r="U486" s="2"/>
      <c r="V486" s="2"/>
      <c r="W486" s="2"/>
      <c r="X486" s="2"/>
    </row>
    <row r="487" spans="1:24" x14ac:dyDescent="0.2">
      <c r="A487" s="2" t="s">
        <v>93</v>
      </c>
      <c r="B487" s="2" t="e">
        <f>INDEX('SHOP Plan List'!B$2:B$15,MATCH($A487,'SHOP Plan List'!$A$2:$A$15,0))</f>
        <v>#N/A</v>
      </c>
      <c r="C487" s="2" t="e">
        <f>INDEX('SHOP Plan List'!C$2:C$15,MATCH($A487,'SHOP Plan List'!$A$2:$A$15,0))</f>
        <v>#N/A</v>
      </c>
      <c r="D487" s="2" t="s">
        <v>82</v>
      </c>
      <c r="E487" s="2">
        <v>38</v>
      </c>
      <c r="F487" s="2">
        <v>833.04</v>
      </c>
      <c r="G487" s="2">
        <v>833.04</v>
      </c>
      <c r="H487" s="2">
        <v>833.04</v>
      </c>
      <c r="I487" s="2">
        <v>846.11</v>
      </c>
      <c r="J487" s="2">
        <v>846.11</v>
      </c>
      <c r="K487" s="2">
        <v>846.11</v>
      </c>
      <c r="L487" s="2">
        <v>859.39</v>
      </c>
      <c r="M487" s="2">
        <v>859.39</v>
      </c>
      <c r="N487" s="2">
        <v>859.39</v>
      </c>
      <c r="O487" s="2">
        <v>872.87</v>
      </c>
      <c r="P487" s="2">
        <v>872.87</v>
      </c>
      <c r="Q487" s="2">
        <v>872.87</v>
      </c>
      <c r="R487" s="2"/>
      <c r="S487" s="2"/>
      <c r="T487" s="2"/>
      <c r="U487" s="2"/>
      <c r="V487" s="2"/>
      <c r="W487" s="2"/>
      <c r="X487" s="2"/>
    </row>
    <row r="488" spans="1:24" x14ac:dyDescent="0.2">
      <c r="A488" s="2" t="s">
        <v>93</v>
      </c>
      <c r="B488" s="2" t="e">
        <f>INDEX('SHOP Plan List'!B$2:B$15,MATCH($A488,'SHOP Plan List'!$A$2:$A$15,0))</f>
        <v>#N/A</v>
      </c>
      <c r="C488" s="2" t="e">
        <f>INDEX('SHOP Plan List'!C$2:C$15,MATCH($A488,'SHOP Plan List'!$A$2:$A$15,0))</f>
        <v>#N/A</v>
      </c>
      <c r="D488" s="2" t="s">
        <v>82</v>
      </c>
      <c r="E488" s="2">
        <v>39</v>
      </c>
      <c r="F488" s="2">
        <v>843.74</v>
      </c>
      <c r="G488" s="2">
        <v>843.74</v>
      </c>
      <c r="H488" s="2">
        <v>843.74</v>
      </c>
      <c r="I488" s="2">
        <v>856.98</v>
      </c>
      <c r="J488" s="2">
        <v>856.98</v>
      </c>
      <c r="K488" s="2">
        <v>856.98</v>
      </c>
      <c r="L488" s="2">
        <v>870.42</v>
      </c>
      <c r="M488" s="2">
        <v>870.42</v>
      </c>
      <c r="N488" s="2">
        <v>870.42</v>
      </c>
      <c r="O488" s="2">
        <v>884.08</v>
      </c>
      <c r="P488" s="2">
        <v>884.08</v>
      </c>
      <c r="Q488" s="2">
        <v>884.08</v>
      </c>
      <c r="R488" s="2"/>
      <c r="S488" s="2"/>
      <c r="T488" s="2"/>
      <c r="U488" s="2"/>
      <c r="V488" s="2"/>
      <c r="W488" s="2"/>
      <c r="X488" s="2"/>
    </row>
    <row r="489" spans="1:24" x14ac:dyDescent="0.2">
      <c r="A489" s="2" t="s">
        <v>93</v>
      </c>
      <c r="B489" s="2" t="e">
        <f>INDEX('SHOP Plan List'!B$2:B$15,MATCH($A489,'SHOP Plan List'!$A$2:$A$15,0))</f>
        <v>#N/A</v>
      </c>
      <c r="C489" s="2" t="e">
        <f>INDEX('SHOP Plan List'!C$2:C$15,MATCH($A489,'SHOP Plan List'!$A$2:$A$15,0))</f>
        <v>#N/A</v>
      </c>
      <c r="D489" s="2" t="s">
        <v>82</v>
      </c>
      <c r="E489" s="2">
        <v>40</v>
      </c>
      <c r="F489" s="2">
        <v>854.43</v>
      </c>
      <c r="G489" s="2">
        <v>854.43</v>
      </c>
      <c r="H489" s="2">
        <v>854.43</v>
      </c>
      <c r="I489" s="2">
        <v>867.84</v>
      </c>
      <c r="J489" s="2">
        <v>867.84</v>
      </c>
      <c r="K489" s="2">
        <v>867.84</v>
      </c>
      <c r="L489" s="2">
        <v>881.46</v>
      </c>
      <c r="M489" s="2">
        <v>881.46</v>
      </c>
      <c r="N489" s="2">
        <v>881.46</v>
      </c>
      <c r="O489" s="2">
        <v>895.29</v>
      </c>
      <c r="P489" s="2">
        <v>895.29</v>
      </c>
      <c r="Q489" s="2">
        <v>895.29</v>
      </c>
      <c r="R489" s="2"/>
      <c r="S489" s="2"/>
      <c r="T489" s="2"/>
      <c r="U489" s="2"/>
      <c r="V489" s="2"/>
      <c r="W489" s="2"/>
      <c r="X489" s="2"/>
    </row>
    <row r="490" spans="1:24" x14ac:dyDescent="0.2">
      <c r="A490" s="2" t="s">
        <v>93</v>
      </c>
      <c r="B490" s="2" t="e">
        <f>INDEX('SHOP Plan List'!B$2:B$15,MATCH($A490,'SHOP Plan List'!$A$2:$A$15,0))</f>
        <v>#N/A</v>
      </c>
      <c r="C490" s="2" t="e">
        <f>INDEX('SHOP Plan List'!C$2:C$15,MATCH($A490,'SHOP Plan List'!$A$2:$A$15,0))</f>
        <v>#N/A</v>
      </c>
      <c r="D490" s="2" t="s">
        <v>82</v>
      </c>
      <c r="E490" s="2">
        <v>41</v>
      </c>
      <c r="F490" s="2">
        <v>870.48</v>
      </c>
      <c r="G490" s="2">
        <v>870.48</v>
      </c>
      <c r="H490" s="2">
        <v>870.48</v>
      </c>
      <c r="I490" s="2">
        <v>884.14</v>
      </c>
      <c r="J490" s="2">
        <v>884.14</v>
      </c>
      <c r="K490" s="2">
        <v>884.14</v>
      </c>
      <c r="L490" s="2">
        <v>898.01</v>
      </c>
      <c r="M490" s="2">
        <v>898.01</v>
      </c>
      <c r="N490" s="2">
        <v>898.01</v>
      </c>
      <c r="O490" s="2">
        <v>912.1</v>
      </c>
      <c r="P490" s="2">
        <v>912.1</v>
      </c>
      <c r="Q490" s="2">
        <v>912.1</v>
      </c>
      <c r="R490" s="2"/>
      <c r="S490" s="2"/>
      <c r="T490" s="2"/>
      <c r="U490" s="2"/>
      <c r="V490" s="2"/>
      <c r="W490" s="2"/>
      <c r="X490" s="2"/>
    </row>
    <row r="491" spans="1:24" x14ac:dyDescent="0.2">
      <c r="A491" s="2" t="s">
        <v>93</v>
      </c>
      <c r="B491" s="2" t="e">
        <f>INDEX('SHOP Plan List'!B$2:B$15,MATCH($A491,'SHOP Plan List'!$A$2:$A$15,0))</f>
        <v>#N/A</v>
      </c>
      <c r="C491" s="2" t="e">
        <f>INDEX('SHOP Plan List'!C$2:C$15,MATCH($A491,'SHOP Plan List'!$A$2:$A$15,0))</f>
        <v>#N/A</v>
      </c>
      <c r="D491" s="2" t="s">
        <v>82</v>
      </c>
      <c r="E491" s="2">
        <v>42</v>
      </c>
      <c r="F491" s="2">
        <v>885.86</v>
      </c>
      <c r="G491" s="2">
        <v>885.86</v>
      </c>
      <c r="H491" s="2">
        <v>885.86</v>
      </c>
      <c r="I491" s="2">
        <v>899.76</v>
      </c>
      <c r="J491" s="2">
        <v>899.76</v>
      </c>
      <c r="K491" s="2">
        <v>899.76</v>
      </c>
      <c r="L491" s="2">
        <v>913.87</v>
      </c>
      <c r="M491" s="2">
        <v>913.87</v>
      </c>
      <c r="N491" s="2">
        <v>913.87</v>
      </c>
      <c r="O491" s="2">
        <v>928.21</v>
      </c>
      <c r="P491" s="2">
        <v>928.21</v>
      </c>
      <c r="Q491" s="2">
        <v>928.21</v>
      </c>
      <c r="R491" s="2"/>
      <c r="S491" s="2"/>
      <c r="T491" s="2"/>
      <c r="U491" s="2"/>
      <c r="V491" s="2"/>
      <c r="W491" s="2"/>
      <c r="X491" s="2"/>
    </row>
    <row r="492" spans="1:24" x14ac:dyDescent="0.2">
      <c r="A492" s="2" t="s">
        <v>93</v>
      </c>
      <c r="B492" s="2" t="e">
        <f>INDEX('SHOP Plan List'!B$2:B$15,MATCH($A492,'SHOP Plan List'!$A$2:$A$15,0))</f>
        <v>#N/A</v>
      </c>
      <c r="C492" s="2" t="e">
        <f>INDEX('SHOP Plan List'!C$2:C$15,MATCH($A492,'SHOP Plan List'!$A$2:$A$15,0))</f>
        <v>#N/A</v>
      </c>
      <c r="D492" s="2" t="s">
        <v>82</v>
      </c>
      <c r="E492" s="2">
        <v>43</v>
      </c>
      <c r="F492" s="2">
        <v>907.25</v>
      </c>
      <c r="G492" s="2">
        <v>907.25</v>
      </c>
      <c r="H492" s="2">
        <v>907.25</v>
      </c>
      <c r="I492" s="2">
        <v>921.49</v>
      </c>
      <c r="J492" s="2">
        <v>921.49</v>
      </c>
      <c r="K492" s="2">
        <v>921.49</v>
      </c>
      <c r="L492" s="2">
        <v>935.94</v>
      </c>
      <c r="M492" s="2">
        <v>935.94</v>
      </c>
      <c r="N492" s="2">
        <v>935.94</v>
      </c>
      <c r="O492" s="2">
        <v>950.63</v>
      </c>
      <c r="P492" s="2">
        <v>950.63</v>
      </c>
      <c r="Q492" s="2">
        <v>950.63</v>
      </c>
      <c r="R492" s="2"/>
      <c r="S492" s="2"/>
      <c r="T492" s="2"/>
      <c r="U492" s="2"/>
      <c r="V492" s="2"/>
      <c r="W492" s="2"/>
      <c r="X492" s="2"/>
    </row>
    <row r="493" spans="1:24" x14ac:dyDescent="0.2">
      <c r="A493" s="2" t="s">
        <v>93</v>
      </c>
      <c r="B493" s="2" t="e">
        <f>INDEX('SHOP Plan List'!B$2:B$15,MATCH($A493,'SHOP Plan List'!$A$2:$A$15,0))</f>
        <v>#N/A</v>
      </c>
      <c r="C493" s="2" t="e">
        <f>INDEX('SHOP Plan List'!C$2:C$15,MATCH($A493,'SHOP Plan List'!$A$2:$A$15,0))</f>
        <v>#N/A</v>
      </c>
      <c r="D493" s="2" t="s">
        <v>82</v>
      </c>
      <c r="E493" s="2">
        <v>44</v>
      </c>
      <c r="F493" s="2">
        <v>933.99</v>
      </c>
      <c r="G493" s="2">
        <v>933.99</v>
      </c>
      <c r="H493" s="2">
        <v>933.99</v>
      </c>
      <c r="I493" s="2">
        <v>948.65</v>
      </c>
      <c r="J493" s="2">
        <v>948.65</v>
      </c>
      <c r="K493" s="2">
        <v>948.65</v>
      </c>
      <c r="L493" s="2">
        <v>963.53</v>
      </c>
      <c r="M493" s="2">
        <v>963.53</v>
      </c>
      <c r="N493" s="2">
        <v>963.53</v>
      </c>
      <c r="O493" s="2">
        <v>978.65</v>
      </c>
      <c r="P493" s="2">
        <v>978.65</v>
      </c>
      <c r="Q493" s="2">
        <v>978.65</v>
      </c>
      <c r="R493" s="2"/>
      <c r="S493" s="2"/>
      <c r="T493" s="2"/>
      <c r="U493" s="2"/>
      <c r="V493" s="2"/>
      <c r="W493" s="2"/>
      <c r="X493" s="2"/>
    </row>
    <row r="494" spans="1:24" x14ac:dyDescent="0.2">
      <c r="A494" s="2" t="s">
        <v>93</v>
      </c>
      <c r="B494" s="2" t="e">
        <f>INDEX('SHOP Plan List'!B$2:B$15,MATCH($A494,'SHOP Plan List'!$A$2:$A$15,0))</f>
        <v>#N/A</v>
      </c>
      <c r="C494" s="2" t="e">
        <f>INDEX('SHOP Plan List'!C$2:C$15,MATCH($A494,'SHOP Plan List'!$A$2:$A$15,0))</f>
        <v>#N/A</v>
      </c>
      <c r="D494" s="2" t="s">
        <v>82</v>
      </c>
      <c r="E494" s="2">
        <v>45</v>
      </c>
      <c r="F494" s="2">
        <v>965.42</v>
      </c>
      <c r="G494" s="2">
        <v>965.42</v>
      </c>
      <c r="H494" s="2">
        <v>965.42</v>
      </c>
      <c r="I494" s="2">
        <v>980.56</v>
      </c>
      <c r="J494" s="2">
        <v>980.56</v>
      </c>
      <c r="K494" s="2">
        <v>980.56</v>
      </c>
      <c r="L494" s="2">
        <v>995.95</v>
      </c>
      <c r="M494" s="2">
        <v>995.95</v>
      </c>
      <c r="N494" s="2">
        <v>995.95</v>
      </c>
      <c r="O494" s="2">
        <v>1011.57</v>
      </c>
      <c r="P494" s="2">
        <v>1011.57</v>
      </c>
      <c r="Q494" s="2">
        <v>1011.57</v>
      </c>
      <c r="R494" s="2"/>
      <c r="S494" s="2"/>
      <c r="T494" s="2"/>
      <c r="U494" s="2"/>
      <c r="V494" s="2"/>
      <c r="W494" s="2"/>
      <c r="X494" s="2"/>
    </row>
    <row r="495" spans="1:24" x14ac:dyDescent="0.2">
      <c r="A495" s="2" t="s">
        <v>93</v>
      </c>
      <c r="B495" s="2" t="e">
        <f>INDEX('SHOP Plan List'!B$2:B$15,MATCH($A495,'SHOP Plan List'!$A$2:$A$15,0))</f>
        <v>#N/A</v>
      </c>
      <c r="C495" s="2" t="e">
        <f>INDEX('SHOP Plan List'!C$2:C$15,MATCH($A495,'SHOP Plan List'!$A$2:$A$15,0))</f>
        <v>#N/A</v>
      </c>
      <c r="D495" s="2" t="s">
        <v>82</v>
      </c>
      <c r="E495" s="2">
        <v>46</v>
      </c>
      <c r="F495" s="2">
        <v>1002.86</v>
      </c>
      <c r="G495" s="2">
        <v>1002.86</v>
      </c>
      <c r="H495" s="2">
        <v>1002.86</v>
      </c>
      <c r="I495" s="2">
        <v>1018.59</v>
      </c>
      <c r="J495" s="2">
        <v>1018.59</v>
      </c>
      <c r="K495" s="2">
        <v>1018.59</v>
      </c>
      <c r="L495" s="2">
        <v>1034.57</v>
      </c>
      <c r="M495" s="2">
        <v>1034.57</v>
      </c>
      <c r="N495" s="2">
        <v>1034.57</v>
      </c>
      <c r="O495" s="2">
        <v>1050.8</v>
      </c>
      <c r="P495" s="2">
        <v>1050.8</v>
      </c>
      <c r="Q495" s="2">
        <v>1050.8</v>
      </c>
      <c r="R495" s="2"/>
      <c r="S495" s="2"/>
      <c r="T495" s="2"/>
      <c r="U495" s="2"/>
      <c r="V495" s="2"/>
      <c r="W495" s="2"/>
      <c r="X495" s="2"/>
    </row>
    <row r="496" spans="1:24" x14ac:dyDescent="0.2">
      <c r="A496" s="2" t="s">
        <v>93</v>
      </c>
      <c r="B496" s="2" t="e">
        <f>INDEX('SHOP Plan List'!B$2:B$15,MATCH($A496,'SHOP Plan List'!$A$2:$A$15,0))</f>
        <v>#N/A</v>
      </c>
      <c r="C496" s="2" t="e">
        <f>INDEX('SHOP Plan List'!C$2:C$15,MATCH($A496,'SHOP Plan List'!$A$2:$A$15,0))</f>
        <v>#N/A</v>
      </c>
      <c r="D496" s="2" t="s">
        <v>82</v>
      </c>
      <c r="E496" s="2">
        <v>47</v>
      </c>
      <c r="F496" s="2">
        <v>1044.98</v>
      </c>
      <c r="G496" s="2">
        <v>1044.98</v>
      </c>
      <c r="H496" s="2">
        <v>1044.98</v>
      </c>
      <c r="I496" s="2">
        <v>1061.3699999999999</v>
      </c>
      <c r="J496" s="2">
        <v>1061.3699999999999</v>
      </c>
      <c r="K496" s="2">
        <v>1061.3699999999999</v>
      </c>
      <c r="L496" s="2">
        <v>1078.03</v>
      </c>
      <c r="M496" s="2">
        <v>1078.03</v>
      </c>
      <c r="N496" s="2">
        <v>1078.03</v>
      </c>
      <c r="O496" s="2">
        <v>1094.94</v>
      </c>
      <c r="P496" s="2">
        <v>1094.94</v>
      </c>
      <c r="Q496" s="2">
        <v>1094.94</v>
      </c>
      <c r="R496" s="2"/>
      <c r="S496" s="2"/>
      <c r="T496" s="2"/>
      <c r="U496" s="2"/>
      <c r="V496" s="2"/>
      <c r="W496" s="2"/>
      <c r="X496" s="2"/>
    </row>
    <row r="497" spans="1:24" x14ac:dyDescent="0.2">
      <c r="A497" s="2" t="s">
        <v>93</v>
      </c>
      <c r="B497" s="2" t="e">
        <f>INDEX('SHOP Plan List'!B$2:B$15,MATCH($A497,'SHOP Plan List'!$A$2:$A$15,0))</f>
        <v>#N/A</v>
      </c>
      <c r="C497" s="2" t="e">
        <f>INDEX('SHOP Plan List'!C$2:C$15,MATCH($A497,'SHOP Plan List'!$A$2:$A$15,0))</f>
        <v>#N/A</v>
      </c>
      <c r="D497" s="2" t="s">
        <v>82</v>
      </c>
      <c r="E497" s="2">
        <v>48</v>
      </c>
      <c r="F497" s="2">
        <v>1093.1199999999999</v>
      </c>
      <c r="G497" s="2">
        <v>1093.1199999999999</v>
      </c>
      <c r="H497" s="2">
        <v>1093.1199999999999</v>
      </c>
      <c r="I497" s="2">
        <v>1110.27</v>
      </c>
      <c r="J497" s="2">
        <v>1110.27</v>
      </c>
      <c r="K497" s="2">
        <v>1110.27</v>
      </c>
      <c r="L497" s="2">
        <v>1127.68</v>
      </c>
      <c r="M497" s="2">
        <v>1127.68</v>
      </c>
      <c r="N497" s="2">
        <v>1127.68</v>
      </c>
      <c r="O497" s="2">
        <v>1145.3800000000001</v>
      </c>
      <c r="P497" s="2">
        <v>1145.3800000000001</v>
      </c>
      <c r="Q497" s="2">
        <v>1145.3800000000001</v>
      </c>
      <c r="R497" s="2"/>
      <c r="S497" s="2"/>
      <c r="T497" s="2"/>
      <c r="U497" s="2"/>
      <c r="V497" s="2"/>
      <c r="W497" s="2"/>
      <c r="X497" s="2"/>
    </row>
    <row r="498" spans="1:24" x14ac:dyDescent="0.2">
      <c r="A498" s="2" t="s">
        <v>93</v>
      </c>
      <c r="B498" s="2" t="e">
        <f>INDEX('SHOP Plan List'!B$2:B$15,MATCH($A498,'SHOP Plan List'!$A$2:$A$15,0))</f>
        <v>#N/A</v>
      </c>
      <c r="C498" s="2" t="e">
        <f>INDEX('SHOP Plan List'!C$2:C$15,MATCH($A498,'SHOP Plan List'!$A$2:$A$15,0))</f>
        <v>#N/A</v>
      </c>
      <c r="D498" s="2" t="s">
        <v>82</v>
      </c>
      <c r="E498" s="2">
        <v>49</v>
      </c>
      <c r="F498" s="2">
        <v>1140.58</v>
      </c>
      <c r="G498" s="2">
        <v>1140.58</v>
      </c>
      <c r="H498" s="2">
        <v>1140.58</v>
      </c>
      <c r="I498" s="2">
        <v>1158.48</v>
      </c>
      <c r="J498" s="2">
        <v>1158.48</v>
      </c>
      <c r="K498" s="2">
        <v>1158.48</v>
      </c>
      <c r="L498" s="2">
        <v>1176.6500000000001</v>
      </c>
      <c r="M498" s="2">
        <v>1176.6500000000001</v>
      </c>
      <c r="N498" s="2">
        <v>1176.6500000000001</v>
      </c>
      <c r="O498" s="2">
        <v>1195.1199999999999</v>
      </c>
      <c r="P498" s="2">
        <v>1195.1199999999999</v>
      </c>
      <c r="Q498" s="2">
        <v>1195.1199999999999</v>
      </c>
      <c r="R498" s="2"/>
      <c r="S498" s="2"/>
      <c r="T498" s="2"/>
      <c r="U498" s="2"/>
      <c r="V498" s="2"/>
      <c r="W498" s="2"/>
      <c r="X498" s="2"/>
    </row>
    <row r="499" spans="1:24" x14ac:dyDescent="0.2">
      <c r="A499" s="2" t="s">
        <v>93</v>
      </c>
      <c r="B499" s="2" t="e">
        <f>INDEX('SHOP Plan List'!B$2:B$15,MATCH($A499,'SHOP Plan List'!$A$2:$A$15,0))</f>
        <v>#N/A</v>
      </c>
      <c r="C499" s="2" t="e">
        <f>INDEX('SHOP Plan List'!C$2:C$15,MATCH($A499,'SHOP Plan List'!$A$2:$A$15,0))</f>
        <v>#N/A</v>
      </c>
      <c r="D499" s="2" t="s">
        <v>82</v>
      </c>
      <c r="E499" s="2">
        <v>50</v>
      </c>
      <c r="F499" s="2">
        <v>1194.07</v>
      </c>
      <c r="G499" s="2">
        <v>1194.07</v>
      </c>
      <c r="H499" s="2">
        <v>1194.07</v>
      </c>
      <c r="I499" s="2">
        <v>1212.8</v>
      </c>
      <c r="J499" s="2">
        <v>1212.8</v>
      </c>
      <c r="K499" s="2">
        <v>1212.8</v>
      </c>
      <c r="L499" s="2">
        <v>1231.83</v>
      </c>
      <c r="M499" s="2">
        <v>1231.83</v>
      </c>
      <c r="N499" s="2">
        <v>1231.83</v>
      </c>
      <c r="O499" s="2">
        <v>1251.1600000000001</v>
      </c>
      <c r="P499" s="2">
        <v>1251.1600000000001</v>
      </c>
      <c r="Q499" s="2">
        <v>1251.1600000000001</v>
      </c>
      <c r="R499" s="2"/>
      <c r="S499" s="2"/>
      <c r="T499" s="2"/>
      <c r="U499" s="2"/>
      <c r="V499" s="2"/>
      <c r="W499" s="2"/>
      <c r="X499" s="2"/>
    </row>
    <row r="500" spans="1:24" x14ac:dyDescent="0.2">
      <c r="A500" s="2" t="s">
        <v>93</v>
      </c>
      <c r="B500" s="2" t="e">
        <f>INDEX('SHOP Plan List'!B$2:B$15,MATCH($A500,'SHOP Plan List'!$A$2:$A$15,0))</f>
        <v>#N/A</v>
      </c>
      <c r="C500" s="2" t="e">
        <f>INDEX('SHOP Plan List'!C$2:C$15,MATCH($A500,'SHOP Plan List'!$A$2:$A$15,0))</f>
        <v>#N/A</v>
      </c>
      <c r="D500" s="2" t="s">
        <v>82</v>
      </c>
      <c r="E500" s="2">
        <v>51</v>
      </c>
      <c r="F500" s="2">
        <v>1246.8900000000001</v>
      </c>
      <c r="G500" s="2">
        <v>1246.8900000000001</v>
      </c>
      <c r="H500" s="2">
        <v>1246.8900000000001</v>
      </c>
      <c r="I500" s="2">
        <v>1266.45</v>
      </c>
      <c r="J500" s="2">
        <v>1266.45</v>
      </c>
      <c r="K500" s="2">
        <v>1266.45</v>
      </c>
      <c r="L500" s="2">
        <v>1286.32</v>
      </c>
      <c r="M500" s="2">
        <v>1286.32</v>
      </c>
      <c r="N500" s="2">
        <v>1286.32</v>
      </c>
      <c r="O500" s="2">
        <v>1306.5</v>
      </c>
      <c r="P500" s="2">
        <v>1306.5</v>
      </c>
      <c r="Q500" s="2">
        <v>1306.5</v>
      </c>
      <c r="R500" s="2"/>
      <c r="S500" s="2"/>
      <c r="T500" s="2"/>
      <c r="U500" s="2"/>
      <c r="V500" s="2"/>
      <c r="W500" s="2"/>
      <c r="X500" s="2"/>
    </row>
    <row r="501" spans="1:24" x14ac:dyDescent="0.2">
      <c r="A501" s="2" t="s">
        <v>93</v>
      </c>
      <c r="B501" s="2" t="e">
        <f>INDEX('SHOP Plan List'!B$2:B$15,MATCH($A501,'SHOP Plan List'!$A$2:$A$15,0))</f>
        <v>#N/A</v>
      </c>
      <c r="C501" s="2" t="e">
        <f>INDEX('SHOP Plan List'!C$2:C$15,MATCH($A501,'SHOP Plan List'!$A$2:$A$15,0))</f>
        <v>#N/A</v>
      </c>
      <c r="D501" s="2" t="s">
        <v>82</v>
      </c>
      <c r="E501" s="2">
        <v>52</v>
      </c>
      <c r="F501" s="2">
        <v>1305.05</v>
      </c>
      <c r="G501" s="2">
        <v>1305.05</v>
      </c>
      <c r="H501" s="2">
        <v>1305.05</v>
      </c>
      <c r="I501" s="2">
        <v>1325.53</v>
      </c>
      <c r="J501" s="2">
        <v>1325.53</v>
      </c>
      <c r="K501" s="2">
        <v>1325.53</v>
      </c>
      <c r="L501" s="2">
        <v>1346.32</v>
      </c>
      <c r="M501" s="2">
        <v>1346.32</v>
      </c>
      <c r="N501" s="2">
        <v>1346.32</v>
      </c>
      <c r="O501" s="2">
        <v>1367.45</v>
      </c>
      <c r="P501" s="2">
        <v>1367.45</v>
      </c>
      <c r="Q501" s="2">
        <v>1367.45</v>
      </c>
      <c r="R501" s="2"/>
      <c r="S501" s="2"/>
      <c r="T501" s="2"/>
      <c r="U501" s="2"/>
      <c r="V501" s="2"/>
      <c r="W501" s="2"/>
      <c r="X501" s="2"/>
    </row>
    <row r="502" spans="1:24" x14ac:dyDescent="0.2">
      <c r="A502" s="2" t="s">
        <v>93</v>
      </c>
      <c r="B502" s="2" t="e">
        <f>INDEX('SHOP Plan List'!B$2:B$15,MATCH($A502,'SHOP Plan List'!$A$2:$A$15,0))</f>
        <v>#N/A</v>
      </c>
      <c r="C502" s="2" t="e">
        <f>INDEX('SHOP Plan List'!C$2:C$15,MATCH($A502,'SHOP Plan List'!$A$2:$A$15,0))</f>
        <v>#N/A</v>
      </c>
      <c r="D502" s="2" t="s">
        <v>82</v>
      </c>
      <c r="E502" s="2">
        <v>53</v>
      </c>
      <c r="F502" s="2">
        <v>1363.89</v>
      </c>
      <c r="G502" s="2">
        <v>1363.89</v>
      </c>
      <c r="H502" s="2">
        <v>1363.89</v>
      </c>
      <c r="I502" s="2">
        <v>1385.29</v>
      </c>
      <c r="J502" s="2">
        <v>1385.29</v>
      </c>
      <c r="K502" s="2">
        <v>1385.29</v>
      </c>
      <c r="L502" s="2">
        <v>1407.02</v>
      </c>
      <c r="M502" s="2">
        <v>1407.02</v>
      </c>
      <c r="N502" s="2">
        <v>1407.02</v>
      </c>
      <c r="O502" s="2">
        <v>1429.09</v>
      </c>
      <c r="P502" s="2">
        <v>1429.09</v>
      </c>
      <c r="Q502" s="2">
        <v>1429.09</v>
      </c>
      <c r="R502" s="2"/>
      <c r="S502" s="2"/>
      <c r="T502" s="2"/>
      <c r="U502" s="2"/>
      <c r="V502" s="2"/>
      <c r="W502" s="2"/>
      <c r="X502" s="2"/>
    </row>
    <row r="503" spans="1:24" x14ac:dyDescent="0.2">
      <c r="A503" s="2" t="s">
        <v>93</v>
      </c>
      <c r="B503" s="2" t="e">
        <f>INDEX('SHOP Plan List'!B$2:B$15,MATCH($A503,'SHOP Plan List'!$A$2:$A$15,0))</f>
        <v>#N/A</v>
      </c>
      <c r="C503" s="2" t="e">
        <f>INDEX('SHOP Plan List'!C$2:C$15,MATCH($A503,'SHOP Plan List'!$A$2:$A$15,0))</f>
        <v>#N/A</v>
      </c>
      <c r="D503" s="2" t="s">
        <v>82</v>
      </c>
      <c r="E503" s="2">
        <v>54</v>
      </c>
      <c r="F503" s="2">
        <v>1427.4</v>
      </c>
      <c r="G503" s="2">
        <v>1427.4</v>
      </c>
      <c r="H503" s="2">
        <v>1427.4</v>
      </c>
      <c r="I503" s="2">
        <v>1449.8</v>
      </c>
      <c r="J503" s="2">
        <v>1449.8</v>
      </c>
      <c r="K503" s="2">
        <v>1449.8</v>
      </c>
      <c r="L503" s="2">
        <v>1472.54</v>
      </c>
      <c r="M503" s="2">
        <v>1472.54</v>
      </c>
      <c r="N503" s="2">
        <v>1472.54</v>
      </c>
      <c r="O503" s="2">
        <v>1495.65</v>
      </c>
      <c r="P503" s="2">
        <v>1495.65</v>
      </c>
      <c r="Q503" s="2">
        <v>1495.65</v>
      </c>
      <c r="R503" s="2"/>
      <c r="S503" s="2"/>
      <c r="T503" s="2"/>
      <c r="U503" s="2"/>
      <c r="V503" s="2"/>
      <c r="W503" s="2"/>
      <c r="X503" s="2"/>
    </row>
    <row r="504" spans="1:24" x14ac:dyDescent="0.2">
      <c r="A504" s="2" t="s">
        <v>93</v>
      </c>
      <c r="B504" s="2" t="e">
        <f>INDEX('SHOP Plan List'!B$2:B$15,MATCH($A504,'SHOP Plan List'!$A$2:$A$15,0))</f>
        <v>#N/A</v>
      </c>
      <c r="C504" s="2" t="e">
        <f>INDEX('SHOP Plan List'!C$2:C$15,MATCH($A504,'SHOP Plan List'!$A$2:$A$15,0))</f>
        <v>#N/A</v>
      </c>
      <c r="D504" s="2" t="s">
        <v>82</v>
      </c>
      <c r="E504" s="2">
        <v>55</v>
      </c>
      <c r="F504" s="2">
        <v>1490.92</v>
      </c>
      <c r="G504" s="2">
        <v>1490.92</v>
      </c>
      <c r="H504" s="2">
        <v>1490.92</v>
      </c>
      <c r="I504" s="2">
        <v>1514.31</v>
      </c>
      <c r="J504" s="2">
        <v>1514.31</v>
      </c>
      <c r="K504" s="2">
        <v>1514.31</v>
      </c>
      <c r="L504" s="2">
        <v>1538.07</v>
      </c>
      <c r="M504" s="2">
        <v>1538.07</v>
      </c>
      <c r="N504" s="2">
        <v>1538.07</v>
      </c>
      <c r="O504" s="2">
        <v>1562.2</v>
      </c>
      <c r="P504" s="2">
        <v>1562.2</v>
      </c>
      <c r="Q504" s="2">
        <v>1562.2</v>
      </c>
      <c r="R504" s="2"/>
      <c r="S504" s="2"/>
      <c r="T504" s="2"/>
      <c r="U504" s="2"/>
      <c r="V504" s="2"/>
      <c r="W504" s="2"/>
      <c r="X504" s="2"/>
    </row>
    <row r="505" spans="1:24" x14ac:dyDescent="0.2">
      <c r="A505" s="2" t="s">
        <v>93</v>
      </c>
      <c r="B505" s="2" t="e">
        <f>INDEX('SHOP Plan List'!B$2:B$15,MATCH($A505,'SHOP Plan List'!$A$2:$A$15,0))</f>
        <v>#N/A</v>
      </c>
      <c r="C505" s="2" t="e">
        <f>INDEX('SHOP Plan List'!C$2:C$15,MATCH($A505,'SHOP Plan List'!$A$2:$A$15,0))</f>
        <v>#N/A</v>
      </c>
      <c r="D505" s="2" t="s">
        <v>82</v>
      </c>
      <c r="E505" s="2">
        <v>56</v>
      </c>
      <c r="F505" s="2">
        <v>1559.78</v>
      </c>
      <c r="G505" s="2">
        <v>1559.78</v>
      </c>
      <c r="H505" s="2">
        <v>1559.78</v>
      </c>
      <c r="I505" s="2">
        <v>1584.25</v>
      </c>
      <c r="J505" s="2">
        <v>1584.25</v>
      </c>
      <c r="K505" s="2">
        <v>1584.25</v>
      </c>
      <c r="L505" s="2">
        <v>1609.11</v>
      </c>
      <c r="M505" s="2">
        <v>1609.11</v>
      </c>
      <c r="N505" s="2">
        <v>1609.11</v>
      </c>
      <c r="O505" s="2">
        <v>1634.35</v>
      </c>
      <c r="P505" s="2">
        <v>1634.35</v>
      </c>
      <c r="Q505" s="2">
        <v>1634.35</v>
      </c>
      <c r="R505" s="2"/>
      <c r="S505" s="2"/>
      <c r="T505" s="2"/>
      <c r="U505" s="2"/>
      <c r="V505" s="2"/>
      <c r="W505" s="2"/>
      <c r="X505" s="2"/>
    </row>
    <row r="506" spans="1:24" x14ac:dyDescent="0.2">
      <c r="A506" s="2" t="s">
        <v>93</v>
      </c>
      <c r="B506" s="2" t="e">
        <f>INDEX('SHOP Plan List'!B$2:B$15,MATCH($A506,'SHOP Plan List'!$A$2:$A$15,0))</f>
        <v>#N/A</v>
      </c>
      <c r="C506" s="2" t="e">
        <f>INDEX('SHOP Plan List'!C$2:C$15,MATCH($A506,'SHOP Plan List'!$A$2:$A$15,0))</f>
        <v>#N/A</v>
      </c>
      <c r="D506" s="2" t="s">
        <v>82</v>
      </c>
      <c r="E506" s="2">
        <v>57</v>
      </c>
      <c r="F506" s="2">
        <v>1629.31</v>
      </c>
      <c r="G506" s="2">
        <v>1629.31</v>
      </c>
      <c r="H506" s="2">
        <v>1629.31</v>
      </c>
      <c r="I506" s="2">
        <v>1654.87</v>
      </c>
      <c r="J506" s="2">
        <v>1654.87</v>
      </c>
      <c r="K506" s="2">
        <v>1654.87</v>
      </c>
      <c r="L506" s="2">
        <v>1680.84</v>
      </c>
      <c r="M506" s="2">
        <v>1680.84</v>
      </c>
      <c r="N506" s="2">
        <v>1680.84</v>
      </c>
      <c r="O506" s="2">
        <v>1707.21</v>
      </c>
      <c r="P506" s="2">
        <v>1707.21</v>
      </c>
      <c r="Q506" s="2">
        <v>1707.21</v>
      </c>
      <c r="R506" s="2"/>
      <c r="S506" s="2"/>
      <c r="T506" s="2"/>
      <c r="U506" s="2"/>
      <c r="V506" s="2"/>
      <c r="W506" s="2"/>
      <c r="X506" s="2"/>
    </row>
    <row r="507" spans="1:24" x14ac:dyDescent="0.2">
      <c r="A507" s="2" t="s">
        <v>93</v>
      </c>
      <c r="B507" s="2" t="e">
        <f>INDEX('SHOP Plan List'!B$2:B$15,MATCH($A507,'SHOP Plan List'!$A$2:$A$15,0))</f>
        <v>#N/A</v>
      </c>
      <c r="C507" s="2" t="e">
        <f>INDEX('SHOP Plan List'!C$2:C$15,MATCH($A507,'SHOP Plan List'!$A$2:$A$15,0))</f>
        <v>#N/A</v>
      </c>
      <c r="D507" s="2" t="s">
        <v>82</v>
      </c>
      <c r="E507" s="2">
        <v>58</v>
      </c>
      <c r="F507" s="2">
        <v>1703.52</v>
      </c>
      <c r="G507" s="2">
        <v>1703.52</v>
      </c>
      <c r="H507" s="2">
        <v>1703.52</v>
      </c>
      <c r="I507" s="2">
        <v>1730.25</v>
      </c>
      <c r="J507" s="2">
        <v>1730.25</v>
      </c>
      <c r="K507" s="2">
        <v>1730.25</v>
      </c>
      <c r="L507" s="2">
        <v>1757.39</v>
      </c>
      <c r="M507" s="2">
        <v>1757.39</v>
      </c>
      <c r="N507" s="2">
        <v>1757.39</v>
      </c>
      <c r="O507" s="2">
        <v>1784.97</v>
      </c>
      <c r="P507" s="2">
        <v>1784.97</v>
      </c>
      <c r="Q507" s="2">
        <v>1784.97</v>
      </c>
      <c r="R507" s="2"/>
      <c r="S507" s="2"/>
      <c r="T507" s="2"/>
      <c r="U507" s="2"/>
      <c r="V507" s="2"/>
      <c r="W507" s="2"/>
      <c r="X507" s="2"/>
    </row>
    <row r="508" spans="1:24" x14ac:dyDescent="0.2">
      <c r="A508" s="2" t="s">
        <v>93</v>
      </c>
      <c r="B508" s="2" t="e">
        <f>INDEX('SHOP Plan List'!B$2:B$15,MATCH($A508,'SHOP Plan List'!$A$2:$A$15,0))</f>
        <v>#N/A</v>
      </c>
      <c r="C508" s="2" t="e">
        <f>INDEX('SHOP Plan List'!C$2:C$15,MATCH($A508,'SHOP Plan List'!$A$2:$A$15,0))</f>
        <v>#N/A</v>
      </c>
      <c r="D508" s="2" t="s">
        <v>82</v>
      </c>
      <c r="E508" s="2">
        <v>59</v>
      </c>
      <c r="F508" s="2">
        <v>1740.29</v>
      </c>
      <c r="G508" s="2">
        <v>1740.29</v>
      </c>
      <c r="H508" s="2">
        <v>1740.29</v>
      </c>
      <c r="I508" s="2">
        <v>1767.6</v>
      </c>
      <c r="J508" s="2">
        <v>1767.6</v>
      </c>
      <c r="K508" s="2">
        <v>1767.6</v>
      </c>
      <c r="L508" s="2">
        <v>1795.33</v>
      </c>
      <c r="M508" s="2">
        <v>1795.33</v>
      </c>
      <c r="N508" s="2">
        <v>1795.33</v>
      </c>
      <c r="O508" s="2">
        <v>1823.5</v>
      </c>
      <c r="P508" s="2">
        <v>1823.5</v>
      </c>
      <c r="Q508" s="2">
        <v>1823.5</v>
      </c>
      <c r="R508" s="2"/>
      <c r="S508" s="2"/>
      <c r="T508" s="2"/>
      <c r="U508" s="2"/>
      <c r="V508" s="2"/>
      <c r="W508" s="2"/>
      <c r="X508" s="2"/>
    </row>
    <row r="509" spans="1:24" x14ac:dyDescent="0.2">
      <c r="A509" s="2" t="s">
        <v>93</v>
      </c>
      <c r="B509" s="2" t="e">
        <f>INDEX('SHOP Plan List'!B$2:B$15,MATCH($A509,'SHOP Plan List'!$A$2:$A$15,0))</f>
        <v>#N/A</v>
      </c>
      <c r="C509" s="2" t="e">
        <f>INDEX('SHOP Plan List'!C$2:C$15,MATCH($A509,'SHOP Plan List'!$A$2:$A$15,0))</f>
        <v>#N/A</v>
      </c>
      <c r="D509" s="2" t="s">
        <v>82</v>
      </c>
      <c r="E509" s="2">
        <v>60</v>
      </c>
      <c r="F509" s="2">
        <v>1814.5</v>
      </c>
      <c r="G509" s="2">
        <v>1814.5</v>
      </c>
      <c r="H509" s="2">
        <v>1814.5</v>
      </c>
      <c r="I509" s="2">
        <v>1842.97</v>
      </c>
      <c r="J509" s="2">
        <v>1842.97</v>
      </c>
      <c r="K509" s="2">
        <v>1842.97</v>
      </c>
      <c r="L509" s="2">
        <v>1871.89</v>
      </c>
      <c r="M509" s="2">
        <v>1871.89</v>
      </c>
      <c r="N509" s="2">
        <v>1871.89</v>
      </c>
      <c r="O509" s="2">
        <v>1901.26</v>
      </c>
      <c r="P509" s="2">
        <v>1901.26</v>
      </c>
      <c r="Q509" s="2">
        <v>1901.26</v>
      </c>
      <c r="R509" s="2"/>
      <c r="S509" s="2"/>
      <c r="T509" s="2"/>
      <c r="U509" s="2"/>
      <c r="V509" s="2"/>
      <c r="W509" s="2"/>
      <c r="X509" s="2"/>
    </row>
    <row r="510" spans="1:24" x14ac:dyDescent="0.2">
      <c r="A510" s="2" t="s">
        <v>93</v>
      </c>
      <c r="B510" s="2" t="e">
        <f>INDEX('SHOP Plan List'!B$2:B$15,MATCH($A510,'SHOP Plan List'!$A$2:$A$15,0))</f>
        <v>#N/A</v>
      </c>
      <c r="C510" s="2" t="e">
        <f>INDEX('SHOP Plan List'!C$2:C$15,MATCH($A510,'SHOP Plan List'!$A$2:$A$15,0))</f>
        <v>#N/A</v>
      </c>
      <c r="D510" s="2" t="s">
        <v>82</v>
      </c>
      <c r="E510" s="2">
        <v>61</v>
      </c>
      <c r="F510" s="2">
        <v>1878.69</v>
      </c>
      <c r="G510" s="2">
        <v>1878.69</v>
      </c>
      <c r="H510" s="2">
        <v>1878.69</v>
      </c>
      <c r="I510" s="2">
        <v>1908.16</v>
      </c>
      <c r="J510" s="2">
        <v>1908.16</v>
      </c>
      <c r="K510" s="2">
        <v>1908.16</v>
      </c>
      <c r="L510" s="2">
        <v>1938.1</v>
      </c>
      <c r="M510" s="2">
        <v>1938.1</v>
      </c>
      <c r="N510" s="2">
        <v>1938.1</v>
      </c>
      <c r="O510" s="2">
        <v>1968.51</v>
      </c>
      <c r="P510" s="2">
        <v>1968.51</v>
      </c>
      <c r="Q510" s="2">
        <v>1968.51</v>
      </c>
      <c r="R510" s="2"/>
      <c r="S510" s="2"/>
      <c r="T510" s="2"/>
      <c r="U510" s="2"/>
      <c r="V510" s="2"/>
      <c r="W510" s="2"/>
      <c r="X510" s="2"/>
    </row>
    <row r="511" spans="1:24" x14ac:dyDescent="0.2">
      <c r="A511" s="2" t="s">
        <v>93</v>
      </c>
      <c r="B511" s="2" t="e">
        <f>INDEX('SHOP Plan List'!B$2:B$15,MATCH($A511,'SHOP Plan List'!$A$2:$A$15,0))</f>
        <v>#N/A</v>
      </c>
      <c r="C511" s="2" t="e">
        <f>INDEX('SHOP Plan List'!C$2:C$15,MATCH($A511,'SHOP Plan List'!$A$2:$A$15,0))</f>
        <v>#N/A</v>
      </c>
      <c r="D511" s="2" t="s">
        <v>82</v>
      </c>
      <c r="E511" s="2">
        <v>62</v>
      </c>
      <c r="F511" s="2">
        <v>1920.81</v>
      </c>
      <c r="G511" s="2">
        <v>1920.81</v>
      </c>
      <c r="H511" s="2">
        <v>1920.81</v>
      </c>
      <c r="I511" s="2">
        <v>1950.94</v>
      </c>
      <c r="J511" s="2">
        <v>1950.94</v>
      </c>
      <c r="K511" s="2">
        <v>1950.94</v>
      </c>
      <c r="L511" s="2">
        <v>1981.55</v>
      </c>
      <c r="M511" s="2">
        <v>1981.55</v>
      </c>
      <c r="N511" s="2">
        <v>1981.55</v>
      </c>
      <c r="O511" s="2">
        <v>2012.64</v>
      </c>
      <c r="P511" s="2">
        <v>2012.64</v>
      </c>
      <c r="Q511" s="2">
        <v>2012.64</v>
      </c>
      <c r="R511" s="2"/>
      <c r="S511" s="2"/>
      <c r="T511" s="2"/>
      <c r="U511" s="2"/>
      <c r="V511" s="2"/>
      <c r="W511" s="2"/>
      <c r="X511" s="2"/>
    </row>
    <row r="512" spans="1:24" x14ac:dyDescent="0.2">
      <c r="A512" s="2" t="s">
        <v>93</v>
      </c>
      <c r="B512" s="2" t="e">
        <f>INDEX('SHOP Plan List'!B$2:B$15,MATCH($A512,'SHOP Plan List'!$A$2:$A$15,0))</f>
        <v>#N/A</v>
      </c>
      <c r="C512" s="2" t="e">
        <f>INDEX('SHOP Plan List'!C$2:C$15,MATCH($A512,'SHOP Plan List'!$A$2:$A$15,0))</f>
        <v>#N/A</v>
      </c>
      <c r="D512" s="2" t="s">
        <v>82</v>
      </c>
      <c r="E512" s="2">
        <v>63</v>
      </c>
      <c r="F512" s="2">
        <v>1973.62</v>
      </c>
      <c r="G512" s="2">
        <v>1973.62</v>
      </c>
      <c r="H512" s="2">
        <v>1973.62</v>
      </c>
      <c r="I512" s="2">
        <v>2004.59</v>
      </c>
      <c r="J512" s="2">
        <v>2004.59</v>
      </c>
      <c r="K512" s="2">
        <v>2004.59</v>
      </c>
      <c r="L512" s="2">
        <v>2036.04</v>
      </c>
      <c r="M512" s="2">
        <v>2036.04</v>
      </c>
      <c r="N512" s="2">
        <v>2036.04</v>
      </c>
      <c r="O512" s="2">
        <v>2067.98</v>
      </c>
      <c r="P512" s="2">
        <v>2067.98</v>
      </c>
      <c r="Q512" s="2">
        <v>2067.98</v>
      </c>
      <c r="R512" s="2"/>
      <c r="S512" s="2"/>
      <c r="T512" s="2"/>
      <c r="U512" s="2"/>
      <c r="V512" s="2"/>
      <c r="W512" s="2"/>
      <c r="X512" s="2"/>
    </row>
    <row r="513" spans="1:24" x14ac:dyDescent="0.2">
      <c r="A513" s="2" t="s">
        <v>93</v>
      </c>
      <c r="B513" s="2" t="e">
        <f>INDEX('SHOP Plan List'!B$2:B$15,MATCH($A513,'SHOP Plan List'!$A$2:$A$15,0))</f>
        <v>#N/A</v>
      </c>
      <c r="C513" s="2" t="e">
        <f>INDEX('SHOP Plan List'!C$2:C$15,MATCH($A513,'SHOP Plan List'!$A$2:$A$15,0))</f>
        <v>#N/A</v>
      </c>
      <c r="D513" s="2" t="s">
        <v>82</v>
      </c>
      <c r="E513" s="2" t="s">
        <v>84</v>
      </c>
      <c r="F513" s="2">
        <v>2005.71</v>
      </c>
      <c r="G513" s="2">
        <v>2005.71</v>
      </c>
      <c r="H513" s="2">
        <v>2005.71</v>
      </c>
      <c r="I513" s="2">
        <v>2037.17</v>
      </c>
      <c r="J513" s="2">
        <v>2037.17</v>
      </c>
      <c r="K513" s="2">
        <v>2037.17</v>
      </c>
      <c r="L513" s="2">
        <v>2069.14</v>
      </c>
      <c r="M513" s="2">
        <v>2069.14</v>
      </c>
      <c r="N513" s="2">
        <v>2069.14</v>
      </c>
      <c r="O513" s="2">
        <v>2101.6</v>
      </c>
      <c r="P513" s="2">
        <v>2101.6</v>
      </c>
      <c r="Q513" s="2">
        <v>2101.6</v>
      </c>
      <c r="R513" s="2"/>
      <c r="S513" s="2"/>
      <c r="T513" s="2"/>
      <c r="U513" s="2"/>
      <c r="V513" s="2"/>
      <c r="W513" s="2"/>
      <c r="X513" s="2"/>
    </row>
    <row r="514" spans="1:24" x14ac:dyDescent="0.2">
      <c r="A514" s="2" t="s">
        <v>94</v>
      </c>
      <c r="B514" s="2" t="e">
        <f>INDEX('SHOP Plan List'!B$2:B$15,MATCH($A514,'SHOP Plan List'!$A$2:$A$15,0))</f>
        <v>#N/A</v>
      </c>
      <c r="C514" s="2" t="e">
        <f>INDEX('SHOP Plan List'!C$2:C$15,MATCH($A514,'SHOP Plan List'!$A$2:$A$15,0))</f>
        <v>#N/A</v>
      </c>
      <c r="D514" s="2" t="s">
        <v>82</v>
      </c>
      <c r="E514" s="2" t="s">
        <v>83</v>
      </c>
      <c r="F514" s="2">
        <v>500.41</v>
      </c>
      <c r="G514" s="2">
        <v>500.41</v>
      </c>
      <c r="H514" s="2">
        <v>500.41</v>
      </c>
      <c r="I514" s="2">
        <v>508.26</v>
      </c>
      <c r="J514" s="2">
        <v>508.26</v>
      </c>
      <c r="K514" s="2">
        <v>508.26</v>
      </c>
      <c r="L514" s="2">
        <v>516.23</v>
      </c>
      <c r="M514" s="2">
        <v>516.23</v>
      </c>
      <c r="N514" s="2">
        <v>516.23</v>
      </c>
      <c r="O514" s="2">
        <v>524.33000000000004</v>
      </c>
      <c r="P514" s="2">
        <v>524.33000000000004</v>
      </c>
      <c r="Q514" s="2">
        <v>524.33000000000004</v>
      </c>
      <c r="R514" s="2"/>
      <c r="S514" s="2"/>
      <c r="T514" s="2"/>
      <c r="U514" s="2"/>
      <c r="V514" s="2"/>
      <c r="W514" s="2"/>
      <c r="X514" s="2"/>
    </row>
    <row r="515" spans="1:24" x14ac:dyDescent="0.2">
      <c r="A515" s="2" t="s">
        <v>94</v>
      </c>
      <c r="B515" s="2" t="e">
        <f>INDEX('SHOP Plan List'!B$2:B$15,MATCH($A515,'SHOP Plan List'!$A$2:$A$15,0))</f>
        <v>#N/A</v>
      </c>
      <c r="C515" s="2" t="e">
        <f>INDEX('SHOP Plan List'!C$2:C$15,MATCH($A515,'SHOP Plan List'!$A$2:$A$15,0))</f>
        <v>#N/A</v>
      </c>
      <c r="D515" s="2" t="s">
        <v>82</v>
      </c>
      <c r="E515" s="2">
        <v>15</v>
      </c>
      <c r="F515" s="2">
        <v>544.89</v>
      </c>
      <c r="G515" s="2">
        <v>544.89</v>
      </c>
      <c r="H515" s="2">
        <v>544.89</v>
      </c>
      <c r="I515" s="2">
        <v>553.44000000000005</v>
      </c>
      <c r="J515" s="2">
        <v>553.44000000000005</v>
      </c>
      <c r="K515" s="2">
        <v>553.44000000000005</v>
      </c>
      <c r="L515" s="2">
        <v>562.12</v>
      </c>
      <c r="M515" s="2">
        <v>562.12</v>
      </c>
      <c r="N515" s="2">
        <v>562.12</v>
      </c>
      <c r="O515" s="2">
        <v>570.94000000000005</v>
      </c>
      <c r="P515" s="2">
        <v>570.94000000000005</v>
      </c>
      <c r="Q515" s="2">
        <v>570.94000000000005</v>
      </c>
      <c r="R515" s="2"/>
      <c r="S515" s="2"/>
      <c r="T515" s="2"/>
      <c r="U515" s="2"/>
      <c r="V515" s="2"/>
      <c r="W515" s="2"/>
      <c r="X515" s="2"/>
    </row>
    <row r="516" spans="1:24" x14ac:dyDescent="0.2">
      <c r="A516" s="2" t="s">
        <v>94</v>
      </c>
      <c r="B516" s="2" t="e">
        <f>INDEX('SHOP Plan List'!B$2:B$15,MATCH($A516,'SHOP Plan List'!$A$2:$A$15,0))</f>
        <v>#N/A</v>
      </c>
      <c r="C516" s="2" t="e">
        <f>INDEX('SHOP Plan List'!C$2:C$15,MATCH($A516,'SHOP Plan List'!$A$2:$A$15,0))</f>
        <v>#N/A</v>
      </c>
      <c r="D516" s="2" t="s">
        <v>82</v>
      </c>
      <c r="E516" s="2">
        <v>16</v>
      </c>
      <c r="F516" s="2">
        <v>561.9</v>
      </c>
      <c r="G516" s="2">
        <v>561.9</v>
      </c>
      <c r="H516" s="2">
        <v>561.9</v>
      </c>
      <c r="I516" s="2">
        <v>570.71</v>
      </c>
      <c r="J516" s="2">
        <v>570.71</v>
      </c>
      <c r="K516" s="2">
        <v>570.71</v>
      </c>
      <c r="L516" s="2">
        <v>579.66999999999996</v>
      </c>
      <c r="M516" s="2">
        <v>579.66999999999996</v>
      </c>
      <c r="N516" s="2">
        <v>579.66999999999996</v>
      </c>
      <c r="O516" s="2">
        <v>588.76</v>
      </c>
      <c r="P516" s="2">
        <v>588.76</v>
      </c>
      <c r="Q516" s="2">
        <v>588.76</v>
      </c>
      <c r="R516" s="2"/>
      <c r="S516" s="2"/>
      <c r="T516" s="2"/>
      <c r="U516" s="2"/>
      <c r="V516" s="2"/>
      <c r="W516" s="2"/>
      <c r="X516" s="2"/>
    </row>
    <row r="517" spans="1:24" x14ac:dyDescent="0.2">
      <c r="A517" s="2" t="s">
        <v>94</v>
      </c>
      <c r="B517" s="2" t="e">
        <f>INDEX('SHOP Plan List'!B$2:B$15,MATCH($A517,'SHOP Plan List'!$A$2:$A$15,0))</f>
        <v>#N/A</v>
      </c>
      <c r="C517" s="2" t="e">
        <f>INDEX('SHOP Plan List'!C$2:C$15,MATCH($A517,'SHOP Plan List'!$A$2:$A$15,0))</f>
        <v>#N/A</v>
      </c>
      <c r="D517" s="2" t="s">
        <v>82</v>
      </c>
      <c r="E517" s="2">
        <v>17</v>
      </c>
      <c r="F517" s="2">
        <v>578.9</v>
      </c>
      <c r="G517" s="2">
        <v>578.9</v>
      </c>
      <c r="H517" s="2">
        <v>578.9</v>
      </c>
      <c r="I517" s="2">
        <v>587.99</v>
      </c>
      <c r="J517" s="2">
        <v>587.99</v>
      </c>
      <c r="K517" s="2">
        <v>587.99</v>
      </c>
      <c r="L517" s="2">
        <v>597.21</v>
      </c>
      <c r="M517" s="2">
        <v>597.21</v>
      </c>
      <c r="N517" s="2">
        <v>597.21</v>
      </c>
      <c r="O517" s="2">
        <v>606.58000000000004</v>
      </c>
      <c r="P517" s="2">
        <v>606.58000000000004</v>
      </c>
      <c r="Q517" s="2">
        <v>606.58000000000004</v>
      </c>
      <c r="R517" s="2"/>
      <c r="S517" s="2"/>
      <c r="T517" s="2"/>
      <c r="U517" s="2"/>
      <c r="V517" s="2"/>
      <c r="W517" s="2"/>
      <c r="X517" s="2"/>
    </row>
    <row r="518" spans="1:24" x14ac:dyDescent="0.2">
      <c r="A518" s="2" t="s">
        <v>94</v>
      </c>
      <c r="B518" s="2" t="e">
        <f>INDEX('SHOP Plan List'!B$2:B$15,MATCH($A518,'SHOP Plan List'!$A$2:$A$15,0))</f>
        <v>#N/A</v>
      </c>
      <c r="C518" s="2" t="e">
        <f>INDEX('SHOP Plan List'!C$2:C$15,MATCH($A518,'SHOP Plan List'!$A$2:$A$15,0))</f>
        <v>#N/A</v>
      </c>
      <c r="D518" s="2" t="s">
        <v>82</v>
      </c>
      <c r="E518" s="2">
        <v>18</v>
      </c>
      <c r="F518" s="2">
        <v>597.22</v>
      </c>
      <c r="G518" s="2">
        <v>597.22</v>
      </c>
      <c r="H518" s="2">
        <v>597.22</v>
      </c>
      <c r="I518" s="2">
        <v>606.59</v>
      </c>
      <c r="J518" s="2">
        <v>606.59</v>
      </c>
      <c r="K518" s="2">
        <v>606.59</v>
      </c>
      <c r="L518" s="2">
        <v>616.11</v>
      </c>
      <c r="M518" s="2">
        <v>616.11</v>
      </c>
      <c r="N518" s="2">
        <v>616.11</v>
      </c>
      <c r="O518" s="2">
        <v>625.77</v>
      </c>
      <c r="P518" s="2">
        <v>625.77</v>
      </c>
      <c r="Q518" s="2">
        <v>625.77</v>
      </c>
      <c r="R518" s="2"/>
      <c r="S518" s="2"/>
      <c r="T518" s="2"/>
      <c r="U518" s="2"/>
      <c r="V518" s="2"/>
      <c r="W518" s="2"/>
      <c r="X518" s="2"/>
    </row>
    <row r="519" spans="1:24" x14ac:dyDescent="0.2">
      <c r="A519" s="2" t="s">
        <v>94</v>
      </c>
      <c r="B519" s="2" t="e">
        <f>INDEX('SHOP Plan List'!B$2:B$15,MATCH($A519,'SHOP Plan List'!$A$2:$A$15,0))</f>
        <v>#N/A</v>
      </c>
      <c r="C519" s="2" t="e">
        <f>INDEX('SHOP Plan List'!C$2:C$15,MATCH($A519,'SHOP Plan List'!$A$2:$A$15,0))</f>
        <v>#N/A</v>
      </c>
      <c r="D519" s="2" t="s">
        <v>82</v>
      </c>
      <c r="E519" s="2">
        <v>19</v>
      </c>
      <c r="F519" s="2">
        <v>615.53</v>
      </c>
      <c r="G519" s="2">
        <v>615.53</v>
      </c>
      <c r="H519" s="2">
        <v>615.53</v>
      </c>
      <c r="I519" s="2">
        <v>625.19000000000005</v>
      </c>
      <c r="J519" s="2">
        <v>625.19000000000005</v>
      </c>
      <c r="K519" s="2">
        <v>625.19000000000005</v>
      </c>
      <c r="L519" s="2">
        <v>635</v>
      </c>
      <c r="M519" s="2">
        <v>635</v>
      </c>
      <c r="N519" s="2">
        <v>635</v>
      </c>
      <c r="O519" s="2">
        <v>644.96</v>
      </c>
      <c r="P519" s="2">
        <v>644.96</v>
      </c>
      <c r="Q519" s="2">
        <v>644.96</v>
      </c>
      <c r="R519" s="2"/>
      <c r="S519" s="2"/>
      <c r="T519" s="2"/>
      <c r="U519" s="2"/>
      <c r="V519" s="2"/>
      <c r="W519" s="2"/>
      <c r="X519" s="2"/>
    </row>
    <row r="520" spans="1:24" x14ac:dyDescent="0.2">
      <c r="A520" s="2" t="s">
        <v>94</v>
      </c>
      <c r="B520" s="2" t="e">
        <f>INDEX('SHOP Plan List'!B$2:B$15,MATCH($A520,'SHOP Plan List'!$A$2:$A$15,0))</f>
        <v>#N/A</v>
      </c>
      <c r="C520" s="2" t="e">
        <f>INDEX('SHOP Plan List'!C$2:C$15,MATCH($A520,'SHOP Plan List'!$A$2:$A$15,0))</f>
        <v>#N/A</v>
      </c>
      <c r="D520" s="2" t="s">
        <v>82</v>
      </c>
      <c r="E520" s="2">
        <v>20</v>
      </c>
      <c r="F520" s="2">
        <v>634.5</v>
      </c>
      <c r="G520" s="2">
        <v>634.5</v>
      </c>
      <c r="H520" s="2">
        <v>634.5</v>
      </c>
      <c r="I520" s="2">
        <v>644.46</v>
      </c>
      <c r="J520" s="2">
        <v>644.46</v>
      </c>
      <c r="K520" s="2">
        <v>644.46</v>
      </c>
      <c r="L520" s="2">
        <v>654.57000000000005</v>
      </c>
      <c r="M520" s="2">
        <v>654.57000000000005</v>
      </c>
      <c r="N520" s="2">
        <v>654.57000000000005</v>
      </c>
      <c r="O520" s="2">
        <v>664.84</v>
      </c>
      <c r="P520" s="2">
        <v>664.84</v>
      </c>
      <c r="Q520" s="2">
        <v>664.84</v>
      </c>
      <c r="R520" s="2"/>
      <c r="S520" s="2"/>
      <c r="T520" s="2"/>
      <c r="U520" s="2"/>
      <c r="V520" s="2"/>
      <c r="W520" s="2"/>
      <c r="X520" s="2"/>
    </row>
    <row r="521" spans="1:24" x14ac:dyDescent="0.2">
      <c r="A521" s="2" t="s">
        <v>94</v>
      </c>
      <c r="B521" s="2" t="e">
        <f>INDEX('SHOP Plan List'!B$2:B$15,MATCH($A521,'SHOP Plan List'!$A$2:$A$15,0))</f>
        <v>#N/A</v>
      </c>
      <c r="C521" s="2" t="e">
        <f>INDEX('SHOP Plan List'!C$2:C$15,MATCH($A521,'SHOP Plan List'!$A$2:$A$15,0))</f>
        <v>#N/A</v>
      </c>
      <c r="D521" s="2" t="s">
        <v>82</v>
      </c>
      <c r="E521" s="2">
        <v>21</v>
      </c>
      <c r="F521" s="2">
        <v>654.13</v>
      </c>
      <c r="G521" s="2">
        <v>654.13</v>
      </c>
      <c r="H521" s="2">
        <v>654.13</v>
      </c>
      <c r="I521" s="2">
        <v>664.39</v>
      </c>
      <c r="J521" s="2">
        <v>664.39</v>
      </c>
      <c r="K521" s="2">
        <v>664.39</v>
      </c>
      <c r="L521" s="2">
        <v>674.81</v>
      </c>
      <c r="M521" s="2">
        <v>674.81</v>
      </c>
      <c r="N521" s="2">
        <v>674.81</v>
      </c>
      <c r="O521" s="2">
        <v>685.4</v>
      </c>
      <c r="P521" s="2">
        <v>685.4</v>
      </c>
      <c r="Q521" s="2">
        <v>685.4</v>
      </c>
      <c r="R521" s="2"/>
      <c r="S521" s="2"/>
      <c r="T521" s="2"/>
      <c r="U521" s="2"/>
      <c r="V521" s="2"/>
      <c r="W521" s="2"/>
      <c r="X521" s="2"/>
    </row>
    <row r="522" spans="1:24" x14ac:dyDescent="0.2">
      <c r="A522" s="2" t="s">
        <v>94</v>
      </c>
      <c r="B522" s="2" t="e">
        <f>INDEX('SHOP Plan List'!B$2:B$15,MATCH($A522,'SHOP Plan List'!$A$2:$A$15,0))</f>
        <v>#N/A</v>
      </c>
      <c r="C522" s="2" t="e">
        <f>INDEX('SHOP Plan List'!C$2:C$15,MATCH($A522,'SHOP Plan List'!$A$2:$A$15,0))</f>
        <v>#N/A</v>
      </c>
      <c r="D522" s="2" t="s">
        <v>82</v>
      </c>
      <c r="E522" s="2">
        <v>22</v>
      </c>
      <c r="F522" s="2">
        <v>654.13</v>
      </c>
      <c r="G522" s="2">
        <v>654.13</v>
      </c>
      <c r="H522" s="2">
        <v>654.13</v>
      </c>
      <c r="I522" s="2">
        <v>664.39</v>
      </c>
      <c r="J522" s="2">
        <v>664.39</v>
      </c>
      <c r="K522" s="2">
        <v>664.39</v>
      </c>
      <c r="L522" s="2">
        <v>674.81</v>
      </c>
      <c r="M522" s="2">
        <v>674.81</v>
      </c>
      <c r="N522" s="2">
        <v>674.81</v>
      </c>
      <c r="O522" s="2">
        <v>685.4</v>
      </c>
      <c r="P522" s="2">
        <v>685.4</v>
      </c>
      <c r="Q522" s="2">
        <v>685.4</v>
      </c>
      <c r="R522" s="2"/>
      <c r="S522" s="2"/>
      <c r="T522" s="2"/>
      <c r="U522" s="2"/>
      <c r="V522" s="2"/>
      <c r="W522" s="2"/>
      <c r="X522" s="2"/>
    </row>
    <row r="523" spans="1:24" x14ac:dyDescent="0.2">
      <c r="A523" s="2" t="s">
        <v>94</v>
      </c>
      <c r="B523" s="2" t="e">
        <f>INDEX('SHOP Plan List'!B$2:B$15,MATCH($A523,'SHOP Plan List'!$A$2:$A$15,0))</f>
        <v>#N/A</v>
      </c>
      <c r="C523" s="2" t="e">
        <f>INDEX('SHOP Plan List'!C$2:C$15,MATCH($A523,'SHOP Plan List'!$A$2:$A$15,0))</f>
        <v>#N/A</v>
      </c>
      <c r="D523" s="2" t="s">
        <v>82</v>
      </c>
      <c r="E523" s="2">
        <v>23</v>
      </c>
      <c r="F523" s="2">
        <v>654.13</v>
      </c>
      <c r="G523" s="2">
        <v>654.13</v>
      </c>
      <c r="H523" s="2">
        <v>654.13</v>
      </c>
      <c r="I523" s="2">
        <v>664.39</v>
      </c>
      <c r="J523" s="2">
        <v>664.39</v>
      </c>
      <c r="K523" s="2">
        <v>664.39</v>
      </c>
      <c r="L523" s="2">
        <v>674.81</v>
      </c>
      <c r="M523" s="2">
        <v>674.81</v>
      </c>
      <c r="N523" s="2">
        <v>674.81</v>
      </c>
      <c r="O523" s="2">
        <v>685.4</v>
      </c>
      <c r="P523" s="2">
        <v>685.4</v>
      </c>
      <c r="Q523" s="2">
        <v>685.4</v>
      </c>
      <c r="R523" s="2"/>
      <c r="S523" s="2"/>
      <c r="T523" s="2"/>
      <c r="U523" s="2"/>
      <c r="V523" s="2"/>
      <c r="W523" s="2"/>
      <c r="X523" s="2"/>
    </row>
    <row r="524" spans="1:24" x14ac:dyDescent="0.2">
      <c r="A524" s="2" t="s">
        <v>94</v>
      </c>
      <c r="B524" s="2" t="e">
        <f>INDEX('SHOP Plan List'!B$2:B$15,MATCH($A524,'SHOP Plan List'!$A$2:$A$15,0))</f>
        <v>#N/A</v>
      </c>
      <c r="C524" s="2" t="e">
        <f>INDEX('SHOP Plan List'!C$2:C$15,MATCH($A524,'SHOP Plan List'!$A$2:$A$15,0))</f>
        <v>#N/A</v>
      </c>
      <c r="D524" s="2" t="s">
        <v>82</v>
      </c>
      <c r="E524" s="2">
        <v>24</v>
      </c>
      <c r="F524" s="2">
        <v>654.13</v>
      </c>
      <c r="G524" s="2">
        <v>654.13</v>
      </c>
      <c r="H524" s="2">
        <v>654.13</v>
      </c>
      <c r="I524" s="2">
        <v>664.39</v>
      </c>
      <c r="J524" s="2">
        <v>664.39</v>
      </c>
      <c r="K524" s="2">
        <v>664.39</v>
      </c>
      <c r="L524" s="2">
        <v>674.81</v>
      </c>
      <c r="M524" s="2">
        <v>674.81</v>
      </c>
      <c r="N524" s="2">
        <v>674.81</v>
      </c>
      <c r="O524" s="2">
        <v>685.4</v>
      </c>
      <c r="P524" s="2">
        <v>685.4</v>
      </c>
      <c r="Q524" s="2">
        <v>685.4</v>
      </c>
      <c r="R524" s="2"/>
      <c r="S524" s="2"/>
      <c r="T524" s="2"/>
      <c r="U524" s="2"/>
      <c r="V524" s="2"/>
      <c r="W524" s="2"/>
      <c r="X524" s="2"/>
    </row>
    <row r="525" spans="1:24" x14ac:dyDescent="0.2">
      <c r="A525" s="2" t="s">
        <v>94</v>
      </c>
      <c r="B525" s="2" t="e">
        <f>INDEX('SHOP Plan List'!B$2:B$15,MATCH($A525,'SHOP Plan List'!$A$2:$A$15,0))</f>
        <v>#N/A</v>
      </c>
      <c r="C525" s="2" t="e">
        <f>INDEX('SHOP Plan List'!C$2:C$15,MATCH($A525,'SHOP Plan List'!$A$2:$A$15,0))</f>
        <v>#N/A</v>
      </c>
      <c r="D525" s="2" t="s">
        <v>82</v>
      </c>
      <c r="E525" s="2">
        <v>25</v>
      </c>
      <c r="F525" s="2">
        <v>656.74</v>
      </c>
      <c r="G525" s="2">
        <v>656.74</v>
      </c>
      <c r="H525" s="2">
        <v>656.74</v>
      </c>
      <c r="I525" s="2">
        <v>667.05</v>
      </c>
      <c r="J525" s="2">
        <v>667.05</v>
      </c>
      <c r="K525" s="2">
        <v>667.05</v>
      </c>
      <c r="L525" s="2">
        <v>677.51</v>
      </c>
      <c r="M525" s="2">
        <v>677.51</v>
      </c>
      <c r="N525" s="2">
        <v>677.51</v>
      </c>
      <c r="O525" s="2">
        <v>688.14</v>
      </c>
      <c r="P525" s="2">
        <v>688.14</v>
      </c>
      <c r="Q525" s="2">
        <v>688.14</v>
      </c>
      <c r="R525" s="2"/>
      <c r="S525" s="2"/>
      <c r="T525" s="2"/>
      <c r="U525" s="2"/>
      <c r="V525" s="2"/>
      <c r="W525" s="2"/>
      <c r="X525" s="2"/>
    </row>
    <row r="526" spans="1:24" x14ac:dyDescent="0.2">
      <c r="A526" s="2" t="s">
        <v>94</v>
      </c>
      <c r="B526" s="2" t="e">
        <f>INDEX('SHOP Plan List'!B$2:B$15,MATCH($A526,'SHOP Plan List'!$A$2:$A$15,0))</f>
        <v>#N/A</v>
      </c>
      <c r="C526" s="2" t="e">
        <f>INDEX('SHOP Plan List'!C$2:C$15,MATCH($A526,'SHOP Plan List'!$A$2:$A$15,0))</f>
        <v>#N/A</v>
      </c>
      <c r="D526" s="2" t="s">
        <v>82</v>
      </c>
      <c r="E526" s="2">
        <v>26</v>
      </c>
      <c r="F526" s="2">
        <v>669.83</v>
      </c>
      <c r="G526" s="2">
        <v>669.83</v>
      </c>
      <c r="H526" s="2">
        <v>669.83</v>
      </c>
      <c r="I526" s="2">
        <v>680.34</v>
      </c>
      <c r="J526" s="2">
        <v>680.34</v>
      </c>
      <c r="K526" s="2">
        <v>680.34</v>
      </c>
      <c r="L526" s="2">
        <v>691.01</v>
      </c>
      <c r="M526" s="2">
        <v>691.01</v>
      </c>
      <c r="N526" s="2">
        <v>691.01</v>
      </c>
      <c r="O526" s="2">
        <v>701.85</v>
      </c>
      <c r="P526" s="2">
        <v>701.85</v>
      </c>
      <c r="Q526" s="2">
        <v>701.85</v>
      </c>
      <c r="R526" s="2"/>
      <c r="S526" s="2"/>
      <c r="T526" s="2"/>
      <c r="U526" s="2"/>
      <c r="V526" s="2"/>
      <c r="W526" s="2"/>
      <c r="X526" s="2"/>
    </row>
    <row r="527" spans="1:24" x14ac:dyDescent="0.2">
      <c r="A527" s="2" t="s">
        <v>94</v>
      </c>
      <c r="B527" s="2" t="e">
        <f>INDEX('SHOP Plan List'!B$2:B$15,MATCH($A527,'SHOP Plan List'!$A$2:$A$15,0))</f>
        <v>#N/A</v>
      </c>
      <c r="C527" s="2" t="e">
        <f>INDEX('SHOP Plan List'!C$2:C$15,MATCH($A527,'SHOP Plan List'!$A$2:$A$15,0))</f>
        <v>#N/A</v>
      </c>
      <c r="D527" s="2" t="s">
        <v>82</v>
      </c>
      <c r="E527" s="2">
        <v>27</v>
      </c>
      <c r="F527" s="2">
        <v>685.53</v>
      </c>
      <c r="G527" s="2">
        <v>685.53</v>
      </c>
      <c r="H527" s="2">
        <v>685.53</v>
      </c>
      <c r="I527" s="2">
        <v>696.28</v>
      </c>
      <c r="J527" s="2">
        <v>696.28</v>
      </c>
      <c r="K527" s="2">
        <v>696.28</v>
      </c>
      <c r="L527" s="2">
        <v>707.21</v>
      </c>
      <c r="M527" s="2">
        <v>707.21</v>
      </c>
      <c r="N527" s="2">
        <v>707.21</v>
      </c>
      <c r="O527" s="2">
        <v>718.3</v>
      </c>
      <c r="P527" s="2">
        <v>718.3</v>
      </c>
      <c r="Q527" s="2">
        <v>718.3</v>
      </c>
      <c r="R527" s="2"/>
      <c r="S527" s="2"/>
      <c r="T527" s="2"/>
      <c r="U527" s="2"/>
      <c r="V527" s="2"/>
      <c r="W527" s="2"/>
      <c r="X527" s="2"/>
    </row>
    <row r="528" spans="1:24" x14ac:dyDescent="0.2">
      <c r="A528" s="2" t="s">
        <v>94</v>
      </c>
      <c r="B528" s="2" t="e">
        <f>INDEX('SHOP Plan List'!B$2:B$15,MATCH($A528,'SHOP Plan List'!$A$2:$A$15,0))</f>
        <v>#N/A</v>
      </c>
      <c r="C528" s="2" t="e">
        <f>INDEX('SHOP Plan List'!C$2:C$15,MATCH($A528,'SHOP Plan List'!$A$2:$A$15,0))</f>
        <v>#N/A</v>
      </c>
      <c r="D528" s="2" t="s">
        <v>82</v>
      </c>
      <c r="E528" s="2">
        <v>28</v>
      </c>
      <c r="F528" s="2">
        <v>711.04</v>
      </c>
      <c r="G528" s="2">
        <v>711.04</v>
      </c>
      <c r="H528" s="2">
        <v>711.04</v>
      </c>
      <c r="I528" s="2">
        <v>722.19</v>
      </c>
      <c r="J528" s="2">
        <v>722.19</v>
      </c>
      <c r="K528" s="2">
        <v>722.19</v>
      </c>
      <c r="L528" s="2">
        <v>733.52</v>
      </c>
      <c r="M528" s="2">
        <v>733.52</v>
      </c>
      <c r="N528" s="2">
        <v>733.52</v>
      </c>
      <c r="O528" s="2">
        <v>745.03</v>
      </c>
      <c r="P528" s="2">
        <v>745.03</v>
      </c>
      <c r="Q528" s="2">
        <v>745.03</v>
      </c>
      <c r="R528" s="2"/>
      <c r="S528" s="2"/>
      <c r="T528" s="2"/>
      <c r="U528" s="2"/>
      <c r="V528" s="2"/>
      <c r="W528" s="2"/>
      <c r="X528" s="2"/>
    </row>
    <row r="529" spans="1:24" x14ac:dyDescent="0.2">
      <c r="A529" s="2" t="s">
        <v>94</v>
      </c>
      <c r="B529" s="2" t="e">
        <f>INDEX('SHOP Plan List'!B$2:B$15,MATCH($A529,'SHOP Plan List'!$A$2:$A$15,0))</f>
        <v>#N/A</v>
      </c>
      <c r="C529" s="2" t="e">
        <f>INDEX('SHOP Plan List'!C$2:C$15,MATCH($A529,'SHOP Plan List'!$A$2:$A$15,0))</f>
        <v>#N/A</v>
      </c>
      <c r="D529" s="2" t="s">
        <v>82</v>
      </c>
      <c r="E529" s="2">
        <v>29</v>
      </c>
      <c r="F529" s="2">
        <v>731.97</v>
      </c>
      <c r="G529" s="2">
        <v>731.97</v>
      </c>
      <c r="H529" s="2">
        <v>731.97</v>
      </c>
      <c r="I529" s="2">
        <v>743.45</v>
      </c>
      <c r="J529" s="2">
        <v>743.45</v>
      </c>
      <c r="K529" s="2">
        <v>743.45</v>
      </c>
      <c r="L529" s="2">
        <v>755.12</v>
      </c>
      <c r="M529" s="2">
        <v>755.12</v>
      </c>
      <c r="N529" s="2">
        <v>755.12</v>
      </c>
      <c r="O529" s="2">
        <v>766.96</v>
      </c>
      <c r="P529" s="2">
        <v>766.96</v>
      </c>
      <c r="Q529" s="2">
        <v>766.96</v>
      </c>
      <c r="R529" s="2"/>
      <c r="S529" s="2"/>
      <c r="T529" s="2"/>
      <c r="U529" s="2"/>
      <c r="V529" s="2"/>
      <c r="W529" s="2"/>
      <c r="X529" s="2"/>
    </row>
    <row r="530" spans="1:24" x14ac:dyDescent="0.2">
      <c r="A530" s="2" t="s">
        <v>94</v>
      </c>
      <c r="B530" s="2" t="e">
        <f>INDEX('SHOP Plan List'!B$2:B$15,MATCH($A530,'SHOP Plan List'!$A$2:$A$15,0))</f>
        <v>#N/A</v>
      </c>
      <c r="C530" s="2" t="e">
        <f>INDEX('SHOP Plan List'!C$2:C$15,MATCH($A530,'SHOP Plan List'!$A$2:$A$15,0))</f>
        <v>#N/A</v>
      </c>
      <c r="D530" s="2" t="s">
        <v>82</v>
      </c>
      <c r="E530" s="2">
        <v>30</v>
      </c>
      <c r="F530" s="2">
        <v>742.43</v>
      </c>
      <c r="G530" s="2">
        <v>742.43</v>
      </c>
      <c r="H530" s="2">
        <v>742.43</v>
      </c>
      <c r="I530" s="2">
        <v>754.08</v>
      </c>
      <c r="J530" s="2">
        <v>754.08</v>
      </c>
      <c r="K530" s="2">
        <v>754.08</v>
      </c>
      <c r="L530" s="2">
        <v>765.91</v>
      </c>
      <c r="M530" s="2">
        <v>765.91</v>
      </c>
      <c r="N530" s="2">
        <v>765.91</v>
      </c>
      <c r="O530" s="2">
        <v>777.93</v>
      </c>
      <c r="P530" s="2">
        <v>777.93</v>
      </c>
      <c r="Q530" s="2">
        <v>777.93</v>
      </c>
      <c r="R530" s="2"/>
      <c r="S530" s="2"/>
      <c r="T530" s="2"/>
      <c r="U530" s="2"/>
      <c r="V530" s="2"/>
      <c r="W530" s="2"/>
      <c r="X530" s="2"/>
    </row>
    <row r="531" spans="1:24" x14ac:dyDescent="0.2">
      <c r="A531" s="2" t="s">
        <v>94</v>
      </c>
      <c r="B531" s="2" t="e">
        <f>INDEX('SHOP Plan List'!B$2:B$15,MATCH($A531,'SHOP Plan List'!$A$2:$A$15,0))</f>
        <v>#N/A</v>
      </c>
      <c r="C531" s="2" t="e">
        <f>INDEX('SHOP Plan List'!C$2:C$15,MATCH($A531,'SHOP Plan List'!$A$2:$A$15,0))</f>
        <v>#N/A</v>
      </c>
      <c r="D531" s="2" t="s">
        <v>82</v>
      </c>
      <c r="E531" s="2">
        <v>31</v>
      </c>
      <c r="F531" s="2">
        <v>758.13</v>
      </c>
      <c r="G531" s="2">
        <v>758.13</v>
      </c>
      <c r="H531" s="2">
        <v>758.13</v>
      </c>
      <c r="I531" s="2">
        <v>770.03</v>
      </c>
      <c r="J531" s="2">
        <v>770.03</v>
      </c>
      <c r="K531" s="2">
        <v>770.03</v>
      </c>
      <c r="L531" s="2">
        <v>782.11</v>
      </c>
      <c r="M531" s="2">
        <v>782.11</v>
      </c>
      <c r="N531" s="2">
        <v>782.11</v>
      </c>
      <c r="O531" s="2">
        <v>794.38</v>
      </c>
      <c r="P531" s="2">
        <v>794.38</v>
      </c>
      <c r="Q531" s="2">
        <v>794.38</v>
      </c>
      <c r="R531" s="2"/>
      <c r="S531" s="2"/>
      <c r="T531" s="2"/>
      <c r="U531" s="2"/>
      <c r="V531" s="2"/>
      <c r="W531" s="2"/>
      <c r="X531" s="2"/>
    </row>
    <row r="532" spans="1:24" x14ac:dyDescent="0.2">
      <c r="A532" s="2" t="s">
        <v>94</v>
      </c>
      <c r="B532" s="2" t="e">
        <f>INDEX('SHOP Plan List'!B$2:B$15,MATCH($A532,'SHOP Plan List'!$A$2:$A$15,0))</f>
        <v>#N/A</v>
      </c>
      <c r="C532" s="2" t="e">
        <f>INDEX('SHOP Plan List'!C$2:C$15,MATCH($A532,'SHOP Plan List'!$A$2:$A$15,0))</f>
        <v>#N/A</v>
      </c>
      <c r="D532" s="2" t="s">
        <v>82</v>
      </c>
      <c r="E532" s="2">
        <v>32</v>
      </c>
      <c r="F532" s="2">
        <v>773.83</v>
      </c>
      <c r="G532" s="2">
        <v>773.83</v>
      </c>
      <c r="H532" s="2">
        <v>773.83</v>
      </c>
      <c r="I532" s="2">
        <v>785.97</v>
      </c>
      <c r="J532" s="2">
        <v>785.97</v>
      </c>
      <c r="K532" s="2">
        <v>785.97</v>
      </c>
      <c r="L532" s="2">
        <v>798.31</v>
      </c>
      <c r="M532" s="2">
        <v>798.31</v>
      </c>
      <c r="N532" s="2">
        <v>798.31</v>
      </c>
      <c r="O532" s="2">
        <v>810.83</v>
      </c>
      <c r="P532" s="2">
        <v>810.83</v>
      </c>
      <c r="Q532" s="2">
        <v>810.83</v>
      </c>
      <c r="R532" s="2"/>
      <c r="S532" s="2"/>
      <c r="T532" s="2"/>
      <c r="U532" s="2"/>
      <c r="V532" s="2"/>
      <c r="W532" s="2"/>
      <c r="X532" s="2"/>
    </row>
    <row r="533" spans="1:24" x14ac:dyDescent="0.2">
      <c r="A533" s="2" t="s">
        <v>94</v>
      </c>
      <c r="B533" s="2" t="e">
        <f>INDEX('SHOP Plan List'!B$2:B$15,MATCH($A533,'SHOP Plan List'!$A$2:$A$15,0))</f>
        <v>#N/A</v>
      </c>
      <c r="C533" s="2" t="e">
        <f>INDEX('SHOP Plan List'!C$2:C$15,MATCH($A533,'SHOP Plan List'!$A$2:$A$15,0))</f>
        <v>#N/A</v>
      </c>
      <c r="D533" s="2" t="s">
        <v>82</v>
      </c>
      <c r="E533" s="2">
        <v>33</v>
      </c>
      <c r="F533" s="2">
        <v>783.64</v>
      </c>
      <c r="G533" s="2">
        <v>783.64</v>
      </c>
      <c r="H533" s="2">
        <v>783.64</v>
      </c>
      <c r="I533" s="2">
        <v>795.94</v>
      </c>
      <c r="J533" s="2">
        <v>795.94</v>
      </c>
      <c r="K533" s="2">
        <v>795.94</v>
      </c>
      <c r="L533" s="2">
        <v>808.43</v>
      </c>
      <c r="M533" s="2">
        <v>808.43</v>
      </c>
      <c r="N533" s="2">
        <v>808.43</v>
      </c>
      <c r="O533" s="2">
        <v>821.11</v>
      </c>
      <c r="P533" s="2">
        <v>821.11</v>
      </c>
      <c r="Q533" s="2">
        <v>821.11</v>
      </c>
      <c r="R533" s="2"/>
      <c r="S533" s="2"/>
      <c r="T533" s="2"/>
      <c r="U533" s="2"/>
      <c r="V533" s="2"/>
      <c r="W533" s="2"/>
      <c r="X533" s="2"/>
    </row>
    <row r="534" spans="1:24" x14ac:dyDescent="0.2">
      <c r="A534" s="2" t="s">
        <v>94</v>
      </c>
      <c r="B534" s="2" t="e">
        <f>INDEX('SHOP Plan List'!B$2:B$15,MATCH($A534,'SHOP Plan List'!$A$2:$A$15,0))</f>
        <v>#N/A</v>
      </c>
      <c r="C534" s="2" t="e">
        <f>INDEX('SHOP Plan List'!C$2:C$15,MATCH($A534,'SHOP Plan List'!$A$2:$A$15,0))</f>
        <v>#N/A</v>
      </c>
      <c r="D534" s="2" t="s">
        <v>82</v>
      </c>
      <c r="E534" s="2">
        <v>34</v>
      </c>
      <c r="F534" s="2">
        <v>794.11</v>
      </c>
      <c r="G534" s="2">
        <v>794.11</v>
      </c>
      <c r="H534" s="2">
        <v>794.11</v>
      </c>
      <c r="I534" s="2">
        <v>806.57</v>
      </c>
      <c r="J534" s="2">
        <v>806.57</v>
      </c>
      <c r="K534" s="2">
        <v>806.57</v>
      </c>
      <c r="L534" s="2">
        <v>819.22</v>
      </c>
      <c r="M534" s="2">
        <v>819.22</v>
      </c>
      <c r="N534" s="2">
        <v>819.22</v>
      </c>
      <c r="O534" s="2">
        <v>832.08</v>
      </c>
      <c r="P534" s="2">
        <v>832.08</v>
      </c>
      <c r="Q534" s="2">
        <v>832.08</v>
      </c>
      <c r="R534" s="2"/>
      <c r="S534" s="2"/>
      <c r="T534" s="2"/>
      <c r="U534" s="2"/>
      <c r="V534" s="2"/>
      <c r="W534" s="2"/>
      <c r="X534" s="2"/>
    </row>
    <row r="535" spans="1:24" x14ac:dyDescent="0.2">
      <c r="A535" s="2" t="s">
        <v>94</v>
      </c>
      <c r="B535" s="2" t="e">
        <f>INDEX('SHOP Plan List'!B$2:B$15,MATCH($A535,'SHOP Plan List'!$A$2:$A$15,0))</f>
        <v>#N/A</v>
      </c>
      <c r="C535" s="2" t="e">
        <f>INDEX('SHOP Plan List'!C$2:C$15,MATCH($A535,'SHOP Plan List'!$A$2:$A$15,0))</f>
        <v>#N/A</v>
      </c>
      <c r="D535" s="2" t="s">
        <v>82</v>
      </c>
      <c r="E535" s="2">
        <v>35</v>
      </c>
      <c r="F535" s="2">
        <v>799.34</v>
      </c>
      <c r="G535" s="2">
        <v>799.34</v>
      </c>
      <c r="H535" s="2">
        <v>799.34</v>
      </c>
      <c r="I535" s="2">
        <v>811.88</v>
      </c>
      <c r="J535" s="2">
        <v>811.88</v>
      </c>
      <c r="K535" s="2">
        <v>811.88</v>
      </c>
      <c r="L535" s="2">
        <v>824.62</v>
      </c>
      <c r="M535" s="2">
        <v>824.62</v>
      </c>
      <c r="N535" s="2">
        <v>824.62</v>
      </c>
      <c r="O535" s="2">
        <v>837.56</v>
      </c>
      <c r="P535" s="2">
        <v>837.56</v>
      </c>
      <c r="Q535" s="2">
        <v>837.56</v>
      </c>
      <c r="R535" s="2"/>
      <c r="S535" s="2"/>
      <c r="T535" s="2"/>
      <c r="U535" s="2"/>
      <c r="V535" s="2"/>
      <c r="W535" s="2"/>
      <c r="X535" s="2"/>
    </row>
    <row r="536" spans="1:24" x14ac:dyDescent="0.2">
      <c r="A536" s="2" t="s">
        <v>94</v>
      </c>
      <c r="B536" s="2" t="e">
        <f>INDEX('SHOP Plan List'!B$2:B$15,MATCH($A536,'SHOP Plan List'!$A$2:$A$15,0))</f>
        <v>#N/A</v>
      </c>
      <c r="C536" s="2" t="e">
        <f>INDEX('SHOP Plan List'!C$2:C$15,MATCH($A536,'SHOP Plan List'!$A$2:$A$15,0))</f>
        <v>#N/A</v>
      </c>
      <c r="D536" s="2" t="s">
        <v>82</v>
      </c>
      <c r="E536" s="2">
        <v>36</v>
      </c>
      <c r="F536" s="2">
        <v>804.58</v>
      </c>
      <c r="G536" s="2">
        <v>804.58</v>
      </c>
      <c r="H536" s="2">
        <v>804.58</v>
      </c>
      <c r="I536" s="2">
        <v>817.2</v>
      </c>
      <c r="J536" s="2">
        <v>817.2</v>
      </c>
      <c r="K536" s="2">
        <v>817.2</v>
      </c>
      <c r="L536" s="2">
        <v>830.02</v>
      </c>
      <c r="M536" s="2">
        <v>830.02</v>
      </c>
      <c r="N536" s="2">
        <v>830.02</v>
      </c>
      <c r="O536" s="2">
        <v>843.04</v>
      </c>
      <c r="P536" s="2">
        <v>843.04</v>
      </c>
      <c r="Q536" s="2">
        <v>843.04</v>
      </c>
      <c r="R536" s="2"/>
      <c r="S536" s="2"/>
      <c r="T536" s="2"/>
      <c r="U536" s="2"/>
      <c r="V536" s="2"/>
      <c r="W536" s="2"/>
      <c r="X536" s="2"/>
    </row>
    <row r="537" spans="1:24" x14ac:dyDescent="0.2">
      <c r="A537" s="2" t="s">
        <v>94</v>
      </c>
      <c r="B537" s="2" t="e">
        <f>INDEX('SHOP Plan List'!B$2:B$15,MATCH($A537,'SHOP Plan List'!$A$2:$A$15,0))</f>
        <v>#N/A</v>
      </c>
      <c r="C537" s="2" t="e">
        <f>INDEX('SHOP Plan List'!C$2:C$15,MATCH($A537,'SHOP Plan List'!$A$2:$A$15,0))</f>
        <v>#N/A</v>
      </c>
      <c r="D537" s="2" t="s">
        <v>82</v>
      </c>
      <c r="E537" s="2">
        <v>37</v>
      </c>
      <c r="F537" s="2">
        <v>809.81</v>
      </c>
      <c r="G537" s="2">
        <v>809.81</v>
      </c>
      <c r="H537" s="2">
        <v>809.81</v>
      </c>
      <c r="I537" s="2">
        <v>822.52</v>
      </c>
      <c r="J537" s="2">
        <v>822.52</v>
      </c>
      <c r="K537" s="2">
        <v>822.52</v>
      </c>
      <c r="L537" s="2">
        <v>835.42</v>
      </c>
      <c r="M537" s="2">
        <v>835.42</v>
      </c>
      <c r="N537" s="2">
        <v>835.42</v>
      </c>
      <c r="O537" s="2">
        <v>848.53</v>
      </c>
      <c r="P537" s="2">
        <v>848.53</v>
      </c>
      <c r="Q537" s="2">
        <v>848.53</v>
      </c>
      <c r="R537" s="2"/>
      <c r="S537" s="2"/>
      <c r="T537" s="2"/>
      <c r="U537" s="2"/>
      <c r="V537" s="2"/>
      <c r="W537" s="2"/>
      <c r="X537" s="2"/>
    </row>
    <row r="538" spans="1:24" x14ac:dyDescent="0.2">
      <c r="A538" s="2" t="s">
        <v>94</v>
      </c>
      <c r="B538" s="2" t="e">
        <f>INDEX('SHOP Plan List'!B$2:B$15,MATCH($A538,'SHOP Plan List'!$A$2:$A$15,0))</f>
        <v>#N/A</v>
      </c>
      <c r="C538" s="2" t="e">
        <f>INDEX('SHOP Plan List'!C$2:C$15,MATCH($A538,'SHOP Plan List'!$A$2:$A$15,0))</f>
        <v>#N/A</v>
      </c>
      <c r="D538" s="2" t="s">
        <v>82</v>
      </c>
      <c r="E538" s="2">
        <v>38</v>
      </c>
      <c r="F538" s="2">
        <v>815.04</v>
      </c>
      <c r="G538" s="2">
        <v>815.04</v>
      </c>
      <c r="H538" s="2">
        <v>815.04</v>
      </c>
      <c r="I538" s="2">
        <v>827.83</v>
      </c>
      <c r="J538" s="2">
        <v>827.83</v>
      </c>
      <c r="K538" s="2">
        <v>827.83</v>
      </c>
      <c r="L538" s="2">
        <v>840.82</v>
      </c>
      <c r="M538" s="2">
        <v>840.82</v>
      </c>
      <c r="N538" s="2">
        <v>840.82</v>
      </c>
      <c r="O538" s="2">
        <v>854.01</v>
      </c>
      <c r="P538" s="2">
        <v>854.01</v>
      </c>
      <c r="Q538" s="2">
        <v>854.01</v>
      </c>
      <c r="R538" s="2"/>
      <c r="S538" s="2"/>
      <c r="T538" s="2"/>
      <c r="U538" s="2"/>
      <c r="V538" s="2"/>
      <c r="W538" s="2"/>
      <c r="X538" s="2"/>
    </row>
    <row r="539" spans="1:24" x14ac:dyDescent="0.2">
      <c r="A539" s="2" t="s">
        <v>94</v>
      </c>
      <c r="B539" s="2" t="e">
        <f>INDEX('SHOP Plan List'!B$2:B$15,MATCH($A539,'SHOP Plan List'!$A$2:$A$15,0))</f>
        <v>#N/A</v>
      </c>
      <c r="C539" s="2" t="e">
        <f>INDEX('SHOP Plan List'!C$2:C$15,MATCH($A539,'SHOP Plan List'!$A$2:$A$15,0))</f>
        <v>#N/A</v>
      </c>
      <c r="D539" s="2" t="s">
        <v>82</v>
      </c>
      <c r="E539" s="2">
        <v>39</v>
      </c>
      <c r="F539" s="2">
        <v>825.51</v>
      </c>
      <c r="G539" s="2">
        <v>825.51</v>
      </c>
      <c r="H539" s="2">
        <v>825.51</v>
      </c>
      <c r="I539" s="2">
        <v>838.46</v>
      </c>
      <c r="J539" s="2">
        <v>838.46</v>
      </c>
      <c r="K539" s="2">
        <v>838.46</v>
      </c>
      <c r="L539" s="2">
        <v>851.62</v>
      </c>
      <c r="M539" s="2">
        <v>851.62</v>
      </c>
      <c r="N539" s="2">
        <v>851.62</v>
      </c>
      <c r="O539" s="2">
        <v>864.98</v>
      </c>
      <c r="P539" s="2">
        <v>864.98</v>
      </c>
      <c r="Q539" s="2">
        <v>864.98</v>
      </c>
      <c r="R539" s="2"/>
      <c r="S539" s="2"/>
      <c r="T539" s="2"/>
      <c r="U539" s="2"/>
      <c r="V539" s="2"/>
      <c r="W539" s="2"/>
      <c r="X539" s="2"/>
    </row>
    <row r="540" spans="1:24" x14ac:dyDescent="0.2">
      <c r="A540" s="2" t="s">
        <v>94</v>
      </c>
      <c r="B540" s="2" t="e">
        <f>INDEX('SHOP Plan List'!B$2:B$15,MATCH($A540,'SHOP Plan List'!$A$2:$A$15,0))</f>
        <v>#N/A</v>
      </c>
      <c r="C540" s="2" t="e">
        <f>INDEX('SHOP Plan List'!C$2:C$15,MATCH($A540,'SHOP Plan List'!$A$2:$A$15,0))</f>
        <v>#N/A</v>
      </c>
      <c r="D540" s="2" t="s">
        <v>82</v>
      </c>
      <c r="E540" s="2">
        <v>40</v>
      </c>
      <c r="F540" s="2">
        <v>835.97</v>
      </c>
      <c r="G540" s="2">
        <v>835.97</v>
      </c>
      <c r="H540" s="2">
        <v>835.97</v>
      </c>
      <c r="I540" s="2">
        <v>849.09</v>
      </c>
      <c r="J540" s="2">
        <v>849.09</v>
      </c>
      <c r="K540" s="2">
        <v>849.09</v>
      </c>
      <c r="L540" s="2">
        <v>862.41</v>
      </c>
      <c r="M540" s="2">
        <v>862.41</v>
      </c>
      <c r="N540" s="2">
        <v>862.41</v>
      </c>
      <c r="O540" s="2">
        <v>875.94</v>
      </c>
      <c r="P540" s="2">
        <v>875.94</v>
      </c>
      <c r="Q540" s="2">
        <v>875.94</v>
      </c>
      <c r="R540" s="2"/>
      <c r="S540" s="2"/>
      <c r="T540" s="2"/>
      <c r="U540" s="2"/>
      <c r="V540" s="2"/>
      <c r="W540" s="2"/>
      <c r="X540" s="2"/>
    </row>
    <row r="541" spans="1:24" x14ac:dyDescent="0.2">
      <c r="A541" s="2" t="s">
        <v>94</v>
      </c>
      <c r="B541" s="2" t="e">
        <f>INDEX('SHOP Plan List'!B$2:B$15,MATCH($A541,'SHOP Plan List'!$A$2:$A$15,0))</f>
        <v>#N/A</v>
      </c>
      <c r="C541" s="2" t="e">
        <f>INDEX('SHOP Plan List'!C$2:C$15,MATCH($A541,'SHOP Plan List'!$A$2:$A$15,0))</f>
        <v>#N/A</v>
      </c>
      <c r="D541" s="2" t="s">
        <v>82</v>
      </c>
      <c r="E541" s="2">
        <v>41</v>
      </c>
      <c r="F541" s="2">
        <v>851.67</v>
      </c>
      <c r="G541" s="2">
        <v>851.67</v>
      </c>
      <c r="H541" s="2">
        <v>851.67</v>
      </c>
      <c r="I541" s="2">
        <v>865.04</v>
      </c>
      <c r="J541" s="2">
        <v>865.04</v>
      </c>
      <c r="K541" s="2">
        <v>865.04</v>
      </c>
      <c r="L541" s="2">
        <v>878.61</v>
      </c>
      <c r="M541" s="2">
        <v>878.61</v>
      </c>
      <c r="N541" s="2">
        <v>878.61</v>
      </c>
      <c r="O541" s="2">
        <v>892.39</v>
      </c>
      <c r="P541" s="2">
        <v>892.39</v>
      </c>
      <c r="Q541" s="2">
        <v>892.39</v>
      </c>
      <c r="R541" s="2"/>
      <c r="S541" s="2"/>
      <c r="T541" s="2"/>
      <c r="U541" s="2"/>
      <c r="V541" s="2"/>
      <c r="W541" s="2"/>
      <c r="X541" s="2"/>
    </row>
    <row r="542" spans="1:24" x14ac:dyDescent="0.2">
      <c r="A542" s="2" t="s">
        <v>94</v>
      </c>
      <c r="B542" s="2" t="e">
        <f>INDEX('SHOP Plan List'!B$2:B$15,MATCH($A542,'SHOP Plan List'!$A$2:$A$15,0))</f>
        <v>#N/A</v>
      </c>
      <c r="C542" s="2" t="e">
        <f>INDEX('SHOP Plan List'!C$2:C$15,MATCH($A542,'SHOP Plan List'!$A$2:$A$15,0))</f>
        <v>#N/A</v>
      </c>
      <c r="D542" s="2" t="s">
        <v>82</v>
      </c>
      <c r="E542" s="2">
        <v>42</v>
      </c>
      <c r="F542" s="2">
        <v>866.72</v>
      </c>
      <c r="G542" s="2">
        <v>866.72</v>
      </c>
      <c r="H542" s="2">
        <v>866.72</v>
      </c>
      <c r="I542" s="2">
        <v>880.32</v>
      </c>
      <c r="J542" s="2">
        <v>880.32</v>
      </c>
      <c r="K542" s="2">
        <v>880.32</v>
      </c>
      <c r="L542" s="2">
        <v>894.13</v>
      </c>
      <c r="M542" s="2">
        <v>894.13</v>
      </c>
      <c r="N542" s="2">
        <v>894.13</v>
      </c>
      <c r="O542" s="2">
        <v>908.16</v>
      </c>
      <c r="P542" s="2">
        <v>908.16</v>
      </c>
      <c r="Q542" s="2">
        <v>908.16</v>
      </c>
      <c r="R542" s="2"/>
      <c r="S542" s="2"/>
      <c r="T542" s="2"/>
      <c r="U542" s="2"/>
      <c r="V542" s="2"/>
      <c r="W542" s="2"/>
      <c r="X542" s="2"/>
    </row>
    <row r="543" spans="1:24" x14ac:dyDescent="0.2">
      <c r="A543" s="2" t="s">
        <v>94</v>
      </c>
      <c r="B543" s="2" t="e">
        <f>INDEX('SHOP Plan List'!B$2:B$15,MATCH($A543,'SHOP Plan List'!$A$2:$A$15,0))</f>
        <v>#N/A</v>
      </c>
      <c r="C543" s="2" t="e">
        <f>INDEX('SHOP Plan List'!C$2:C$15,MATCH($A543,'SHOP Plan List'!$A$2:$A$15,0))</f>
        <v>#N/A</v>
      </c>
      <c r="D543" s="2" t="s">
        <v>82</v>
      </c>
      <c r="E543" s="2">
        <v>43</v>
      </c>
      <c r="F543" s="2">
        <v>887.65</v>
      </c>
      <c r="G543" s="2">
        <v>887.65</v>
      </c>
      <c r="H543" s="2">
        <v>887.65</v>
      </c>
      <c r="I543" s="2">
        <v>901.58</v>
      </c>
      <c r="J543" s="2">
        <v>901.58</v>
      </c>
      <c r="K543" s="2">
        <v>901.58</v>
      </c>
      <c r="L543" s="2">
        <v>915.72</v>
      </c>
      <c r="M543" s="2">
        <v>915.72</v>
      </c>
      <c r="N543" s="2">
        <v>915.72</v>
      </c>
      <c r="O543" s="2">
        <v>930.09</v>
      </c>
      <c r="P543" s="2">
        <v>930.09</v>
      </c>
      <c r="Q543" s="2">
        <v>930.09</v>
      </c>
      <c r="R543" s="2"/>
      <c r="S543" s="2"/>
      <c r="T543" s="2"/>
      <c r="U543" s="2"/>
      <c r="V543" s="2"/>
      <c r="W543" s="2"/>
      <c r="X543" s="2"/>
    </row>
    <row r="544" spans="1:24" x14ac:dyDescent="0.2">
      <c r="A544" s="2" t="s">
        <v>94</v>
      </c>
      <c r="B544" s="2" t="e">
        <f>INDEX('SHOP Plan List'!B$2:B$15,MATCH($A544,'SHOP Plan List'!$A$2:$A$15,0))</f>
        <v>#N/A</v>
      </c>
      <c r="C544" s="2" t="e">
        <f>INDEX('SHOP Plan List'!C$2:C$15,MATCH($A544,'SHOP Plan List'!$A$2:$A$15,0))</f>
        <v>#N/A</v>
      </c>
      <c r="D544" s="2" t="s">
        <v>82</v>
      </c>
      <c r="E544" s="2">
        <v>44</v>
      </c>
      <c r="F544" s="2">
        <v>913.82</v>
      </c>
      <c r="G544" s="2">
        <v>913.82</v>
      </c>
      <c r="H544" s="2">
        <v>913.82</v>
      </c>
      <c r="I544" s="2">
        <v>928.15</v>
      </c>
      <c r="J544" s="2">
        <v>928.15</v>
      </c>
      <c r="K544" s="2">
        <v>928.15</v>
      </c>
      <c r="L544" s="2">
        <v>942.72</v>
      </c>
      <c r="M544" s="2">
        <v>942.72</v>
      </c>
      <c r="N544" s="2">
        <v>942.72</v>
      </c>
      <c r="O544" s="2">
        <v>957.51</v>
      </c>
      <c r="P544" s="2">
        <v>957.51</v>
      </c>
      <c r="Q544" s="2">
        <v>957.51</v>
      </c>
      <c r="R544" s="2"/>
      <c r="S544" s="2"/>
      <c r="T544" s="2"/>
      <c r="U544" s="2"/>
      <c r="V544" s="2"/>
      <c r="W544" s="2"/>
      <c r="X544" s="2"/>
    </row>
    <row r="545" spans="1:24" x14ac:dyDescent="0.2">
      <c r="A545" s="2" t="s">
        <v>94</v>
      </c>
      <c r="B545" s="2" t="e">
        <f>INDEX('SHOP Plan List'!B$2:B$15,MATCH($A545,'SHOP Plan List'!$A$2:$A$15,0))</f>
        <v>#N/A</v>
      </c>
      <c r="C545" s="2" t="e">
        <f>INDEX('SHOP Plan List'!C$2:C$15,MATCH($A545,'SHOP Plan List'!$A$2:$A$15,0))</f>
        <v>#N/A</v>
      </c>
      <c r="D545" s="2" t="s">
        <v>82</v>
      </c>
      <c r="E545" s="2">
        <v>45</v>
      </c>
      <c r="F545" s="2">
        <v>944.56</v>
      </c>
      <c r="G545" s="2">
        <v>944.56</v>
      </c>
      <c r="H545" s="2">
        <v>944.56</v>
      </c>
      <c r="I545" s="2">
        <v>959.38</v>
      </c>
      <c r="J545" s="2">
        <v>959.38</v>
      </c>
      <c r="K545" s="2">
        <v>959.38</v>
      </c>
      <c r="L545" s="2">
        <v>974.43</v>
      </c>
      <c r="M545" s="2">
        <v>974.43</v>
      </c>
      <c r="N545" s="2">
        <v>974.43</v>
      </c>
      <c r="O545" s="2">
        <v>989.72</v>
      </c>
      <c r="P545" s="2">
        <v>989.72</v>
      </c>
      <c r="Q545" s="2">
        <v>989.72</v>
      </c>
      <c r="R545" s="2"/>
      <c r="S545" s="2"/>
      <c r="T545" s="2"/>
      <c r="U545" s="2"/>
      <c r="V545" s="2"/>
      <c r="W545" s="2"/>
      <c r="X545" s="2"/>
    </row>
    <row r="546" spans="1:24" x14ac:dyDescent="0.2">
      <c r="A546" s="2" t="s">
        <v>94</v>
      </c>
      <c r="B546" s="2" t="e">
        <f>INDEX('SHOP Plan List'!B$2:B$15,MATCH($A546,'SHOP Plan List'!$A$2:$A$15,0))</f>
        <v>#N/A</v>
      </c>
      <c r="C546" s="2" t="e">
        <f>INDEX('SHOP Plan List'!C$2:C$15,MATCH($A546,'SHOP Plan List'!$A$2:$A$15,0))</f>
        <v>#N/A</v>
      </c>
      <c r="D546" s="2" t="s">
        <v>82</v>
      </c>
      <c r="E546" s="2">
        <v>46</v>
      </c>
      <c r="F546" s="2">
        <v>981.19</v>
      </c>
      <c r="G546" s="2">
        <v>981.19</v>
      </c>
      <c r="H546" s="2">
        <v>981.19</v>
      </c>
      <c r="I546" s="2">
        <v>996.59</v>
      </c>
      <c r="J546" s="2">
        <v>996.59</v>
      </c>
      <c r="K546" s="2">
        <v>996.59</v>
      </c>
      <c r="L546" s="2">
        <v>1012.22</v>
      </c>
      <c r="M546" s="2">
        <v>1012.22</v>
      </c>
      <c r="N546" s="2">
        <v>1012.22</v>
      </c>
      <c r="O546" s="2">
        <v>1028.0999999999999</v>
      </c>
      <c r="P546" s="2">
        <v>1028.0999999999999</v>
      </c>
      <c r="Q546" s="2">
        <v>1028.0999999999999</v>
      </c>
      <c r="R546" s="2"/>
      <c r="S546" s="2"/>
      <c r="T546" s="2"/>
      <c r="U546" s="2"/>
      <c r="V546" s="2"/>
      <c r="W546" s="2"/>
      <c r="X546" s="2"/>
    </row>
    <row r="547" spans="1:24" x14ac:dyDescent="0.2">
      <c r="A547" s="2" t="s">
        <v>94</v>
      </c>
      <c r="B547" s="2" t="e">
        <f>INDEX('SHOP Plan List'!B$2:B$15,MATCH($A547,'SHOP Plan List'!$A$2:$A$15,0))</f>
        <v>#N/A</v>
      </c>
      <c r="C547" s="2" t="e">
        <f>INDEX('SHOP Plan List'!C$2:C$15,MATCH($A547,'SHOP Plan List'!$A$2:$A$15,0))</f>
        <v>#N/A</v>
      </c>
      <c r="D547" s="2" t="s">
        <v>82</v>
      </c>
      <c r="E547" s="2">
        <v>47</v>
      </c>
      <c r="F547" s="2">
        <v>1022.4</v>
      </c>
      <c r="G547" s="2">
        <v>1022.4</v>
      </c>
      <c r="H547" s="2">
        <v>1022.4</v>
      </c>
      <c r="I547" s="2">
        <v>1038.44</v>
      </c>
      <c r="J547" s="2">
        <v>1038.44</v>
      </c>
      <c r="K547" s="2">
        <v>1038.44</v>
      </c>
      <c r="L547" s="2">
        <v>1054.73</v>
      </c>
      <c r="M547" s="2">
        <v>1054.73</v>
      </c>
      <c r="N547" s="2">
        <v>1054.73</v>
      </c>
      <c r="O547" s="2">
        <v>1071.28</v>
      </c>
      <c r="P547" s="2">
        <v>1071.28</v>
      </c>
      <c r="Q547" s="2">
        <v>1071.28</v>
      </c>
      <c r="R547" s="2"/>
      <c r="S547" s="2"/>
      <c r="T547" s="2"/>
      <c r="U547" s="2"/>
      <c r="V547" s="2"/>
      <c r="W547" s="2"/>
      <c r="X547" s="2"/>
    </row>
    <row r="548" spans="1:24" x14ac:dyDescent="0.2">
      <c r="A548" s="2" t="s">
        <v>94</v>
      </c>
      <c r="B548" s="2" t="e">
        <f>INDEX('SHOP Plan List'!B$2:B$15,MATCH($A548,'SHOP Plan List'!$A$2:$A$15,0))</f>
        <v>#N/A</v>
      </c>
      <c r="C548" s="2" t="e">
        <f>INDEX('SHOP Plan List'!C$2:C$15,MATCH($A548,'SHOP Plan List'!$A$2:$A$15,0))</f>
        <v>#N/A</v>
      </c>
      <c r="D548" s="2" t="s">
        <v>82</v>
      </c>
      <c r="E548" s="2">
        <v>48</v>
      </c>
      <c r="F548" s="2">
        <v>1069.5</v>
      </c>
      <c r="G548" s="2">
        <v>1069.5</v>
      </c>
      <c r="H548" s="2">
        <v>1069.5</v>
      </c>
      <c r="I548" s="2">
        <v>1086.28</v>
      </c>
      <c r="J548" s="2">
        <v>1086.28</v>
      </c>
      <c r="K548" s="2">
        <v>1086.28</v>
      </c>
      <c r="L548" s="2">
        <v>1103.32</v>
      </c>
      <c r="M548" s="2">
        <v>1103.32</v>
      </c>
      <c r="N548" s="2">
        <v>1103.32</v>
      </c>
      <c r="O548" s="2">
        <v>1120.6300000000001</v>
      </c>
      <c r="P548" s="2">
        <v>1120.6300000000001</v>
      </c>
      <c r="Q548" s="2">
        <v>1120.6300000000001</v>
      </c>
      <c r="R548" s="2"/>
      <c r="S548" s="2"/>
      <c r="T548" s="2"/>
      <c r="U548" s="2"/>
      <c r="V548" s="2"/>
      <c r="W548" s="2"/>
      <c r="X548" s="2"/>
    </row>
    <row r="549" spans="1:24" x14ac:dyDescent="0.2">
      <c r="A549" s="2" t="s">
        <v>94</v>
      </c>
      <c r="B549" s="2" t="e">
        <f>INDEX('SHOP Plan List'!B$2:B$15,MATCH($A549,'SHOP Plan List'!$A$2:$A$15,0))</f>
        <v>#N/A</v>
      </c>
      <c r="C549" s="2" t="e">
        <f>INDEX('SHOP Plan List'!C$2:C$15,MATCH($A549,'SHOP Plan List'!$A$2:$A$15,0))</f>
        <v>#N/A</v>
      </c>
      <c r="D549" s="2" t="s">
        <v>82</v>
      </c>
      <c r="E549" s="2">
        <v>49</v>
      </c>
      <c r="F549" s="2">
        <v>1115.94</v>
      </c>
      <c r="G549" s="2">
        <v>1115.94</v>
      </c>
      <c r="H549" s="2">
        <v>1115.94</v>
      </c>
      <c r="I549" s="2">
        <v>1133.45</v>
      </c>
      <c r="J549" s="2">
        <v>1133.45</v>
      </c>
      <c r="K549" s="2">
        <v>1133.45</v>
      </c>
      <c r="L549" s="2">
        <v>1151.23</v>
      </c>
      <c r="M549" s="2">
        <v>1151.23</v>
      </c>
      <c r="N549" s="2">
        <v>1151.23</v>
      </c>
      <c r="O549" s="2">
        <v>1169.3</v>
      </c>
      <c r="P549" s="2">
        <v>1169.3</v>
      </c>
      <c r="Q549" s="2">
        <v>1169.3</v>
      </c>
      <c r="R549" s="2"/>
      <c r="S549" s="2"/>
      <c r="T549" s="2"/>
      <c r="U549" s="2"/>
      <c r="V549" s="2"/>
      <c r="W549" s="2"/>
      <c r="X549" s="2"/>
    </row>
    <row r="550" spans="1:24" x14ac:dyDescent="0.2">
      <c r="A550" s="2" t="s">
        <v>94</v>
      </c>
      <c r="B550" s="2" t="e">
        <f>INDEX('SHOP Plan List'!B$2:B$15,MATCH($A550,'SHOP Plan List'!$A$2:$A$15,0))</f>
        <v>#N/A</v>
      </c>
      <c r="C550" s="2" t="e">
        <f>INDEX('SHOP Plan List'!C$2:C$15,MATCH($A550,'SHOP Plan List'!$A$2:$A$15,0))</f>
        <v>#N/A</v>
      </c>
      <c r="D550" s="2" t="s">
        <v>82</v>
      </c>
      <c r="E550" s="2">
        <v>50</v>
      </c>
      <c r="F550" s="2">
        <v>1168.27</v>
      </c>
      <c r="G550" s="2">
        <v>1168.27</v>
      </c>
      <c r="H550" s="2">
        <v>1168.27</v>
      </c>
      <c r="I550" s="2">
        <v>1186.5999999999999</v>
      </c>
      <c r="J550" s="2">
        <v>1186.5999999999999</v>
      </c>
      <c r="K550" s="2">
        <v>1186.5999999999999</v>
      </c>
      <c r="L550" s="2">
        <v>1205.22</v>
      </c>
      <c r="M550" s="2">
        <v>1205.22</v>
      </c>
      <c r="N550" s="2">
        <v>1205.22</v>
      </c>
      <c r="O550" s="2">
        <v>1224.1300000000001</v>
      </c>
      <c r="P550" s="2">
        <v>1224.1300000000001</v>
      </c>
      <c r="Q550" s="2">
        <v>1224.1300000000001</v>
      </c>
      <c r="R550" s="2"/>
      <c r="S550" s="2"/>
      <c r="T550" s="2"/>
      <c r="U550" s="2"/>
      <c r="V550" s="2"/>
      <c r="W550" s="2"/>
      <c r="X550" s="2"/>
    </row>
    <row r="551" spans="1:24" x14ac:dyDescent="0.2">
      <c r="A551" s="2" t="s">
        <v>94</v>
      </c>
      <c r="B551" s="2" t="e">
        <f>INDEX('SHOP Plan List'!B$2:B$15,MATCH($A551,'SHOP Plan List'!$A$2:$A$15,0))</f>
        <v>#N/A</v>
      </c>
      <c r="C551" s="2" t="e">
        <f>INDEX('SHOP Plan List'!C$2:C$15,MATCH($A551,'SHOP Plan List'!$A$2:$A$15,0))</f>
        <v>#N/A</v>
      </c>
      <c r="D551" s="2" t="s">
        <v>82</v>
      </c>
      <c r="E551" s="2">
        <v>51</v>
      </c>
      <c r="F551" s="2">
        <v>1219.95</v>
      </c>
      <c r="G551" s="2">
        <v>1219.95</v>
      </c>
      <c r="H551" s="2">
        <v>1219.95</v>
      </c>
      <c r="I551" s="2">
        <v>1239.0899999999999</v>
      </c>
      <c r="J551" s="2">
        <v>1239.0899999999999</v>
      </c>
      <c r="K551" s="2">
        <v>1239.0899999999999</v>
      </c>
      <c r="L551" s="2">
        <v>1258.53</v>
      </c>
      <c r="M551" s="2">
        <v>1258.53</v>
      </c>
      <c r="N551" s="2">
        <v>1258.53</v>
      </c>
      <c r="O551" s="2">
        <v>1278.27</v>
      </c>
      <c r="P551" s="2">
        <v>1278.27</v>
      </c>
      <c r="Q551" s="2">
        <v>1278.27</v>
      </c>
      <c r="R551" s="2"/>
      <c r="S551" s="2"/>
      <c r="T551" s="2"/>
      <c r="U551" s="2"/>
      <c r="V551" s="2"/>
      <c r="W551" s="2"/>
      <c r="X551" s="2"/>
    </row>
    <row r="552" spans="1:24" x14ac:dyDescent="0.2">
      <c r="A552" s="2" t="s">
        <v>94</v>
      </c>
      <c r="B552" s="2" t="e">
        <f>INDEX('SHOP Plan List'!B$2:B$15,MATCH($A552,'SHOP Plan List'!$A$2:$A$15,0))</f>
        <v>#N/A</v>
      </c>
      <c r="C552" s="2" t="e">
        <f>INDEX('SHOP Plan List'!C$2:C$15,MATCH($A552,'SHOP Plan List'!$A$2:$A$15,0))</f>
        <v>#N/A</v>
      </c>
      <c r="D552" s="2" t="s">
        <v>82</v>
      </c>
      <c r="E552" s="2">
        <v>52</v>
      </c>
      <c r="F552" s="2">
        <v>1276.8599999999999</v>
      </c>
      <c r="G552" s="2">
        <v>1276.8599999999999</v>
      </c>
      <c r="H552" s="2">
        <v>1276.8599999999999</v>
      </c>
      <c r="I552" s="2">
        <v>1296.8900000000001</v>
      </c>
      <c r="J552" s="2">
        <v>1296.8900000000001</v>
      </c>
      <c r="K552" s="2">
        <v>1296.8900000000001</v>
      </c>
      <c r="L552" s="2">
        <v>1317.24</v>
      </c>
      <c r="M552" s="2">
        <v>1317.24</v>
      </c>
      <c r="N552" s="2">
        <v>1317.24</v>
      </c>
      <c r="O552" s="2">
        <v>1337.9</v>
      </c>
      <c r="P552" s="2">
        <v>1337.9</v>
      </c>
      <c r="Q552" s="2">
        <v>1337.9</v>
      </c>
      <c r="R552" s="2"/>
      <c r="S552" s="2"/>
      <c r="T552" s="2"/>
      <c r="U552" s="2"/>
      <c r="V552" s="2"/>
      <c r="W552" s="2"/>
      <c r="X552" s="2"/>
    </row>
    <row r="553" spans="1:24" x14ac:dyDescent="0.2">
      <c r="A553" s="2" t="s">
        <v>94</v>
      </c>
      <c r="B553" s="2" t="e">
        <f>INDEX('SHOP Plan List'!B$2:B$15,MATCH($A553,'SHOP Plan List'!$A$2:$A$15,0))</f>
        <v>#N/A</v>
      </c>
      <c r="C553" s="2" t="e">
        <f>INDEX('SHOP Plan List'!C$2:C$15,MATCH($A553,'SHOP Plan List'!$A$2:$A$15,0))</f>
        <v>#N/A</v>
      </c>
      <c r="D553" s="2" t="s">
        <v>82</v>
      </c>
      <c r="E553" s="2">
        <v>53</v>
      </c>
      <c r="F553" s="2">
        <v>1334.42</v>
      </c>
      <c r="G553" s="2">
        <v>1334.42</v>
      </c>
      <c r="H553" s="2">
        <v>1334.42</v>
      </c>
      <c r="I553" s="2">
        <v>1355.36</v>
      </c>
      <c r="J553" s="2">
        <v>1355.36</v>
      </c>
      <c r="K553" s="2">
        <v>1355.36</v>
      </c>
      <c r="L553" s="2">
        <v>1376.62</v>
      </c>
      <c r="M553" s="2">
        <v>1376.62</v>
      </c>
      <c r="N553" s="2">
        <v>1376.62</v>
      </c>
      <c r="O553" s="2">
        <v>1398.22</v>
      </c>
      <c r="P553" s="2">
        <v>1398.22</v>
      </c>
      <c r="Q553" s="2">
        <v>1398.22</v>
      </c>
      <c r="R553" s="2"/>
      <c r="S553" s="2"/>
      <c r="T553" s="2"/>
      <c r="U553" s="2"/>
      <c r="V553" s="2"/>
      <c r="W553" s="2"/>
      <c r="X553" s="2"/>
    </row>
    <row r="554" spans="1:24" x14ac:dyDescent="0.2">
      <c r="A554" s="2" t="s">
        <v>94</v>
      </c>
      <c r="B554" s="2" t="e">
        <f>INDEX('SHOP Plan List'!B$2:B$15,MATCH($A554,'SHOP Plan List'!$A$2:$A$15,0))</f>
        <v>#N/A</v>
      </c>
      <c r="C554" s="2" t="e">
        <f>INDEX('SHOP Plan List'!C$2:C$15,MATCH($A554,'SHOP Plan List'!$A$2:$A$15,0))</f>
        <v>#N/A</v>
      </c>
      <c r="D554" s="2" t="s">
        <v>82</v>
      </c>
      <c r="E554" s="2">
        <v>54</v>
      </c>
      <c r="F554" s="2">
        <v>1396.56</v>
      </c>
      <c r="G554" s="2">
        <v>1396.56</v>
      </c>
      <c r="H554" s="2">
        <v>1396.56</v>
      </c>
      <c r="I554" s="2">
        <v>1418.47</v>
      </c>
      <c r="J554" s="2">
        <v>1418.47</v>
      </c>
      <c r="K554" s="2">
        <v>1418.47</v>
      </c>
      <c r="L554" s="2">
        <v>1440.73</v>
      </c>
      <c r="M554" s="2">
        <v>1440.73</v>
      </c>
      <c r="N554" s="2">
        <v>1440.73</v>
      </c>
      <c r="O554" s="2">
        <v>1463.33</v>
      </c>
      <c r="P554" s="2">
        <v>1463.33</v>
      </c>
      <c r="Q554" s="2">
        <v>1463.33</v>
      </c>
      <c r="R554" s="2"/>
      <c r="S554" s="2"/>
      <c r="T554" s="2"/>
      <c r="U554" s="2"/>
      <c r="V554" s="2"/>
      <c r="W554" s="2"/>
      <c r="X554" s="2"/>
    </row>
    <row r="555" spans="1:24" x14ac:dyDescent="0.2">
      <c r="A555" s="2" t="s">
        <v>94</v>
      </c>
      <c r="B555" s="2" t="e">
        <f>INDEX('SHOP Plan List'!B$2:B$15,MATCH($A555,'SHOP Plan List'!$A$2:$A$15,0))</f>
        <v>#N/A</v>
      </c>
      <c r="C555" s="2" t="e">
        <f>INDEX('SHOP Plan List'!C$2:C$15,MATCH($A555,'SHOP Plan List'!$A$2:$A$15,0))</f>
        <v>#N/A</v>
      </c>
      <c r="D555" s="2" t="s">
        <v>82</v>
      </c>
      <c r="E555" s="2">
        <v>55</v>
      </c>
      <c r="F555" s="2">
        <v>1458.7</v>
      </c>
      <c r="G555" s="2">
        <v>1458.7</v>
      </c>
      <c r="H555" s="2">
        <v>1458.7</v>
      </c>
      <c r="I555" s="2">
        <v>1481.59</v>
      </c>
      <c r="J555" s="2">
        <v>1481.59</v>
      </c>
      <c r="K555" s="2">
        <v>1481.59</v>
      </c>
      <c r="L555" s="2">
        <v>1504.84</v>
      </c>
      <c r="M555" s="2">
        <v>1504.84</v>
      </c>
      <c r="N555" s="2">
        <v>1504.84</v>
      </c>
      <c r="O555" s="2">
        <v>1528.45</v>
      </c>
      <c r="P555" s="2">
        <v>1528.45</v>
      </c>
      <c r="Q555" s="2">
        <v>1528.45</v>
      </c>
      <c r="R555" s="2"/>
      <c r="S555" s="2"/>
      <c r="T555" s="2"/>
      <c r="U555" s="2"/>
      <c r="V555" s="2"/>
      <c r="W555" s="2"/>
      <c r="X555" s="2"/>
    </row>
    <row r="556" spans="1:24" x14ac:dyDescent="0.2">
      <c r="A556" s="2" t="s">
        <v>94</v>
      </c>
      <c r="B556" s="2" t="e">
        <f>INDEX('SHOP Plan List'!B$2:B$15,MATCH($A556,'SHOP Plan List'!$A$2:$A$15,0))</f>
        <v>#N/A</v>
      </c>
      <c r="C556" s="2" t="e">
        <f>INDEX('SHOP Plan List'!C$2:C$15,MATCH($A556,'SHOP Plan List'!$A$2:$A$15,0))</f>
        <v>#N/A</v>
      </c>
      <c r="D556" s="2" t="s">
        <v>82</v>
      </c>
      <c r="E556" s="2">
        <v>56</v>
      </c>
      <c r="F556" s="2">
        <v>1526.08</v>
      </c>
      <c r="G556" s="2">
        <v>1526.08</v>
      </c>
      <c r="H556" s="2">
        <v>1526.08</v>
      </c>
      <c r="I556" s="2">
        <v>1550.02</v>
      </c>
      <c r="J556" s="2">
        <v>1550.02</v>
      </c>
      <c r="K556" s="2">
        <v>1550.02</v>
      </c>
      <c r="L556" s="2">
        <v>1574.34</v>
      </c>
      <c r="M556" s="2">
        <v>1574.34</v>
      </c>
      <c r="N556" s="2">
        <v>1574.34</v>
      </c>
      <c r="O556" s="2">
        <v>1599.04</v>
      </c>
      <c r="P556" s="2">
        <v>1599.04</v>
      </c>
      <c r="Q556" s="2">
        <v>1599.04</v>
      </c>
      <c r="R556" s="2"/>
      <c r="S556" s="2"/>
      <c r="T556" s="2"/>
      <c r="U556" s="2"/>
      <c r="V556" s="2"/>
      <c r="W556" s="2"/>
      <c r="X556" s="2"/>
    </row>
    <row r="557" spans="1:24" x14ac:dyDescent="0.2">
      <c r="A557" s="2" t="s">
        <v>94</v>
      </c>
      <c r="B557" s="2" t="e">
        <f>INDEX('SHOP Plan List'!B$2:B$15,MATCH($A557,'SHOP Plan List'!$A$2:$A$15,0))</f>
        <v>#N/A</v>
      </c>
      <c r="C557" s="2" t="e">
        <f>INDEX('SHOP Plan List'!C$2:C$15,MATCH($A557,'SHOP Plan List'!$A$2:$A$15,0))</f>
        <v>#N/A</v>
      </c>
      <c r="D557" s="2" t="s">
        <v>82</v>
      </c>
      <c r="E557" s="2">
        <v>57</v>
      </c>
      <c r="F557" s="2">
        <v>1594.11</v>
      </c>
      <c r="G557" s="2">
        <v>1594.11</v>
      </c>
      <c r="H557" s="2">
        <v>1594.11</v>
      </c>
      <c r="I557" s="2">
        <v>1619.12</v>
      </c>
      <c r="J557" s="2">
        <v>1619.12</v>
      </c>
      <c r="K557" s="2">
        <v>1619.12</v>
      </c>
      <c r="L557" s="2">
        <v>1644.52</v>
      </c>
      <c r="M557" s="2">
        <v>1644.52</v>
      </c>
      <c r="N557" s="2">
        <v>1644.52</v>
      </c>
      <c r="O557" s="2">
        <v>1670.32</v>
      </c>
      <c r="P557" s="2">
        <v>1670.32</v>
      </c>
      <c r="Q557" s="2">
        <v>1670.32</v>
      </c>
      <c r="R557" s="2"/>
      <c r="S557" s="2"/>
      <c r="T557" s="2"/>
      <c r="U557" s="2"/>
      <c r="V557" s="2"/>
      <c r="W557" s="2"/>
      <c r="X557" s="2"/>
    </row>
    <row r="558" spans="1:24" x14ac:dyDescent="0.2">
      <c r="A558" s="2" t="s">
        <v>94</v>
      </c>
      <c r="B558" s="2" t="e">
        <f>INDEX('SHOP Plan List'!B$2:B$15,MATCH($A558,'SHOP Plan List'!$A$2:$A$15,0))</f>
        <v>#N/A</v>
      </c>
      <c r="C558" s="2" t="e">
        <f>INDEX('SHOP Plan List'!C$2:C$15,MATCH($A558,'SHOP Plan List'!$A$2:$A$15,0))</f>
        <v>#N/A</v>
      </c>
      <c r="D558" s="2" t="s">
        <v>82</v>
      </c>
      <c r="E558" s="2">
        <v>58</v>
      </c>
      <c r="F558" s="2">
        <v>1666.72</v>
      </c>
      <c r="G558" s="2">
        <v>1666.72</v>
      </c>
      <c r="H558" s="2">
        <v>1666.72</v>
      </c>
      <c r="I558" s="2">
        <v>1692.87</v>
      </c>
      <c r="J558" s="2">
        <v>1692.87</v>
      </c>
      <c r="K558" s="2">
        <v>1692.87</v>
      </c>
      <c r="L558" s="2">
        <v>1719.43</v>
      </c>
      <c r="M558" s="2">
        <v>1719.43</v>
      </c>
      <c r="N558" s="2">
        <v>1719.43</v>
      </c>
      <c r="O558" s="2">
        <v>1746.4</v>
      </c>
      <c r="P558" s="2">
        <v>1746.4</v>
      </c>
      <c r="Q558" s="2">
        <v>1746.4</v>
      </c>
      <c r="R558" s="2"/>
      <c r="S558" s="2"/>
      <c r="T558" s="2"/>
      <c r="U558" s="2"/>
      <c r="V558" s="2"/>
      <c r="W558" s="2"/>
      <c r="X558" s="2"/>
    </row>
    <row r="559" spans="1:24" x14ac:dyDescent="0.2">
      <c r="A559" s="2" t="s">
        <v>94</v>
      </c>
      <c r="B559" s="2" t="e">
        <f>INDEX('SHOP Plan List'!B$2:B$15,MATCH($A559,'SHOP Plan List'!$A$2:$A$15,0))</f>
        <v>#N/A</v>
      </c>
      <c r="C559" s="2" t="e">
        <f>INDEX('SHOP Plan List'!C$2:C$15,MATCH($A559,'SHOP Plan List'!$A$2:$A$15,0))</f>
        <v>#N/A</v>
      </c>
      <c r="D559" s="2" t="s">
        <v>82</v>
      </c>
      <c r="E559" s="2">
        <v>59</v>
      </c>
      <c r="F559" s="2">
        <v>1702.69</v>
      </c>
      <c r="G559" s="2">
        <v>1702.69</v>
      </c>
      <c r="H559" s="2">
        <v>1702.69</v>
      </c>
      <c r="I559" s="2">
        <v>1729.41</v>
      </c>
      <c r="J559" s="2">
        <v>1729.41</v>
      </c>
      <c r="K559" s="2">
        <v>1729.41</v>
      </c>
      <c r="L559" s="2">
        <v>1756.54</v>
      </c>
      <c r="M559" s="2">
        <v>1756.54</v>
      </c>
      <c r="N559" s="2">
        <v>1756.54</v>
      </c>
      <c r="O559" s="2">
        <v>1784.1</v>
      </c>
      <c r="P559" s="2">
        <v>1784.1</v>
      </c>
      <c r="Q559" s="2">
        <v>1784.1</v>
      </c>
      <c r="R559" s="2"/>
      <c r="S559" s="2"/>
      <c r="T559" s="2"/>
      <c r="U559" s="2"/>
      <c r="V559" s="2"/>
      <c r="W559" s="2"/>
      <c r="X559" s="2"/>
    </row>
    <row r="560" spans="1:24" x14ac:dyDescent="0.2">
      <c r="A560" s="2" t="s">
        <v>94</v>
      </c>
      <c r="B560" s="2" t="e">
        <f>INDEX('SHOP Plan List'!B$2:B$15,MATCH($A560,'SHOP Plan List'!$A$2:$A$15,0))</f>
        <v>#N/A</v>
      </c>
      <c r="C560" s="2" t="e">
        <f>INDEX('SHOP Plan List'!C$2:C$15,MATCH($A560,'SHOP Plan List'!$A$2:$A$15,0))</f>
        <v>#N/A</v>
      </c>
      <c r="D560" s="2" t="s">
        <v>82</v>
      </c>
      <c r="E560" s="2">
        <v>60</v>
      </c>
      <c r="F560" s="2">
        <v>1775.3</v>
      </c>
      <c r="G560" s="2">
        <v>1775.3</v>
      </c>
      <c r="H560" s="2">
        <v>1775.3</v>
      </c>
      <c r="I560" s="2">
        <v>1803.16</v>
      </c>
      <c r="J560" s="2">
        <v>1803.16</v>
      </c>
      <c r="K560" s="2">
        <v>1803.16</v>
      </c>
      <c r="L560" s="2">
        <v>1831.45</v>
      </c>
      <c r="M560" s="2">
        <v>1831.45</v>
      </c>
      <c r="N560" s="2">
        <v>1831.45</v>
      </c>
      <c r="O560" s="2">
        <v>1860.18</v>
      </c>
      <c r="P560" s="2">
        <v>1860.18</v>
      </c>
      <c r="Q560" s="2">
        <v>1860.18</v>
      </c>
      <c r="R560" s="2"/>
      <c r="S560" s="2"/>
      <c r="T560" s="2"/>
      <c r="U560" s="2"/>
      <c r="V560" s="2"/>
      <c r="W560" s="2"/>
      <c r="X560" s="2"/>
    </row>
    <row r="561" spans="1:24" x14ac:dyDescent="0.2">
      <c r="A561" s="2" t="s">
        <v>94</v>
      </c>
      <c r="B561" s="2" t="e">
        <f>INDEX('SHOP Plan List'!B$2:B$15,MATCH($A561,'SHOP Plan List'!$A$2:$A$15,0))</f>
        <v>#N/A</v>
      </c>
      <c r="C561" s="2" t="e">
        <f>INDEX('SHOP Plan List'!C$2:C$15,MATCH($A561,'SHOP Plan List'!$A$2:$A$15,0))</f>
        <v>#N/A</v>
      </c>
      <c r="D561" s="2" t="s">
        <v>82</v>
      </c>
      <c r="E561" s="2">
        <v>61</v>
      </c>
      <c r="F561" s="2">
        <v>1838.1</v>
      </c>
      <c r="G561" s="2">
        <v>1838.1</v>
      </c>
      <c r="H561" s="2">
        <v>1838.1</v>
      </c>
      <c r="I561" s="2">
        <v>1866.94</v>
      </c>
      <c r="J561" s="2">
        <v>1866.94</v>
      </c>
      <c r="K561" s="2">
        <v>1866.94</v>
      </c>
      <c r="L561" s="2">
        <v>1896.23</v>
      </c>
      <c r="M561" s="2">
        <v>1896.23</v>
      </c>
      <c r="N561" s="2">
        <v>1896.23</v>
      </c>
      <c r="O561" s="2">
        <v>1925.98</v>
      </c>
      <c r="P561" s="2">
        <v>1925.98</v>
      </c>
      <c r="Q561" s="2">
        <v>1925.98</v>
      </c>
      <c r="R561" s="2"/>
      <c r="S561" s="2"/>
      <c r="T561" s="2"/>
      <c r="U561" s="2"/>
      <c r="V561" s="2"/>
      <c r="W561" s="2"/>
      <c r="X561" s="2"/>
    </row>
    <row r="562" spans="1:24" x14ac:dyDescent="0.2">
      <c r="A562" s="2" t="s">
        <v>94</v>
      </c>
      <c r="B562" s="2" t="e">
        <f>INDEX('SHOP Plan List'!B$2:B$15,MATCH($A562,'SHOP Plan List'!$A$2:$A$15,0))</f>
        <v>#N/A</v>
      </c>
      <c r="C562" s="2" t="e">
        <f>INDEX('SHOP Plan List'!C$2:C$15,MATCH($A562,'SHOP Plan List'!$A$2:$A$15,0))</f>
        <v>#N/A</v>
      </c>
      <c r="D562" s="2" t="s">
        <v>82</v>
      </c>
      <c r="E562" s="2">
        <v>62</v>
      </c>
      <c r="F562" s="2">
        <v>1879.31</v>
      </c>
      <c r="G562" s="2">
        <v>1879.31</v>
      </c>
      <c r="H562" s="2">
        <v>1879.31</v>
      </c>
      <c r="I562" s="2">
        <v>1908.79</v>
      </c>
      <c r="J562" s="2">
        <v>1908.79</v>
      </c>
      <c r="K562" s="2">
        <v>1908.79</v>
      </c>
      <c r="L562" s="2">
        <v>1938.74</v>
      </c>
      <c r="M562" s="2">
        <v>1938.74</v>
      </c>
      <c r="N562" s="2">
        <v>1938.74</v>
      </c>
      <c r="O562" s="2">
        <v>1969.16</v>
      </c>
      <c r="P562" s="2">
        <v>1969.16</v>
      </c>
      <c r="Q562" s="2">
        <v>1969.16</v>
      </c>
      <c r="R562" s="2"/>
      <c r="S562" s="2"/>
      <c r="T562" s="2"/>
      <c r="U562" s="2"/>
      <c r="V562" s="2"/>
      <c r="W562" s="2"/>
      <c r="X562" s="2"/>
    </row>
    <row r="563" spans="1:24" x14ac:dyDescent="0.2">
      <c r="A563" s="2" t="s">
        <v>94</v>
      </c>
      <c r="B563" s="2" t="e">
        <f>INDEX('SHOP Plan List'!B$2:B$15,MATCH($A563,'SHOP Plan List'!$A$2:$A$15,0))</f>
        <v>#N/A</v>
      </c>
      <c r="C563" s="2" t="e">
        <f>INDEX('SHOP Plan List'!C$2:C$15,MATCH($A563,'SHOP Plan List'!$A$2:$A$15,0))</f>
        <v>#N/A</v>
      </c>
      <c r="D563" s="2" t="s">
        <v>82</v>
      </c>
      <c r="E563" s="2">
        <v>63</v>
      </c>
      <c r="F563" s="2">
        <v>1930.98</v>
      </c>
      <c r="G563" s="2">
        <v>1930.98</v>
      </c>
      <c r="H563" s="2">
        <v>1930.98</v>
      </c>
      <c r="I563" s="2">
        <v>1961.28</v>
      </c>
      <c r="J563" s="2">
        <v>1961.28</v>
      </c>
      <c r="K563" s="2">
        <v>1961.28</v>
      </c>
      <c r="L563" s="2">
        <v>1992.05</v>
      </c>
      <c r="M563" s="2">
        <v>1992.05</v>
      </c>
      <c r="N563" s="2">
        <v>1992.05</v>
      </c>
      <c r="O563" s="2">
        <v>2023.31</v>
      </c>
      <c r="P563" s="2">
        <v>2023.31</v>
      </c>
      <c r="Q563" s="2">
        <v>2023.31</v>
      </c>
      <c r="R563" s="2"/>
      <c r="S563" s="2"/>
      <c r="T563" s="2"/>
      <c r="U563" s="2"/>
      <c r="V563" s="2"/>
      <c r="W563" s="2"/>
      <c r="X563" s="2"/>
    </row>
    <row r="564" spans="1:24" x14ac:dyDescent="0.2">
      <c r="A564" s="2" t="s">
        <v>94</v>
      </c>
      <c r="B564" s="2" t="e">
        <f>INDEX('SHOP Plan List'!B$2:B$15,MATCH($A564,'SHOP Plan List'!$A$2:$A$15,0))</f>
        <v>#N/A</v>
      </c>
      <c r="C564" s="2" t="e">
        <f>INDEX('SHOP Plan List'!C$2:C$15,MATCH($A564,'SHOP Plan List'!$A$2:$A$15,0))</f>
        <v>#N/A</v>
      </c>
      <c r="D564" s="2" t="s">
        <v>82</v>
      </c>
      <c r="E564" s="2" t="s">
        <v>84</v>
      </c>
      <c r="F564" s="2">
        <v>1962.37</v>
      </c>
      <c r="G564" s="2">
        <v>1962.37</v>
      </c>
      <c r="H564" s="2">
        <v>1962.37</v>
      </c>
      <c r="I564" s="2">
        <v>1993.16</v>
      </c>
      <c r="J564" s="2">
        <v>1993.16</v>
      </c>
      <c r="K564" s="2">
        <v>1993.16</v>
      </c>
      <c r="L564" s="2">
        <v>2024.43</v>
      </c>
      <c r="M564" s="2">
        <v>2024.43</v>
      </c>
      <c r="N564" s="2">
        <v>2024.43</v>
      </c>
      <c r="O564" s="2">
        <v>2056.19</v>
      </c>
      <c r="P564" s="2">
        <v>2056.19</v>
      </c>
      <c r="Q564" s="2">
        <v>2056.19</v>
      </c>
      <c r="R564" s="2"/>
      <c r="S564" s="2"/>
      <c r="T564" s="2"/>
      <c r="U564" s="2"/>
      <c r="V564" s="2"/>
      <c r="W564" s="2"/>
      <c r="X564" s="2"/>
    </row>
    <row r="565" spans="1:24" x14ac:dyDescent="0.2">
      <c r="A565" s="2" t="s">
        <v>95</v>
      </c>
      <c r="B565" s="2" t="e">
        <f>INDEX('SHOP Plan List'!B$2:B$15,MATCH($A565,'SHOP Plan List'!$A$2:$A$15,0))</f>
        <v>#N/A</v>
      </c>
      <c r="C565" s="2" t="e">
        <f>INDEX('SHOP Plan List'!C$2:C$15,MATCH($A565,'SHOP Plan List'!$A$2:$A$15,0))</f>
        <v>#N/A</v>
      </c>
      <c r="D565" s="2" t="s">
        <v>82</v>
      </c>
      <c r="E565" s="2" t="s">
        <v>83</v>
      </c>
      <c r="F565" s="2">
        <v>478.31</v>
      </c>
      <c r="G565" s="2">
        <v>478.31</v>
      </c>
      <c r="H565" s="2">
        <v>478.31</v>
      </c>
      <c r="I565" s="2">
        <v>485.81</v>
      </c>
      <c r="J565" s="2">
        <v>485.81</v>
      </c>
      <c r="K565" s="2">
        <v>485.81</v>
      </c>
      <c r="L565" s="2">
        <v>493.43</v>
      </c>
      <c r="M565" s="2">
        <v>493.43</v>
      </c>
      <c r="N565" s="2">
        <v>493.43</v>
      </c>
      <c r="O565" s="2">
        <v>501.18</v>
      </c>
      <c r="P565" s="2">
        <v>501.18</v>
      </c>
      <c r="Q565" s="2">
        <v>501.18</v>
      </c>
      <c r="R565" s="2"/>
      <c r="S565" s="2"/>
      <c r="T565" s="2"/>
      <c r="U565" s="2"/>
      <c r="V565" s="2"/>
      <c r="W565" s="2"/>
      <c r="X565" s="2"/>
    </row>
    <row r="566" spans="1:24" x14ac:dyDescent="0.2">
      <c r="A566" s="2" t="s">
        <v>95</v>
      </c>
      <c r="B566" s="2" t="e">
        <f>INDEX('SHOP Plan List'!B$2:B$15,MATCH($A566,'SHOP Plan List'!$A$2:$A$15,0))</f>
        <v>#N/A</v>
      </c>
      <c r="C566" s="2" t="e">
        <f>INDEX('SHOP Plan List'!C$2:C$15,MATCH($A566,'SHOP Plan List'!$A$2:$A$15,0))</f>
        <v>#N/A</v>
      </c>
      <c r="D566" s="2" t="s">
        <v>82</v>
      </c>
      <c r="E566" s="2">
        <v>15</v>
      </c>
      <c r="F566" s="2">
        <v>520.82000000000005</v>
      </c>
      <c r="G566" s="2">
        <v>520.82000000000005</v>
      </c>
      <c r="H566" s="2">
        <v>520.82000000000005</v>
      </c>
      <c r="I566" s="2">
        <v>529</v>
      </c>
      <c r="J566" s="2">
        <v>529</v>
      </c>
      <c r="K566" s="2">
        <v>529</v>
      </c>
      <c r="L566" s="2">
        <v>537.29</v>
      </c>
      <c r="M566" s="2">
        <v>537.29</v>
      </c>
      <c r="N566" s="2">
        <v>537.29</v>
      </c>
      <c r="O566" s="2">
        <v>545.72</v>
      </c>
      <c r="P566" s="2">
        <v>545.72</v>
      </c>
      <c r="Q566" s="2">
        <v>545.72</v>
      </c>
      <c r="R566" s="2"/>
      <c r="S566" s="2"/>
      <c r="T566" s="2"/>
      <c r="U566" s="2"/>
      <c r="V566" s="2"/>
      <c r="W566" s="2"/>
      <c r="X566" s="2"/>
    </row>
    <row r="567" spans="1:24" x14ac:dyDescent="0.2">
      <c r="A567" s="2" t="s">
        <v>95</v>
      </c>
      <c r="B567" s="2" t="e">
        <f>INDEX('SHOP Plan List'!B$2:B$15,MATCH($A567,'SHOP Plan List'!$A$2:$A$15,0))</f>
        <v>#N/A</v>
      </c>
      <c r="C567" s="2" t="e">
        <f>INDEX('SHOP Plan List'!C$2:C$15,MATCH($A567,'SHOP Plan List'!$A$2:$A$15,0))</f>
        <v>#N/A</v>
      </c>
      <c r="D567" s="2" t="s">
        <v>82</v>
      </c>
      <c r="E567" s="2">
        <v>16</v>
      </c>
      <c r="F567" s="2">
        <v>537.08000000000004</v>
      </c>
      <c r="G567" s="2">
        <v>537.08000000000004</v>
      </c>
      <c r="H567" s="2">
        <v>537.08000000000004</v>
      </c>
      <c r="I567" s="2">
        <v>545.51</v>
      </c>
      <c r="J567" s="2">
        <v>545.51</v>
      </c>
      <c r="K567" s="2">
        <v>545.51</v>
      </c>
      <c r="L567" s="2">
        <v>554.07000000000005</v>
      </c>
      <c r="M567" s="2">
        <v>554.07000000000005</v>
      </c>
      <c r="N567" s="2">
        <v>554.07000000000005</v>
      </c>
      <c r="O567" s="2">
        <v>562.76</v>
      </c>
      <c r="P567" s="2">
        <v>562.76</v>
      </c>
      <c r="Q567" s="2">
        <v>562.76</v>
      </c>
      <c r="R567" s="2"/>
      <c r="S567" s="2"/>
      <c r="T567" s="2"/>
      <c r="U567" s="2"/>
      <c r="V567" s="2"/>
      <c r="W567" s="2"/>
      <c r="X567" s="2"/>
    </row>
    <row r="568" spans="1:24" x14ac:dyDescent="0.2">
      <c r="A568" s="2" t="s">
        <v>95</v>
      </c>
      <c r="B568" s="2" t="e">
        <f>INDEX('SHOP Plan List'!B$2:B$15,MATCH($A568,'SHOP Plan List'!$A$2:$A$15,0))</f>
        <v>#N/A</v>
      </c>
      <c r="C568" s="2" t="e">
        <f>INDEX('SHOP Plan List'!C$2:C$15,MATCH($A568,'SHOP Plan List'!$A$2:$A$15,0))</f>
        <v>#N/A</v>
      </c>
      <c r="D568" s="2" t="s">
        <v>82</v>
      </c>
      <c r="E568" s="2">
        <v>17</v>
      </c>
      <c r="F568" s="2">
        <v>553.34</v>
      </c>
      <c r="G568" s="2">
        <v>553.34</v>
      </c>
      <c r="H568" s="2">
        <v>553.34</v>
      </c>
      <c r="I568" s="2">
        <v>562.02</v>
      </c>
      <c r="J568" s="2">
        <v>562.02</v>
      </c>
      <c r="K568" s="2">
        <v>562.02</v>
      </c>
      <c r="L568" s="2">
        <v>570.84</v>
      </c>
      <c r="M568" s="2">
        <v>570.84</v>
      </c>
      <c r="N568" s="2">
        <v>570.84</v>
      </c>
      <c r="O568" s="2">
        <v>579.79</v>
      </c>
      <c r="P568" s="2">
        <v>579.79</v>
      </c>
      <c r="Q568" s="2">
        <v>579.79</v>
      </c>
      <c r="R568" s="2"/>
      <c r="S568" s="2"/>
      <c r="T568" s="2"/>
      <c r="U568" s="2"/>
      <c r="V568" s="2"/>
      <c r="W568" s="2"/>
      <c r="X568" s="2"/>
    </row>
    <row r="569" spans="1:24" x14ac:dyDescent="0.2">
      <c r="A569" s="2" t="s">
        <v>95</v>
      </c>
      <c r="B569" s="2" t="e">
        <f>INDEX('SHOP Plan List'!B$2:B$15,MATCH($A569,'SHOP Plan List'!$A$2:$A$15,0))</f>
        <v>#N/A</v>
      </c>
      <c r="C569" s="2" t="e">
        <f>INDEX('SHOP Plan List'!C$2:C$15,MATCH($A569,'SHOP Plan List'!$A$2:$A$15,0))</f>
        <v>#N/A</v>
      </c>
      <c r="D569" s="2" t="s">
        <v>82</v>
      </c>
      <c r="E569" s="2">
        <v>18</v>
      </c>
      <c r="F569" s="2">
        <v>570.84</v>
      </c>
      <c r="G569" s="2">
        <v>570.84</v>
      </c>
      <c r="H569" s="2">
        <v>570.84</v>
      </c>
      <c r="I569" s="2">
        <v>579.79999999999995</v>
      </c>
      <c r="J569" s="2">
        <v>579.79999999999995</v>
      </c>
      <c r="K569" s="2">
        <v>579.79999999999995</v>
      </c>
      <c r="L569" s="2">
        <v>588.9</v>
      </c>
      <c r="M569" s="2">
        <v>588.9</v>
      </c>
      <c r="N569" s="2">
        <v>588.9</v>
      </c>
      <c r="O569" s="2">
        <v>598.14</v>
      </c>
      <c r="P569" s="2">
        <v>598.14</v>
      </c>
      <c r="Q569" s="2">
        <v>598.14</v>
      </c>
      <c r="R569" s="2"/>
      <c r="S569" s="2"/>
      <c r="T569" s="2"/>
      <c r="U569" s="2"/>
      <c r="V569" s="2"/>
      <c r="W569" s="2"/>
      <c r="X569" s="2"/>
    </row>
    <row r="570" spans="1:24" x14ac:dyDescent="0.2">
      <c r="A570" s="2" t="s">
        <v>95</v>
      </c>
      <c r="B570" s="2" t="e">
        <f>INDEX('SHOP Plan List'!B$2:B$15,MATCH($A570,'SHOP Plan List'!$A$2:$A$15,0))</f>
        <v>#N/A</v>
      </c>
      <c r="C570" s="2" t="e">
        <f>INDEX('SHOP Plan List'!C$2:C$15,MATCH($A570,'SHOP Plan List'!$A$2:$A$15,0))</f>
        <v>#N/A</v>
      </c>
      <c r="D570" s="2" t="s">
        <v>82</v>
      </c>
      <c r="E570" s="2">
        <v>19</v>
      </c>
      <c r="F570" s="2">
        <v>588.35</v>
      </c>
      <c r="G570" s="2">
        <v>588.35</v>
      </c>
      <c r="H570" s="2">
        <v>588.35</v>
      </c>
      <c r="I570" s="2">
        <v>597.58000000000004</v>
      </c>
      <c r="J570" s="2">
        <v>597.58000000000004</v>
      </c>
      <c r="K570" s="2">
        <v>597.58000000000004</v>
      </c>
      <c r="L570" s="2">
        <v>606.96</v>
      </c>
      <c r="M570" s="2">
        <v>606.96</v>
      </c>
      <c r="N570" s="2">
        <v>606.96</v>
      </c>
      <c r="O570" s="2">
        <v>616.48</v>
      </c>
      <c r="P570" s="2">
        <v>616.48</v>
      </c>
      <c r="Q570" s="2">
        <v>616.48</v>
      </c>
      <c r="R570" s="2"/>
      <c r="S570" s="2"/>
      <c r="T570" s="2"/>
      <c r="U570" s="2"/>
      <c r="V570" s="2"/>
      <c r="W570" s="2"/>
      <c r="X570" s="2"/>
    </row>
    <row r="571" spans="1:24" x14ac:dyDescent="0.2">
      <c r="A571" s="2" t="s">
        <v>95</v>
      </c>
      <c r="B571" s="2" t="e">
        <f>INDEX('SHOP Plan List'!B$2:B$15,MATCH($A571,'SHOP Plan List'!$A$2:$A$15,0))</f>
        <v>#N/A</v>
      </c>
      <c r="C571" s="2" t="e">
        <f>INDEX('SHOP Plan List'!C$2:C$15,MATCH($A571,'SHOP Plan List'!$A$2:$A$15,0))</f>
        <v>#N/A</v>
      </c>
      <c r="D571" s="2" t="s">
        <v>82</v>
      </c>
      <c r="E571" s="2">
        <v>20</v>
      </c>
      <c r="F571" s="2">
        <v>606.48</v>
      </c>
      <c r="G571" s="2">
        <v>606.48</v>
      </c>
      <c r="H571" s="2">
        <v>606.48</v>
      </c>
      <c r="I571" s="2">
        <v>616</v>
      </c>
      <c r="J571" s="2">
        <v>616</v>
      </c>
      <c r="K571" s="2">
        <v>616</v>
      </c>
      <c r="L571" s="2">
        <v>625.66</v>
      </c>
      <c r="M571" s="2">
        <v>625.66</v>
      </c>
      <c r="N571" s="2">
        <v>625.66</v>
      </c>
      <c r="O571" s="2">
        <v>635.48</v>
      </c>
      <c r="P571" s="2">
        <v>635.48</v>
      </c>
      <c r="Q571" s="2">
        <v>635.48</v>
      </c>
      <c r="R571" s="2"/>
      <c r="S571" s="2"/>
      <c r="T571" s="2"/>
      <c r="U571" s="2"/>
      <c r="V571" s="2"/>
      <c r="W571" s="2"/>
      <c r="X571" s="2"/>
    </row>
    <row r="572" spans="1:24" x14ac:dyDescent="0.2">
      <c r="A572" s="2" t="s">
        <v>95</v>
      </c>
      <c r="B572" s="2" t="e">
        <f>INDEX('SHOP Plan List'!B$2:B$15,MATCH($A572,'SHOP Plan List'!$A$2:$A$15,0))</f>
        <v>#N/A</v>
      </c>
      <c r="C572" s="2" t="e">
        <f>INDEX('SHOP Plan List'!C$2:C$15,MATCH($A572,'SHOP Plan List'!$A$2:$A$15,0))</f>
        <v>#N/A</v>
      </c>
      <c r="D572" s="2" t="s">
        <v>82</v>
      </c>
      <c r="E572" s="2">
        <v>21</v>
      </c>
      <c r="F572" s="2">
        <v>625.24</v>
      </c>
      <c r="G572" s="2">
        <v>625.24</v>
      </c>
      <c r="H572" s="2">
        <v>625.24</v>
      </c>
      <c r="I572" s="2">
        <v>635.04999999999995</v>
      </c>
      <c r="J572" s="2">
        <v>635.04999999999995</v>
      </c>
      <c r="K572" s="2">
        <v>635.04999999999995</v>
      </c>
      <c r="L572" s="2">
        <v>645.01</v>
      </c>
      <c r="M572" s="2">
        <v>645.01</v>
      </c>
      <c r="N572" s="2">
        <v>645.01</v>
      </c>
      <c r="O572" s="2">
        <v>655.13</v>
      </c>
      <c r="P572" s="2">
        <v>655.13</v>
      </c>
      <c r="Q572" s="2">
        <v>655.13</v>
      </c>
      <c r="R572" s="2"/>
      <c r="S572" s="2"/>
      <c r="T572" s="2"/>
      <c r="U572" s="2"/>
      <c r="V572" s="2"/>
      <c r="W572" s="2"/>
      <c r="X572" s="2"/>
    </row>
    <row r="573" spans="1:24" x14ac:dyDescent="0.2">
      <c r="A573" s="2" t="s">
        <v>95</v>
      </c>
      <c r="B573" s="2" t="e">
        <f>INDEX('SHOP Plan List'!B$2:B$15,MATCH($A573,'SHOP Plan List'!$A$2:$A$15,0))</f>
        <v>#N/A</v>
      </c>
      <c r="C573" s="2" t="e">
        <f>INDEX('SHOP Plan List'!C$2:C$15,MATCH($A573,'SHOP Plan List'!$A$2:$A$15,0))</f>
        <v>#N/A</v>
      </c>
      <c r="D573" s="2" t="s">
        <v>82</v>
      </c>
      <c r="E573" s="2">
        <v>22</v>
      </c>
      <c r="F573" s="2">
        <v>625.24</v>
      </c>
      <c r="G573" s="2">
        <v>625.24</v>
      </c>
      <c r="H573" s="2">
        <v>625.24</v>
      </c>
      <c r="I573" s="2">
        <v>635.04999999999995</v>
      </c>
      <c r="J573" s="2">
        <v>635.04999999999995</v>
      </c>
      <c r="K573" s="2">
        <v>635.04999999999995</v>
      </c>
      <c r="L573" s="2">
        <v>645.01</v>
      </c>
      <c r="M573" s="2">
        <v>645.01</v>
      </c>
      <c r="N573" s="2">
        <v>645.01</v>
      </c>
      <c r="O573" s="2">
        <v>655.13</v>
      </c>
      <c r="P573" s="2">
        <v>655.13</v>
      </c>
      <c r="Q573" s="2">
        <v>655.13</v>
      </c>
      <c r="R573" s="2"/>
      <c r="S573" s="2"/>
      <c r="T573" s="2"/>
      <c r="U573" s="2"/>
      <c r="V573" s="2"/>
      <c r="W573" s="2"/>
      <c r="X573" s="2"/>
    </row>
    <row r="574" spans="1:24" x14ac:dyDescent="0.2">
      <c r="A574" s="2" t="s">
        <v>95</v>
      </c>
      <c r="B574" s="2" t="e">
        <f>INDEX('SHOP Plan List'!B$2:B$15,MATCH($A574,'SHOP Plan List'!$A$2:$A$15,0))</f>
        <v>#N/A</v>
      </c>
      <c r="C574" s="2" t="e">
        <f>INDEX('SHOP Plan List'!C$2:C$15,MATCH($A574,'SHOP Plan List'!$A$2:$A$15,0))</f>
        <v>#N/A</v>
      </c>
      <c r="D574" s="2" t="s">
        <v>82</v>
      </c>
      <c r="E574" s="2">
        <v>23</v>
      </c>
      <c r="F574" s="2">
        <v>625.24</v>
      </c>
      <c r="G574" s="2">
        <v>625.24</v>
      </c>
      <c r="H574" s="2">
        <v>625.24</v>
      </c>
      <c r="I574" s="2">
        <v>635.04999999999995</v>
      </c>
      <c r="J574" s="2">
        <v>635.04999999999995</v>
      </c>
      <c r="K574" s="2">
        <v>635.04999999999995</v>
      </c>
      <c r="L574" s="2">
        <v>645.01</v>
      </c>
      <c r="M574" s="2">
        <v>645.01</v>
      </c>
      <c r="N574" s="2">
        <v>645.01</v>
      </c>
      <c r="O574" s="2">
        <v>655.13</v>
      </c>
      <c r="P574" s="2">
        <v>655.13</v>
      </c>
      <c r="Q574" s="2">
        <v>655.13</v>
      </c>
      <c r="R574" s="2"/>
      <c r="S574" s="2"/>
      <c r="T574" s="2"/>
      <c r="U574" s="2"/>
      <c r="V574" s="2"/>
      <c r="W574" s="2"/>
      <c r="X574" s="2"/>
    </row>
    <row r="575" spans="1:24" x14ac:dyDescent="0.2">
      <c r="A575" s="2" t="s">
        <v>95</v>
      </c>
      <c r="B575" s="2" t="e">
        <f>INDEX('SHOP Plan List'!B$2:B$15,MATCH($A575,'SHOP Plan List'!$A$2:$A$15,0))</f>
        <v>#N/A</v>
      </c>
      <c r="C575" s="2" t="e">
        <f>INDEX('SHOP Plan List'!C$2:C$15,MATCH($A575,'SHOP Plan List'!$A$2:$A$15,0))</f>
        <v>#N/A</v>
      </c>
      <c r="D575" s="2" t="s">
        <v>82</v>
      </c>
      <c r="E575" s="2">
        <v>24</v>
      </c>
      <c r="F575" s="2">
        <v>625.24</v>
      </c>
      <c r="G575" s="2">
        <v>625.24</v>
      </c>
      <c r="H575" s="2">
        <v>625.24</v>
      </c>
      <c r="I575" s="2">
        <v>635.04999999999995</v>
      </c>
      <c r="J575" s="2">
        <v>635.04999999999995</v>
      </c>
      <c r="K575" s="2">
        <v>635.04999999999995</v>
      </c>
      <c r="L575" s="2">
        <v>645.01</v>
      </c>
      <c r="M575" s="2">
        <v>645.01</v>
      </c>
      <c r="N575" s="2">
        <v>645.01</v>
      </c>
      <c r="O575" s="2">
        <v>655.13</v>
      </c>
      <c r="P575" s="2">
        <v>655.13</v>
      </c>
      <c r="Q575" s="2">
        <v>655.13</v>
      </c>
      <c r="R575" s="2"/>
      <c r="S575" s="2"/>
      <c r="T575" s="2"/>
      <c r="U575" s="2"/>
      <c r="V575" s="2"/>
      <c r="W575" s="2"/>
      <c r="X575" s="2"/>
    </row>
    <row r="576" spans="1:24" x14ac:dyDescent="0.2">
      <c r="A576" s="2" t="s">
        <v>95</v>
      </c>
      <c r="B576" s="2" t="e">
        <f>INDEX('SHOP Plan List'!B$2:B$15,MATCH($A576,'SHOP Plan List'!$A$2:$A$15,0))</f>
        <v>#N/A</v>
      </c>
      <c r="C576" s="2" t="e">
        <f>INDEX('SHOP Plan List'!C$2:C$15,MATCH($A576,'SHOP Plan List'!$A$2:$A$15,0))</f>
        <v>#N/A</v>
      </c>
      <c r="D576" s="2" t="s">
        <v>82</v>
      </c>
      <c r="E576" s="2">
        <v>25</v>
      </c>
      <c r="F576" s="2">
        <v>627.74</v>
      </c>
      <c r="G576" s="2">
        <v>627.74</v>
      </c>
      <c r="H576" s="2">
        <v>627.74</v>
      </c>
      <c r="I576" s="2">
        <v>637.59</v>
      </c>
      <c r="J576" s="2">
        <v>637.59</v>
      </c>
      <c r="K576" s="2">
        <v>637.59</v>
      </c>
      <c r="L576" s="2">
        <v>647.59</v>
      </c>
      <c r="M576" s="2">
        <v>647.59</v>
      </c>
      <c r="N576" s="2">
        <v>647.59</v>
      </c>
      <c r="O576" s="2">
        <v>657.75</v>
      </c>
      <c r="P576" s="2">
        <v>657.75</v>
      </c>
      <c r="Q576" s="2">
        <v>657.75</v>
      </c>
      <c r="R576" s="2"/>
      <c r="S576" s="2"/>
      <c r="T576" s="2"/>
      <c r="U576" s="2"/>
      <c r="V576" s="2"/>
      <c r="W576" s="2"/>
      <c r="X576" s="2"/>
    </row>
    <row r="577" spans="1:24" x14ac:dyDescent="0.2">
      <c r="A577" s="2" t="s">
        <v>95</v>
      </c>
      <c r="B577" s="2" t="e">
        <f>INDEX('SHOP Plan List'!B$2:B$15,MATCH($A577,'SHOP Plan List'!$A$2:$A$15,0))</f>
        <v>#N/A</v>
      </c>
      <c r="C577" s="2" t="e">
        <f>INDEX('SHOP Plan List'!C$2:C$15,MATCH($A577,'SHOP Plan List'!$A$2:$A$15,0))</f>
        <v>#N/A</v>
      </c>
      <c r="D577" s="2" t="s">
        <v>82</v>
      </c>
      <c r="E577" s="2">
        <v>26</v>
      </c>
      <c r="F577" s="2">
        <v>640.24</v>
      </c>
      <c r="G577" s="2">
        <v>640.24</v>
      </c>
      <c r="H577" s="2">
        <v>640.24</v>
      </c>
      <c r="I577" s="2">
        <v>650.29</v>
      </c>
      <c r="J577" s="2">
        <v>650.29</v>
      </c>
      <c r="K577" s="2">
        <v>650.29</v>
      </c>
      <c r="L577" s="2">
        <v>660.49</v>
      </c>
      <c r="M577" s="2">
        <v>660.49</v>
      </c>
      <c r="N577" s="2">
        <v>660.49</v>
      </c>
      <c r="O577" s="2">
        <v>670.85</v>
      </c>
      <c r="P577" s="2">
        <v>670.85</v>
      </c>
      <c r="Q577" s="2">
        <v>670.85</v>
      </c>
      <c r="R577" s="2"/>
      <c r="S577" s="2"/>
      <c r="T577" s="2"/>
      <c r="U577" s="2"/>
      <c r="V577" s="2"/>
      <c r="W577" s="2"/>
      <c r="X577" s="2"/>
    </row>
    <row r="578" spans="1:24" x14ac:dyDescent="0.2">
      <c r="A578" s="2" t="s">
        <v>95</v>
      </c>
      <c r="B578" s="2" t="e">
        <f>INDEX('SHOP Plan List'!B$2:B$15,MATCH($A578,'SHOP Plan List'!$A$2:$A$15,0))</f>
        <v>#N/A</v>
      </c>
      <c r="C578" s="2" t="e">
        <f>INDEX('SHOP Plan List'!C$2:C$15,MATCH($A578,'SHOP Plan List'!$A$2:$A$15,0))</f>
        <v>#N/A</v>
      </c>
      <c r="D578" s="2" t="s">
        <v>82</v>
      </c>
      <c r="E578" s="2">
        <v>27</v>
      </c>
      <c r="F578" s="2">
        <v>655.25</v>
      </c>
      <c r="G578" s="2">
        <v>655.25</v>
      </c>
      <c r="H578" s="2">
        <v>655.25</v>
      </c>
      <c r="I578" s="2">
        <v>665.53</v>
      </c>
      <c r="J578" s="2">
        <v>665.53</v>
      </c>
      <c r="K578" s="2">
        <v>665.53</v>
      </c>
      <c r="L578" s="2">
        <v>675.97</v>
      </c>
      <c r="M578" s="2">
        <v>675.97</v>
      </c>
      <c r="N578" s="2">
        <v>675.97</v>
      </c>
      <c r="O578" s="2">
        <v>686.58</v>
      </c>
      <c r="P578" s="2">
        <v>686.58</v>
      </c>
      <c r="Q578" s="2">
        <v>686.58</v>
      </c>
      <c r="R578" s="2"/>
      <c r="S578" s="2"/>
      <c r="T578" s="2"/>
      <c r="U578" s="2"/>
      <c r="V578" s="2"/>
      <c r="W578" s="2"/>
      <c r="X578" s="2"/>
    </row>
    <row r="579" spans="1:24" x14ac:dyDescent="0.2">
      <c r="A579" s="2" t="s">
        <v>95</v>
      </c>
      <c r="B579" s="2" t="e">
        <f>INDEX('SHOP Plan List'!B$2:B$15,MATCH($A579,'SHOP Plan List'!$A$2:$A$15,0))</f>
        <v>#N/A</v>
      </c>
      <c r="C579" s="2" t="e">
        <f>INDEX('SHOP Plan List'!C$2:C$15,MATCH($A579,'SHOP Plan List'!$A$2:$A$15,0))</f>
        <v>#N/A</v>
      </c>
      <c r="D579" s="2" t="s">
        <v>82</v>
      </c>
      <c r="E579" s="2">
        <v>28</v>
      </c>
      <c r="F579" s="2">
        <v>679.63</v>
      </c>
      <c r="G579" s="2">
        <v>679.63</v>
      </c>
      <c r="H579" s="2">
        <v>679.63</v>
      </c>
      <c r="I579" s="2">
        <v>690.3</v>
      </c>
      <c r="J579" s="2">
        <v>690.3</v>
      </c>
      <c r="K579" s="2">
        <v>690.3</v>
      </c>
      <c r="L579" s="2">
        <v>701.13</v>
      </c>
      <c r="M579" s="2">
        <v>701.13</v>
      </c>
      <c r="N579" s="2">
        <v>701.13</v>
      </c>
      <c r="O579" s="2">
        <v>712.13</v>
      </c>
      <c r="P579" s="2">
        <v>712.13</v>
      </c>
      <c r="Q579" s="2">
        <v>712.13</v>
      </c>
      <c r="R579" s="2"/>
      <c r="S579" s="2"/>
      <c r="T579" s="2"/>
      <c r="U579" s="2"/>
      <c r="V579" s="2"/>
      <c r="W579" s="2"/>
      <c r="X579" s="2"/>
    </row>
    <row r="580" spans="1:24" x14ac:dyDescent="0.2">
      <c r="A580" s="2" t="s">
        <v>95</v>
      </c>
      <c r="B580" s="2" t="e">
        <f>INDEX('SHOP Plan List'!B$2:B$15,MATCH($A580,'SHOP Plan List'!$A$2:$A$15,0))</f>
        <v>#N/A</v>
      </c>
      <c r="C580" s="2" t="e">
        <f>INDEX('SHOP Plan List'!C$2:C$15,MATCH($A580,'SHOP Plan List'!$A$2:$A$15,0))</f>
        <v>#N/A</v>
      </c>
      <c r="D580" s="2" t="s">
        <v>82</v>
      </c>
      <c r="E580" s="2">
        <v>29</v>
      </c>
      <c r="F580" s="2">
        <v>699.64</v>
      </c>
      <c r="G580" s="2">
        <v>699.64</v>
      </c>
      <c r="H580" s="2">
        <v>699.64</v>
      </c>
      <c r="I580" s="2">
        <v>710.62</v>
      </c>
      <c r="J580" s="2">
        <v>710.62</v>
      </c>
      <c r="K580" s="2">
        <v>710.62</v>
      </c>
      <c r="L580" s="2">
        <v>721.77</v>
      </c>
      <c r="M580" s="2">
        <v>721.77</v>
      </c>
      <c r="N580" s="2">
        <v>721.77</v>
      </c>
      <c r="O580" s="2">
        <v>733.09</v>
      </c>
      <c r="P580" s="2">
        <v>733.09</v>
      </c>
      <c r="Q580" s="2">
        <v>733.09</v>
      </c>
      <c r="R580" s="2"/>
      <c r="S580" s="2"/>
      <c r="T580" s="2"/>
      <c r="U580" s="2"/>
      <c r="V580" s="2"/>
      <c r="W580" s="2"/>
      <c r="X580" s="2"/>
    </row>
    <row r="581" spans="1:24" x14ac:dyDescent="0.2">
      <c r="A581" s="2" t="s">
        <v>95</v>
      </c>
      <c r="B581" s="2" t="e">
        <f>INDEX('SHOP Plan List'!B$2:B$15,MATCH($A581,'SHOP Plan List'!$A$2:$A$15,0))</f>
        <v>#N/A</v>
      </c>
      <c r="C581" s="2" t="e">
        <f>INDEX('SHOP Plan List'!C$2:C$15,MATCH($A581,'SHOP Plan List'!$A$2:$A$15,0))</f>
        <v>#N/A</v>
      </c>
      <c r="D581" s="2" t="s">
        <v>82</v>
      </c>
      <c r="E581" s="2">
        <v>30</v>
      </c>
      <c r="F581" s="2">
        <v>709.65</v>
      </c>
      <c r="G581" s="2">
        <v>709.65</v>
      </c>
      <c r="H581" s="2">
        <v>709.65</v>
      </c>
      <c r="I581" s="2">
        <v>720.78</v>
      </c>
      <c r="J581" s="2">
        <v>720.78</v>
      </c>
      <c r="K581" s="2">
        <v>720.78</v>
      </c>
      <c r="L581" s="2">
        <v>732.09</v>
      </c>
      <c r="M581" s="2">
        <v>732.09</v>
      </c>
      <c r="N581" s="2">
        <v>732.09</v>
      </c>
      <c r="O581" s="2">
        <v>743.57</v>
      </c>
      <c r="P581" s="2">
        <v>743.57</v>
      </c>
      <c r="Q581" s="2">
        <v>743.57</v>
      </c>
      <c r="R581" s="2"/>
      <c r="S581" s="2"/>
      <c r="T581" s="2"/>
      <c r="U581" s="2"/>
      <c r="V581" s="2"/>
      <c r="W581" s="2"/>
      <c r="X581" s="2"/>
    </row>
    <row r="582" spans="1:24" x14ac:dyDescent="0.2">
      <c r="A582" s="2" t="s">
        <v>95</v>
      </c>
      <c r="B582" s="2" t="e">
        <f>INDEX('SHOP Plan List'!B$2:B$15,MATCH($A582,'SHOP Plan List'!$A$2:$A$15,0))</f>
        <v>#N/A</v>
      </c>
      <c r="C582" s="2" t="e">
        <f>INDEX('SHOP Plan List'!C$2:C$15,MATCH($A582,'SHOP Plan List'!$A$2:$A$15,0))</f>
        <v>#N/A</v>
      </c>
      <c r="D582" s="2" t="s">
        <v>82</v>
      </c>
      <c r="E582" s="2">
        <v>31</v>
      </c>
      <c r="F582" s="2">
        <v>724.65</v>
      </c>
      <c r="G582" s="2">
        <v>724.65</v>
      </c>
      <c r="H582" s="2">
        <v>724.65</v>
      </c>
      <c r="I582" s="2">
        <v>736.02</v>
      </c>
      <c r="J582" s="2">
        <v>736.02</v>
      </c>
      <c r="K582" s="2">
        <v>736.02</v>
      </c>
      <c r="L582" s="2">
        <v>747.57</v>
      </c>
      <c r="M582" s="2">
        <v>747.57</v>
      </c>
      <c r="N582" s="2">
        <v>747.57</v>
      </c>
      <c r="O582" s="2">
        <v>759.3</v>
      </c>
      <c r="P582" s="2">
        <v>759.3</v>
      </c>
      <c r="Q582" s="2">
        <v>759.3</v>
      </c>
      <c r="R582" s="2"/>
      <c r="S582" s="2"/>
      <c r="T582" s="2"/>
      <c r="U582" s="2"/>
      <c r="V582" s="2"/>
      <c r="W582" s="2"/>
      <c r="X582" s="2"/>
    </row>
    <row r="583" spans="1:24" x14ac:dyDescent="0.2">
      <c r="A583" s="2" t="s">
        <v>95</v>
      </c>
      <c r="B583" s="2" t="e">
        <f>INDEX('SHOP Plan List'!B$2:B$15,MATCH($A583,'SHOP Plan List'!$A$2:$A$15,0))</f>
        <v>#N/A</v>
      </c>
      <c r="C583" s="2" t="e">
        <f>INDEX('SHOP Plan List'!C$2:C$15,MATCH($A583,'SHOP Plan List'!$A$2:$A$15,0))</f>
        <v>#N/A</v>
      </c>
      <c r="D583" s="2" t="s">
        <v>82</v>
      </c>
      <c r="E583" s="2">
        <v>32</v>
      </c>
      <c r="F583" s="2">
        <v>739.66</v>
      </c>
      <c r="G583" s="2">
        <v>739.66</v>
      </c>
      <c r="H583" s="2">
        <v>739.66</v>
      </c>
      <c r="I583" s="2">
        <v>751.26</v>
      </c>
      <c r="J583" s="2">
        <v>751.26</v>
      </c>
      <c r="K583" s="2">
        <v>751.26</v>
      </c>
      <c r="L583" s="2">
        <v>763.05</v>
      </c>
      <c r="M583" s="2">
        <v>763.05</v>
      </c>
      <c r="N583" s="2">
        <v>763.05</v>
      </c>
      <c r="O583" s="2">
        <v>775.02</v>
      </c>
      <c r="P583" s="2">
        <v>775.02</v>
      </c>
      <c r="Q583" s="2">
        <v>775.02</v>
      </c>
      <c r="R583" s="2"/>
      <c r="S583" s="2"/>
      <c r="T583" s="2"/>
      <c r="U583" s="2"/>
      <c r="V583" s="2"/>
      <c r="W583" s="2"/>
      <c r="X583" s="2"/>
    </row>
    <row r="584" spans="1:24" x14ac:dyDescent="0.2">
      <c r="A584" s="2" t="s">
        <v>95</v>
      </c>
      <c r="B584" s="2" t="e">
        <f>INDEX('SHOP Plan List'!B$2:B$15,MATCH($A584,'SHOP Plan List'!$A$2:$A$15,0))</f>
        <v>#N/A</v>
      </c>
      <c r="C584" s="2" t="e">
        <f>INDEX('SHOP Plan List'!C$2:C$15,MATCH($A584,'SHOP Plan List'!$A$2:$A$15,0))</f>
        <v>#N/A</v>
      </c>
      <c r="D584" s="2" t="s">
        <v>82</v>
      </c>
      <c r="E584" s="2">
        <v>33</v>
      </c>
      <c r="F584" s="2">
        <v>749.04</v>
      </c>
      <c r="G584" s="2">
        <v>749.04</v>
      </c>
      <c r="H584" s="2">
        <v>749.04</v>
      </c>
      <c r="I584" s="2">
        <v>760.79</v>
      </c>
      <c r="J584" s="2">
        <v>760.79</v>
      </c>
      <c r="K584" s="2">
        <v>760.79</v>
      </c>
      <c r="L584" s="2">
        <v>772.72</v>
      </c>
      <c r="M584" s="2">
        <v>772.72</v>
      </c>
      <c r="N584" s="2">
        <v>772.72</v>
      </c>
      <c r="O584" s="2">
        <v>784.85</v>
      </c>
      <c r="P584" s="2">
        <v>784.85</v>
      </c>
      <c r="Q584" s="2">
        <v>784.85</v>
      </c>
      <c r="R584" s="2"/>
      <c r="S584" s="2"/>
      <c r="T584" s="2"/>
      <c r="U584" s="2"/>
      <c r="V584" s="2"/>
      <c r="W584" s="2"/>
      <c r="X584" s="2"/>
    </row>
    <row r="585" spans="1:24" x14ac:dyDescent="0.2">
      <c r="A585" s="2" t="s">
        <v>95</v>
      </c>
      <c r="B585" s="2" t="e">
        <f>INDEX('SHOP Plan List'!B$2:B$15,MATCH($A585,'SHOP Plan List'!$A$2:$A$15,0))</f>
        <v>#N/A</v>
      </c>
      <c r="C585" s="2" t="e">
        <f>INDEX('SHOP Plan List'!C$2:C$15,MATCH($A585,'SHOP Plan List'!$A$2:$A$15,0))</f>
        <v>#N/A</v>
      </c>
      <c r="D585" s="2" t="s">
        <v>82</v>
      </c>
      <c r="E585" s="2">
        <v>34</v>
      </c>
      <c r="F585" s="2">
        <v>759.04</v>
      </c>
      <c r="G585" s="2">
        <v>759.04</v>
      </c>
      <c r="H585" s="2">
        <v>759.04</v>
      </c>
      <c r="I585" s="2">
        <v>770.95</v>
      </c>
      <c r="J585" s="2">
        <v>770.95</v>
      </c>
      <c r="K585" s="2">
        <v>770.95</v>
      </c>
      <c r="L585" s="2">
        <v>783.04</v>
      </c>
      <c r="M585" s="2">
        <v>783.04</v>
      </c>
      <c r="N585" s="2">
        <v>783.04</v>
      </c>
      <c r="O585" s="2">
        <v>795.33</v>
      </c>
      <c r="P585" s="2">
        <v>795.33</v>
      </c>
      <c r="Q585" s="2">
        <v>795.33</v>
      </c>
      <c r="R585" s="2"/>
      <c r="S585" s="2"/>
      <c r="T585" s="2"/>
      <c r="U585" s="2"/>
      <c r="V585" s="2"/>
      <c r="W585" s="2"/>
      <c r="X585" s="2"/>
    </row>
    <row r="586" spans="1:24" x14ac:dyDescent="0.2">
      <c r="A586" s="2" t="s">
        <v>95</v>
      </c>
      <c r="B586" s="2" t="e">
        <f>INDEX('SHOP Plan List'!B$2:B$15,MATCH($A586,'SHOP Plan List'!$A$2:$A$15,0))</f>
        <v>#N/A</v>
      </c>
      <c r="C586" s="2" t="e">
        <f>INDEX('SHOP Plan List'!C$2:C$15,MATCH($A586,'SHOP Plan List'!$A$2:$A$15,0))</f>
        <v>#N/A</v>
      </c>
      <c r="D586" s="2" t="s">
        <v>82</v>
      </c>
      <c r="E586" s="2">
        <v>35</v>
      </c>
      <c r="F586" s="2">
        <v>764.04</v>
      </c>
      <c r="G586" s="2">
        <v>764.04</v>
      </c>
      <c r="H586" s="2">
        <v>764.04</v>
      </c>
      <c r="I586" s="2">
        <v>776.03</v>
      </c>
      <c r="J586" s="2">
        <v>776.03</v>
      </c>
      <c r="K586" s="2">
        <v>776.03</v>
      </c>
      <c r="L586" s="2">
        <v>788.2</v>
      </c>
      <c r="M586" s="2">
        <v>788.2</v>
      </c>
      <c r="N586" s="2">
        <v>788.2</v>
      </c>
      <c r="O586" s="2">
        <v>800.57</v>
      </c>
      <c r="P586" s="2">
        <v>800.57</v>
      </c>
      <c r="Q586" s="2">
        <v>800.57</v>
      </c>
      <c r="R586" s="2"/>
      <c r="S586" s="2"/>
      <c r="T586" s="2"/>
      <c r="U586" s="2"/>
      <c r="V586" s="2"/>
      <c r="W586" s="2"/>
      <c r="X586" s="2"/>
    </row>
    <row r="587" spans="1:24" x14ac:dyDescent="0.2">
      <c r="A587" s="2" t="s">
        <v>95</v>
      </c>
      <c r="B587" s="2" t="e">
        <f>INDEX('SHOP Plan List'!B$2:B$15,MATCH($A587,'SHOP Plan List'!$A$2:$A$15,0))</f>
        <v>#N/A</v>
      </c>
      <c r="C587" s="2" t="e">
        <f>INDEX('SHOP Plan List'!C$2:C$15,MATCH($A587,'SHOP Plan List'!$A$2:$A$15,0))</f>
        <v>#N/A</v>
      </c>
      <c r="D587" s="2" t="s">
        <v>82</v>
      </c>
      <c r="E587" s="2">
        <v>36</v>
      </c>
      <c r="F587" s="2">
        <v>769.04</v>
      </c>
      <c r="G587" s="2">
        <v>769.04</v>
      </c>
      <c r="H587" s="2">
        <v>769.04</v>
      </c>
      <c r="I587" s="2">
        <v>781.11</v>
      </c>
      <c r="J587" s="2">
        <v>781.11</v>
      </c>
      <c r="K587" s="2">
        <v>781.11</v>
      </c>
      <c r="L587" s="2">
        <v>793.36</v>
      </c>
      <c r="M587" s="2">
        <v>793.36</v>
      </c>
      <c r="N587" s="2">
        <v>793.36</v>
      </c>
      <c r="O587" s="2">
        <v>805.81</v>
      </c>
      <c r="P587" s="2">
        <v>805.81</v>
      </c>
      <c r="Q587" s="2">
        <v>805.81</v>
      </c>
      <c r="R587" s="2"/>
      <c r="S587" s="2"/>
      <c r="T587" s="2"/>
      <c r="U587" s="2"/>
      <c r="V587" s="2"/>
      <c r="W587" s="2"/>
      <c r="X587" s="2"/>
    </row>
    <row r="588" spans="1:24" x14ac:dyDescent="0.2">
      <c r="A588" s="2" t="s">
        <v>95</v>
      </c>
      <c r="B588" s="2" t="e">
        <f>INDEX('SHOP Plan List'!B$2:B$15,MATCH($A588,'SHOP Plan List'!$A$2:$A$15,0))</f>
        <v>#N/A</v>
      </c>
      <c r="C588" s="2" t="e">
        <f>INDEX('SHOP Plan List'!C$2:C$15,MATCH($A588,'SHOP Plan List'!$A$2:$A$15,0))</f>
        <v>#N/A</v>
      </c>
      <c r="D588" s="2" t="s">
        <v>82</v>
      </c>
      <c r="E588" s="2">
        <v>37</v>
      </c>
      <c r="F588" s="2">
        <v>774.05</v>
      </c>
      <c r="G588" s="2">
        <v>774.05</v>
      </c>
      <c r="H588" s="2">
        <v>774.05</v>
      </c>
      <c r="I588" s="2">
        <v>786.19</v>
      </c>
      <c r="J588" s="2">
        <v>786.19</v>
      </c>
      <c r="K588" s="2">
        <v>786.19</v>
      </c>
      <c r="L588" s="2">
        <v>798.52</v>
      </c>
      <c r="M588" s="2">
        <v>798.52</v>
      </c>
      <c r="N588" s="2">
        <v>798.52</v>
      </c>
      <c r="O588" s="2">
        <v>811.05</v>
      </c>
      <c r="P588" s="2">
        <v>811.05</v>
      </c>
      <c r="Q588" s="2">
        <v>811.05</v>
      </c>
      <c r="R588" s="2"/>
      <c r="S588" s="2"/>
      <c r="T588" s="2"/>
      <c r="U588" s="2"/>
      <c r="V588" s="2"/>
      <c r="W588" s="2"/>
      <c r="X588" s="2"/>
    </row>
    <row r="589" spans="1:24" x14ac:dyDescent="0.2">
      <c r="A589" s="2" t="s">
        <v>95</v>
      </c>
      <c r="B589" s="2" t="e">
        <f>INDEX('SHOP Plan List'!B$2:B$15,MATCH($A589,'SHOP Plan List'!$A$2:$A$15,0))</f>
        <v>#N/A</v>
      </c>
      <c r="C589" s="2" t="e">
        <f>INDEX('SHOP Plan List'!C$2:C$15,MATCH($A589,'SHOP Plan List'!$A$2:$A$15,0))</f>
        <v>#N/A</v>
      </c>
      <c r="D589" s="2" t="s">
        <v>82</v>
      </c>
      <c r="E589" s="2">
        <v>38</v>
      </c>
      <c r="F589" s="2">
        <v>779.05</v>
      </c>
      <c r="G589" s="2">
        <v>779.05</v>
      </c>
      <c r="H589" s="2">
        <v>779.05</v>
      </c>
      <c r="I589" s="2">
        <v>791.27</v>
      </c>
      <c r="J589" s="2">
        <v>791.27</v>
      </c>
      <c r="K589" s="2">
        <v>791.27</v>
      </c>
      <c r="L589" s="2">
        <v>803.68</v>
      </c>
      <c r="M589" s="2">
        <v>803.68</v>
      </c>
      <c r="N589" s="2">
        <v>803.68</v>
      </c>
      <c r="O589" s="2">
        <v>816.29</v>
      </c>
      <c r="P589" s="2">
        <v>816.29</v>
      </c>
      <c r="Q589" s="2">
        <v>816.29</v>
      </c>
      <c r="R589" s="2"/>
      <c r="S589" s="2"/>
      <c r="T589" s="2"/>
      <c r="U589" s="2"/>
      <c r="V589" s="2"/>
      <c r="W589" s="2"/>
      <c r="X589" s="2"/>
    </row>
    <row r="590" spans="1:24" x14ac:dyDescent="0.2">
      <c r="A590" s="2" t="s">
        <v>95</v>
      </c>
      <c r="B590" s="2" t="e">
        <f>INDEX('SHOP Plan List'!B$2:B$15,MATCH($A590,'SHOP Plan List'!$A$2:$A$15,0))</f>
        <v>#N/A</v>
      </c>
      <c r="C590" s="2" t="e">
        <f>INDEX('SHOP Plan List'!C$2:C$15,MATCH($A590,'SHOP Plan List'!$A$2:$A$15,0))</f>
        <v>#N/A</v>
      </c>
      <c r="D590" s="2" t="s">
        <v>82</v>
      </c>
      <c r="E590" s="2">
        <v>39</v>
      </c>
      <c r="F590" s="2">
        <v>789.05</v>
      </c>
      <c r="G590" s="2">
        <v>789.05</v>
      </c>
      <c r="H590" s="2">
        <v>789.05</v>
      </c>
      <c r="I590" s="2">
        <v>801.43</v>
      </c>
      <c r="J590" s="2">
        <v>801.43</v>
      </c>
      <c r="K590" s="2">
        <v>801.43</v>
      </c>
      <c r="L590" s="2">
        <v>814</v>
      </c>
      <c r="M590" s="2">
        <v>814</v>
      </c>
      <c r="N590" s="2">
        <v>814</v>
      </c>
      <c r="O590" s="2">
        <v>826.78</v>
      </c>
      <c r="P590" s="2">
        <v>826.78</v>
      </c>
      <c r="Q590" s="2">
        <v>826.78</v>
      </c>
      <c r="R590" s="2"/>
      <c r="S590" s="2"/>
      <c r="T590" s="2"/>
      <c r="U590" s="2"/>
      <c r="V590" s="2"/>
      <c r="W590" s="2"/>
      <c r="X590" s="2"/>
    </row>
    <row r="591" spans="1:24" x14ac:dyDescent="0.2">
      <c r="A591" s="2" t="s">
        <v>95</v>
      </c>
      <c r="B591" s="2" t="e">
        <f>INDEX('SHOP Plan List'!B$2:B$15,MATCH($A591,'SHOP Plan List'!$A$2:$A$15,0))</f>
        <v>#N/A</v>
      </c>
      <c r="C591" s="2" t="e">
        <f>INDEX('SHOP Plan List'!C$2:C$15,MATCH($A591,'SHOP Plan List'!$A$2:$A$15,0))</f>
        <v>#N/A</v>
      </c>
      <c r="D591" s="2" t="s">
        <v>82</v>
      </c>
      <c r="E591" s="2">
        <v>40</v>
      </c>
      <c r="F591" s="2">
        <v>799.05</v>
      </c>
      <c r="G591" s="2">
        <v>799.05</v>
      </c>
      <c r="H591" s="2">
        <v>799.05</v>
      </c>
      <c r="I591" s="2">
        <v>811.59</v>
      </c>
      <c r="J591" s="2">
        <v>811.59</v>
      </c>
      <c r="K591" s="2">
        <v>811.59</v>
      </c>
      <c r="L591" s="2">
        <v>824.32</v>
      </c>
      <c r="M591" s="2">
        <v>824.32</v>
      </c>
      <c r="N591" s="2">
        <v>824.32</v>
      </c>
      <c r="O591" s="2">
        <v>837.26</v>
      </c>
      <c r="P591" s="2">
        <v>837.26</v>
      </c>
      <c r="Q591" s="2">
        <v>837.26</v>
      </c>
      <c r="R591" s="2"/>
      <c r="S591" s="2"/>
      <c r="T591" s="2"/>
      <c r="U591" s="2"/>
      <c r="V591" s="2"/>
      <c r="W591" s="2"/>
      <c r="X591" s="2"/>
    </row>
    <row r="592" spans="1:24" x14ac:dyDescent="0.2">
      <c r="A592" s="2" t="s">
        <v>95</v>
      </c>
      <c r="B592" s="2" t="e">
        <f>INDEX('SHOP Plan List'!B$2:B$15,MATCH($A592,'SHOP Plan List'!$A$2:$A$15,0))</f>
        <v>#N/A</v>
      </c>
      <c r="C592" s="2" t="e">
        <f>INDEX('SHOP Plan List'!C$2:C$15,MATCH($A592,'SHOP Plan List'!$A$2:$A$15,0))</f>
        <v>#N/A</v>
      </c>
      <c r="D592" s="2" t="s">
        <v>82</v>
      </c>
      <c r="E592" s="2">
        <v>41</v>
      </c>
      <c r="F592" s="2">
        <v>814.06</v>
      </c>
      <c r="G592" s="2">
        <v>814.06</v>
      </c>
      <c r="H592" s="2">
        <v>814.06</v>
      </c>
      <c r="I592" s="2">
        <v>826.83</v>
      </c>
      <c r="J592" s="2">
        <v>826.83</v>
      </c>
      <c r="K592" s="2">
        <v>826.83</v>
      </c>
      <c r="L592" s="2">
        <v>839.81</v>
      </c>
      <c r="M592" s="2">
        <v>839.81</v>
      </c>
      <c r="N592" s="2">
        <v>839.81</v>
      </c>
      <c r="O592" s="2">
        <v>852.98</v>
      </c>
      <c r="P592" s="2">
        <v>852.98</v>
      </c>
      <c r="Q592" s="2">
        <v>852.98</v>
      </c>
      <c r="R592" s="2"/>
      <c r="S592" s="2"/>
      <c r="T592" s="2"/>
      <c r="U592" s="2"/>
      <c r="V592" s="2"/>
      <c r="W592" s="2"/>
      <c r="X592" s="2"/>
    </row>
    <row r="593" spans="1:24" x14ac:dyDescent="0.2">
      <c r="A593" s="2" t="s">
        <v>95</v>
      </c>
      <c r="B593" s="2" t="e">
        <f>INDEX('SHOP Plan List'!B$2:B$15,MATCH($A593,'SHOP Plan List'!$A$2:$A$15,0))</f>
        <v>#N/A</v>
      </c>
      <c r="C593" s="2" t="e">
        <f>INDEX('SHOP Plan List'!C$2:C$15,MATCH($A593,'SHOP Plan List'!$A$2:$A$15,0))</f>
        <v>#N/A</v>
      </c>
      <c r="D593" s="2" t="s">
        <v>82</v>
      </c>
      <c r="E593" s="2">
        <v>42</v>
      </c>
      <c r="F593" s="2">
        <v>828.44</v>
      </c>
      <c r="G593" s="2">
        <v>828.44</v>
      </c>
      <c r="H593" s="2">
        <v>828.44</v>
      </c>
      <c r="I593" s="2">
        <v>841.44</v>
      </c>
      <c r="J593" s="2">
        <v>841.44</v>
      </c>
      <c r="K593" s="2">
        <v>841.44</v>
      </c>
      <c r="L593" s="2">
        <v>854.64</v>
      </c>
      <c r="M593" s="2">
        <v>854.64</v>
      </c>
      <c r="N593" s="2">
        <v>854.64</v>
      </c>
      <c r="O593" s="2">
        <v>868.05</v>
      </c>
      <c r="P593" s="2">
        <v>868.05</v>
      </c>
      <c r="Q593" s="2">
        <v>868.05</v>
      </c>
      <c r="R593" s="2"/>
      <c r="S593" s="2"/>
      <c r="T593" s="2"/>
      <c r="U593" s="2"/>
      <c r="V593" s="2"/>
      <c r="W593" s="2"/>
      <c r="X593" s="2"/>
    </row>
    <row r="594" spans="1:24" x14ac:dyDescent="0.2">
      <c r="A594" s="2" t="s">
        <v>95</v>
      </c>
      <c r="B594" s="2" t="e">
        <f>INDEX('SHOP Plan List'!B$2:B$15,MATCH($A594,'SHOP Plan List'!$A$2:$A$15,0))</f>
        <v>#N/A</v>
      </c>
      <c r="C594" s="2" t="e">
        <f>INDEX('SHOP Plan List'!C$2:C$15,MATCH($A594,'SHOP Plan List'!$A$2:$A$15,0))</f>
        <v>#N/A</v>
      </c>
      <c r="D594" s="2" t="s">
        <v>82</v>
      </c>
      <c r="E594" s="2">
        <v>43</v>
      </c>
      <c r="F594" s="2">
        <v>848.45</v>
      </c>
      <c r="G594" s="2">
        <v>848.45</v>
      </c>
      <c r="H594" s="2">
        <v>848.45</v>
      </c>
      <c r="I594" s="2">
        <v>861.76</v>
      </c>
      <c r="J594" s="2">
        <v>861.76</v>
      </c>
      <c r="K594" s="2">
        <v>861.76</v>
      </c>
      <c r="L594" s="2">
        <v>875.28</v>
      </c>
      <c r="M594" s="2">
        <v>875.28</v>
      </c>
      <c r="N594" s="2">
        <v>875.28</v>
      </c>
      <c r="O594" s="2">
        <v>889.01</v>
      </c>
      <c r="P594" s="2">
        <v>889.01</v>
      </c>
      <c r="Q594" s="2">
        <v>889.01</v>
      </c>
      <c r="R594" s="2"/>
      <c r="S594" s="2"/>
      <c r="T594" s="2"/>
      <c r="U594" s="2"/>
      <c r="V594" s="2"/>
      <c r="W594" s="2"/>
      <c r="X594" s="2"/>
    </row>
    <row r="595" spans="1:24" x14ac:dyDescent="0.2">
      <c r="A595" s="2" t="s">
        <v>95</v>
      </c>
      <c r="B595" s="2" t="e">
        <f>INDEX('SHOP Plan List'!B$2:B$15,MATCH($A595,'SHOP Plan List'!$A$2:$A$15,0))</f>
        <v>#N/A</v>
      </c>
      <c r="C595" s="2" t="e">
        <f>INDEX('SHOP Plan List'!C$2:C$15,MATCH($A595,'SHOP Plan List'!$A$2:$A$15,0))</f>
        <v>#N/A</v>
      </c>
      <c r="D595" s="2" t="s">
        <v>82</v>
      </c>
      <c r="E595" s="2">
        <v>44</v>
      </c>
      <c r="F595" s="2">
        <v>873.46</v>
      </c>
      <c r="G595" s="2">
        <v>873.46</v>
      </c>
      <c r="H595" s="2">
        <v>873.46</v>
      </c>
      <c r="I595" s="2">
        <v>887.16</v>
      </c>
      <c r="J595" s="2">
        <v>887.16</v>
      </c>
      <c r="K595" s="2">
        <v>887.16</v>
      </c>
      <c r="L595" s="2">
        <v>901.08</v>
      </c>
      <c r="M595" s="2">
        <v>901.08</v>
      </c>
      <c r="N595" s="2">
        <v>901.08</v>
      </c>
      <c r="O595" s="2">
        <v>915.22</v>
      </c>
      <c r="P595" s="2">
        <v>915.22</v>
      </c>
      <c r="Q595" s="2">
        <v>915.22</v>
      </c>
      <c r="R595" s="2"/>
      <c r="S595" s="2"/>
      <c r="T595" s="2"/>
      <c r="U595" s="2"/>
      <c r="V595" s="2"/>
      <c r="W595" s="2"/>
      <c r="X595" s="2"/>
    </row>
    <row r="596" spans="1:24" x14ac:dyDescent="0.2">
      <c r="A596" s="2" t="s">
        <v>95</v>
      </c>
      <c r="B596" s="2" t="e">
        <f>INDEX('SHOP Plan List'!B$2:B$15,MATCH($A596,'SHOP Plan List'!$A$2:$A$15,0))</f>
        <v>#N/A</v>
      </c>
      <c r="C596" s="2" t="e">
        <f>INDEX('SHOP Plan List'!C$2:C$15,MATCH($A596,'SHOP Plan List'!$A$2:$A$15,0))</f>
        <v>#N/A</v>
      </c>
      <c r="D596" s="2" t="s">
        <v>82</v>
      </c>
      <c r="E596" s="2">
        <v>45</v>
      </c>
      <c r="F596" s="2">
        <v>902.84</v>
      </c>
      <c r="G596" s="2">
        <v>902.84</v>
      </c>
      <c r="H596" s="2">
        <v>902.84</v>
      </c>
      <c r="I596" s="2">
        <v>917.01</v>
      </c>
      <c r="J596" s="2">
        <v>917.01</v>
      </c>
      <c r="K596" s="2">
        <v>917.01</v>
      </c>
      <c r="L596" s="2">
        <v>931.4</v>
      </c>
      <c r="M596" s="2">
        <v>931.4</v>
      </c>
      <c r="N596" s="2">
        <v>931.4</v>
      </c>
      <c r="O596" s="2">
        <v>946.01</v>
      </c>
      <c r="P596" s="2">
        <v>946.01</v>
      </c>
      <c r="Q596" s="2">
        <v>946.01</v>
      </c>
      <c r="R596" s="2"/>
      <c r="S596" s="2"/>
      <c r="T596" s="2"/>
      <c r="U596" s="2"/>
      <c r="V596" s="2"/>
      <c r="W596" s="2"/>
      <c r="X596" s="2"/>
    </row>
    <row r="597" spans="1:24" x14ac:dyDescent="0.2">
      <c r="A597" s="2" t="s">
        <v>95</v>
      </c>
      <c r="B597" s="2" t="e">
        <f>INDEX('SHOP Plan List'!B$2:B$15,MATCH($A597,'SHOP Plan List'!$A$2:$A$15,0))</f>
        <v>#N/A</v>
      </c>
      <c r="C597" s="2" t="e">
        <f>INDEX('SHOP Plan List'!C$2:C$15,MATCH($A597,'SHOP Plan List'!$A$2:$A$15,0))</f>
        <v>#N/A</v>
      </c>
      <c r="D597" s="2" t="s">
        <v>82</v>
      </c>
      <c r="E597" s="2">
        <v>46</v>
      </c>
      <c r="F597" s="2">
        <v>937.86</v>
      </c>
      <c r="G597" s="2">
        <v>937.86</v>
      </c>
      <c r="H597" s="2">
        <v>937.86</v>
      </c>
      <c r="I597" s="2">
        <v>952.57</v>
      </c>
      <c r="J597" s="2">
        <v>952.57</v>
      </c>
      <c r="K597" s="2">
        <v>952.57</v>
      </c>
      <c r="L597" s="2">
        <v>967.52</v>
      </c>
      <c r="M597" s="2">
        <v>967.52</v>
      </c>
      <c r="N597" s="2">
        <v>967.52</v>
      </c>
      <c r="O597" s="2">
        <v>982.7</v>
      </c>
      <c r="P597" s="2">
        <v>982.7</v>
      </c>
      <c r="Q597" s="2">
        <v>982.7</v>
      </c>
      <c r="R597" s="2"/>
      <c r="S597" s="2"/>
      <c r="T597" s="2"/>
      <c r="U597" s="2"/>
      <c r="V597" s="2"/>
      <c r="W597" s="2"/>
      <c r="X597" s="2"/>
    </row>
    <row r="598" spans="1:24" x14ac:dyDescent="0.2">
      <c r="A598" s="2" t="s">
        <v>95</v>
      </c>
      <c r="B598" s="2" t="e">
        <f>INDEX('SHOP Plan List'!B$2:B$15,MATCH($A598,'SHOP Plan List'!$A$2:$A$15,0))</f>
        <v>#N/A</v>
      </c>
      <c r="C598" s="2" t="e">
        <f>INDEX('SHOP Plan List'!C$2:C$15,MATCH($A598,'SHOP Plan List'!$A$2:$A$15,0))</f>
        <v>#N/A</v>
      </c>
      <c r="D598" s="2" t="s">
        <v>82</v>
      </c>
      <c r="E598" s="2">
        <v>47</v>
      </c>
      <c r="F598" s="2">
        <v>977.25</v>
      </c>
      <c r="G598" s="2">
        <v>977.25</v>
      </c>
      <c r="H598" s="2">
        <v>977.25</v>
      </c>
      <c r="I598" s="2">
        <v>992.58</v>
      </c>
      <c r="J598" s="2">
        <v>992.58</v>
      </c>
      <c r="K598" s="2">
        <v>992.58</v>
      </c>
      <c r="L598" s="2">
        <v>1008.15</v>
      </c>
      <c r="M598" s="2">
        <v>1008.15</v>
      </c>
      <c r="N598" s="2">
        <v>1008.15</v>
      </c>
      <c r="O598" s="2">
        <v>1023.97</v>
      </c>
      <c r="P598" s="2">
        <v>1023.97</v>
      </c>
      <c r="Q598" s="2">
        <v>1023.97</v>
      </c>
      <c r="R598" s="2"/>
      <c r="S598" s="2"/>
      <c r="T598" s="2"/>
      <c r="U598" s="2"/>
      <c r="V598" s="2"/>
      <c r="W598" s="2"/>
      <c r="X598" s="2"/>
    </row>
    <row r="599" spans="1:24" x14ac:dyDescent="0.2">
      <c r="A599" s="2" t="s">
        <v>95</v>
      </c>
      <c r="B599" s="2" t="e">
        <f>INDEX('SHOP Plan List'!B$2:B$15,MATCH($A599,'SHOP Plan List'!$A$2:$A$15,0))</f>
        <v>#N/A</v>
      </c>
      <c r="C599" s="2" t="e">
        <f>INDEX('SHOP Plan List'!C$2:C$15,MATCH($A599,'SHOP Plan List'!$A$2:$A$15,0))</f>
        <v>#N/A</v>
      </c>
      <c r="D599" s="2" t="s">
        <v>82</v>
      </c>
      <c r="E599" s="2">
        <v>48</v>
      </c>
      <c r="F599" s="2">
        <v>1022.26</v>
      </c>
      <c r="G599" s="2">
        <v>1022.26</v>
      </c>
      <c r="H599" s="2">
        <v>1022.26</v>
      </c>
      <c r="I599" s="2">
        <v>1038.3</v>
      </c>
      <c r="J599" s="2">
        <v>1038.3</v>
      </c>
      <c r="K599" s="2">
        <v>1038.3</v>
      </c>
      <c r="L599" s="2">
        <v>1054.5899999999999</v>
      </c>
      <c r="M599" s="2">
        <v>1054.5899999999999</v>
      </c>
      <c r="N599" s="2">
        <v>1054.5899999999999</v>
      </c>
      <c r="O599" s="2">
        <v>1071.1400000000001</v>
      </c>
      <c r="P599" s="2">
        <v>1071.1400000000001</v>
      </c>
      <c r="Q599" s="2">
        <v>1071.1400000000001</v>
      </c>
      <c r="R599" s="2"/>
      <c r="S599" s="2"/>
      <c r="T599" s="2"/>
      <c r="U599" s="2"/>
      <c r="V599" s="2"/>
      <c r="W599" s="2"/>
      <c r="X599" s="2"/>
    </row>
    <row r="600" spans="1:24" x14ac:dyDescent="0.2">
      <c r="A600" s="2" t="s">
        <v>95</v>
      </c>
      <c r="B600" s="2" t="e">
        <f>INDEX('SHOP Plan List'!B$2:B$15,MATCH($A600,'SHOP Plan List'!$A$2:$A$15,0))</f>
        <v>#N/A</v>
      </c>
      <c r="C600" s="2" t="e">
        <f>INDEX('SHOP Plan List'!C$2:C$15,MATCH($A600,'SHOP Plan List'!$A$2:$A$15,0))</f>
        <v>#N/A</v>
      </c>
      <c r="D600" s="2" t="s">
        <v>82</v>
      </c>
      <c r="E600" s="2">
        <v>49</v>
      </c>
      <c r="F600" s="2">
        <v>1066.6600000000001</v>
      </c>
      <c r="G600" s="2">
        <v>1066.6600000000001</v>
      </c>
      <c r="H600" s="2">
        <v>1066.6600000000001</v>
      </c>
      <c r="I600" s="2">
        <v>1083.3900000000001</v>
      </c>
      <c r="J600" s="2">
        <v>1083.3900000000001</v>
      </c>
      <c r="K600" s="2">
        <v>1083.3900000000001</v>
      </c>
      <c r="L600" s="2">
        <v>1100.3900000000001</v>
      </c>
      <c r="M600" s="2">
        <v>1100.3900000000001</v>
      </c>
      <c r="N600" s="2">
        <v>1100.3900000000001</v>
      </c>
      <c r="O600" s="2">
        <v>1117.6500000000001</v>
      </c>
      <c r="P600" s="2">
        <v>1117.6500000000001</v>
      </c>
      <c r="Q600" s="2">
        <v>1117.6500000000001</v>
      </c>
      <c r="R600" s="2"/>
      <c r="S600" s="2"/>
      <c r="T600" s="2"/>
      <c r="U600" s="2"/>
      <c r="V600" s="2"/>
      <c r="W600" s="2"/>
      <c r="X600" s="2"/>
    </row>
    <row r="601" spans="1:24" x14ac:dyDescent="0.2">
      <c r="A601" s="2" t="s">
        <v>95</v>
      </c>
      <c r="B601" s="2" t="e">
        <f>INDEX('SHOP Plan List'!B$2:B$15,MATCH($A601,'SHOP Plan List'!$A$2:$A$15,0))</f>
        <v>#N/A</v>
      </c>
      <c r="C601" s="2" t="e">
        <f>INDEX('SHOP Plan List'!C$2:C$15,MATCH($A601,'SHOP Plan List'!$A$2:$A$15,0))</f>
        <v>#N/A</v>
      </c>
      <c r="D601" s="2" t="s">
        <v>82</v>
      </c>
      <c r="E601" s="2">
        <v>50</v>
      </c>
      <c r="F601" s="2">
        <v>1116.68</v>
      </c>
      <c r="G601" s="2">
        <v>1116.68</v>
      </c>
      <c r="H601" s="2">
        <v>1116.68</v>
      </c>
      <c r="I601" s="2">
        <v>1134.2</v>
      </c>
      <c r="J601" s="2">
        <v>1134.2</v>
      </c>
      <c r="K601" s="2">
        <v>1134.2</v>
      </c>
      <c r="L601" s="2">
        <v>1151.99</v>
      </c>
      <c r="M601" s="2">
        <v>1151.99</v>
      </c>
      <c r="N601" s="2">
        <v>1151.99</v>
      </c>
      <c r="O601" s="2">
        <v>1170.06</v>
      </c>
      <c r="P601" s="2">
        <v>1170.06</v>
      </c>
      <c r="Q601" s="2">
        <v>1170.06</v>
      </c>
      <c r="R601" s="2"/>
      <c r="S601" s="2"/>
      <c r="T601" s="2"/>
      <c r="U601" s="2"/>
      <c r="V601" s="2"/>
      <c r="W601" s="2"/>
      <c r="X601" s="2"/>
    </row>
    <row r="602" spans="1:24" x14ac:dyDescent="0.2">
      <c r="A602" s="2" t="s">
        <v>95</v>
      </c>
      <c r="B602" s="2" t="e">
        <f>INDEX('SHOP Plan List'!B$2:B$15,MATCH($A602,'SHOP Plan List'!$A$2:$A$15,0))</f>
        <v>#N/A</v>
      </c>
      <c r="C602" s="2" t="e">
        <f>INDEX('SHOP Plan List'!C$2:C$15,MATCH($A602,'SHOP Plan List'!$A$2:$A$15,0))</f>
        <v>#N/A</v>
      </c>
      <c r="D602" s="2" t="s">
        <v>82</v>
      </c>
      <c r="E602" s="2">
        <v>51</v>
      </c>
      <c r="F602" s="2">
        <v>1166.07</v>
      </c>
      <c r="G602" s="2">
        <v>1166.07</v>
      </c>
      <c r="H602" s="2">
        <v>1166.07</v>
      </c>
      <c r="I602" s="2">
        <v>1184.3599999999999</v>
      </c>
      <c r="J602" s="2">
        <v>1184.3599999999999</v>
      </c>
      <c r="K602" s="2">
        <v>1184.3599999999999</v>
      </c>
      <c r="L602" s="2">
        <v>1202.95</v>
      </c>
      <c r="M602" s="2">
        <v>1202.95</v>
      </c>
      <c r="N602" s="2">
        <v>1202.95</v>
      </c>
      <c r="O602" s="2">
        <v>1221.82</v>
      </c>
      <c r="P602" s="2">
        <v>1221.82</v>
      </c>
      <c r="Q602" s="2">
        <v>1221.82</v>
      </c>
      <c r="R602" s="2"/>
      <c r="S602" s="2"/>
      <c r="T602" s="2"/>
      <c r="U602" s="2"/>
      <c r="V602" s="2"/>
      <c r="W602" s="2"/>
      <c r="X602" s="2"/>
    </row>
    <row r="603" spans="1:24" x14ac:dyDescent="0.2">
      <c r="A603" s="2" t="s">
        <v>95</v>
      </c>
      <c r="B603" s="2" t="e">
        <f>INDEX('SHOP Plan List'!B$2:B$15,MATCH($A603,'SHOP Plan List'!$A$2:$A$15,0))</f>
        <v>#N/A</v>
      </c>
      <c r="C603" s="2" t="e">
        <f>INDEX('SHOP Plan List'!C$2:C$15,MATCH($A603,'SHOP Plan List'!$A$2:$A$15,0))</f>
        <v>#N/A</v>
      </c>
      <c r="D603" s="2" t="s">
        <v>82</v>
      </c>
      <c r="E603" s="2">
        <v>52</v>
      </c>
      <c r="F603" s="2">
        <v>1220.47</v>
      </c>
      <c r="G603" s="2">
        <v>1220.47</v>
      </c>
      <c r="H603" s="2">
        <v>1220.47</v>
      </c>
      <c r="I603" s="2">
        <v>1239.6099999999999</v>
      </c>
      <c r="J603" s="2">
        <v>1239.6099999999999</v>
      </c>
      <c r="K603" s="2">
        <v>1239.6099999999999</v>
      </c>
      <c r="L603" s="2">
        <v>1259.06</v>
      </c>
      <c r="M603" s="2">
        <v>1259.06</v>
      </c>
      <c r="N603" s="2">
        <v>1259.06</v>
      </c>
      <c r="O603" s="2">
        <v>1278.82</v>
      </c>
      <c r="P603" s="2">
        <v>1278.82</v>
      </c>
      <c r="Q603" s="2">
        <v>1278.82</v>
      </c>
      <c r="R603" s="2"/>
      <c r="S603" s="2"/>
      <c r="T603" s="2"/>
      <c r="U603" s="2"/>
      <c r="V603" s="2"/>
      <c r="W603" s="2"/>
      <c r="X603" s="2"/>
    </row>
    <row r="604" spans="1:24" x14ac:dyDescent="0.2">
      <c r="A604" s="2" t="s">
        <v>95</v>
      </c>
      <c r="B604" s="2" t="e">
        <f>INDEX('SHOP Plan List'!B$2:B$15,MATCH($A604,'SHOP Plan List'!$A$2:$A$15,0))</f>
        <v>#N/A</v>
      </c>
      <c r="C604" s="2" t="e">
        <f>INDEX('SHOP Plan List'!C$2:C$15,MATCH($A604,'SHOP Plan List'!$A$2:$A$15,0))</f>
        <v>#N/A</v>
      </c>
      <c r="D604" s="2" t="s">
        <v>82</v>
      </c>
      <c r="E604" s="2">
        <v>53</v>
      </c>
      <c r="F604" s="2">
        <v>1275.49</v>
      </c>
      <c r="G604" s="2">
        <v>1275.49</v>
      </c>
      <c r="H604" s="2">
        <v>1275.49</v>
      </c>
      <c r="I604" s="2">
        <v>1295.5</v>
      </c>
      <c r="J604" s="2">
        <v>1295.5</v>
      </c>
      <c r="K604" s="2">
        <v>1295.5</v>
      </c>
      <c r="L604" s="2">
        <v>1315.82</v>
      </c>
      <c r="M604" s="2">
        <v>1315.82</v>
      </c>
      <c r="N604" s="2">
        <v>1315.82</v>
      </c>
      <c r="O604" s="2">
        <v>1336.47</v>
      </c>
      <c r="P604" s="2">
        <v>1336.47</v>
      </c>
      <c r="Q604" s="2">
        <v>1336.47</v>
      </c>
      <c r="R604" s="2"/>
      <c r="S604" s="2"/>
      <c r="T604" s="2"/>
      <c r="U604" s="2"/>
      <c r="V604" s="2"/>
      <c r="W604" s="2"/>
      <c r="X604" s="2"/>
    </row>
    <row r="605" spans="1:24" x14ac:dyDescent="0.2">
      <c r="A605" s="2" t="s">
        <v>95</v>
      </c>
      <c r="B605" s="2" t="e">
        <f>INDEX('SHOP Plan List'!B$2:B$15,MATCH($A605,'SHOP Plan List'!$A$2:$A$15,0))</f>
        <v>#N/A</v>
      </c>
      <c r="C605" s="2" t="e">
        <f>INDEX('SHOP Plan List'!C$2:C$15,MATCH($A605,'SHOP Plan List'!$A$2:$A$15,0))</f>
        <v>#N/A</v>
      </c>
      <c r="D605" s="2" t="s">
        <v>82</v>
      </c>
      <c r="E605" s="2">
        <v>54</v>
      </c>
      <c r="F605" s="2">
        <v>1334.88</v>
      </c>
      <c r="G605" s="2">
        <v>1334.88</v>
      </c>
      <c r="H605" s="2">
        <v>1334.88</v>
      </c>
      <c r="I605" s="2">
        <v>1355.83</v>
      </c>
      <c r="J605" s="2">
        <v>1355.83</v>
      </c>
      <c r="K605" s="2">
        <v>1355.83</v>
      </c>
      <c r="L605" s="2">
        <v>1377.1</v>
      </c>
      <c r="M605" s="2">
        <v>1377.1</v>
      </c>
      <c r="N605" s="2">
        <v>1377.1</v>
      </c>
      <c r="O605" s="2">
        <v>1398.71</v>
      </c>
      <c r="P605" s="2">
        <v>1398.71</v>
      </c>
      <c r="Q605" s="2">
        <v>1398.71</v>
      </c>
      <c r="R605" s="2"/>
      <c r="S605" s="2"/>
      <c r="T605" s="2"/>
      <c r="U605" s="2"/>
      <c r="V605" s="2"/>
      <c r="W605" s="2"/>
      <c r="X605" s="2"/>
    </row>
    <row r="606" spans="1:24" x14ac:dyDescent="0.2">
      <c r="A606" s="2" t="s">
        <v>95</v>
      </c>
      <c r="B606" s="2" t="e">
        <f>INDEX('SHOP Plan List'!B$2:B$15,MATCH($A606,'SHOP Plan List'!$A$2:$A$15,0))</f>
        <v>#N/A</v>
      </c>
      <c r="C606" s="2" t="e">
        <f>INDEX('SHOP Plan List'!C$2:C$15,MATCH($A606,'SHOP Plan List'!$A$2:$A$15,0))</f>
        <v>#N/A</v>
      </c>
      <c r="D606" s="2" t="s">
        <v>82</v>
      </c>
      <c r="E606" s="2">
        <v>55</v>
      </c>
      <c r="F606" s="2">
        <v>1394.28</v>
      </c>
      <c r="G606" s="2">
        <v>1394.28</v>
      </c>
      <c r="H606" s="2">
        <v>1394.28</v>
      </c>
      <c r="I606" s="2">
        <v>1416.16</v>
      </c>
      <c r="J606" s="2">
        <v>1416.16</v>
      </c>
      <c r="K606" s="2">
        <v>1416.16</v>
      </c>
      <c r="L606" s="2">
        <v>1438.38</v>
      </c>
      <c r="M606" s="2">
        <v>1438.38</v>
      </c>
      <c r="N606" s="2">
        <v>1438.38</v>
      </c>
      <c r="O606" s="2">
        <v>1460.94</v>
      </c>
      <c r="P606" s="2">
        <v>1460.94</v>
      </c>
      <c r="Q606" s="2">
        <v>1460.94</v>
      </c>
      <c r="R606" s="2"/>
      <c r="S606" s="2"/>
      <c r="T606" s="2"/>
      <c r="U606" s="2"/>
      <c r="V606" s="2"/>
      <c r="W606" s="2"/>
      <c r="X606" s="2"/>
    </row>
    <row r="607" spans="1:24" x14ac:dyDescent="0.2">
      <c r="A607" s="2" t="s">
        <v>95</v>
      </c>
      <c r="B607" s="2" t="e">
        <f>INDEX('SHOP Plan List'!B$2:B$15,MATCH($A607,'SHOP Plan List'!$A$2:$A$15,0))</f>
        <v>#N/A</v>
      </c>
      <c r="C607" s="2" t="e">
        <f>INDEX('SHOP Plan List'!C$2:C$15,MATCH($A607,'SHOP Plan List'!$A$2:$A$15,0))</f>
        <v>#N/A</v>
      </c>
      <c r="D607" s="2" t="s">
        <v>82</v>
      </c>
      <c r="E607" s="2">
        <v>56</v>
      </c>
      <c r="F607" s="2">
        <v>1458.68</v>
      </c>
      <c r="G607" s="2">
        <v>1458.68</v>
      </c>
      <c r="H607" s="2">
        <v>1458.68</v>
      </c>
      <c r="I607" s="2">
        <v>1481.57</v>
      </c>
      <c r="J607" s="2">
        <v>1481.57</v>
      </c>
      <c r="K607" s="2">
        <v>1481.57</v>
      </c>
      <c r="L607" s="2">
        <v>1504.81</v>
      </c>
      <c r="M607" s="2">
        <v>1504.81</v>
      </c>
      <c r="N607" s="2">
        <v>1504.81</v>
      </c>
      <c r="O607" s="2">
        <v>1528.42</v>
      </c>
      <c r="P607" s="2">
        <v>1528.42</v>
      </c>
      <c r="Q607" s="2">
        <v>1528.42</v>
      </c>
      <c r="R607" s="2"/>
      <c r="S607" s="2"/>
      <c r="T607" s="2"/>
      <c r="U607" s="2"/>
      <c r="V607" s="2"/>
      <c r="W607" s="2"/>
      <c r="X607" s="2"/>
    </row>
    <row r="608" spans="1:24" x14ac:dyDescent="0.2">
      <c r="A608" s="2" t="s">
        <v>95</v>
      </c>
      <c r="B608" s="2" t="e">
        <f>INDEX('SHOP Plan List'!B$2:B$15,MATCH($A608,'SHOP Plan List'!$A$2:$A$15,0))</f>
        <v>#N/A</v>
      </c>
      <c r="C608" s="2" t="e">
        <f>INDEX('SHOP Plan List'!C$2:C$15,MATCH($A608,'SHOP Plan List'!$A$2:$A$15,0))</f>
        <v>#N/A</v>
      </c>
      <c r="D608" s="2" t="s">
        <v>82</v>
      </c>
      <c r="E608" s="2">
        <v>57</v>
      </c>
      <c r="F608" s="2">
        <v>1523.71</v>
      </c>
      <c r="G608" s="2">
        <v>1523.71</v>
      </c>
      <c r="H608" s="2">
        <v>1523.71</v>
      </c>
      <c r="I608" s="2">
        <v>1547.61</v>
      </c>
      <c r="J608" s="2">
        <v>1547.61</v>
      </c>
      <c r="K608" s="2">
        <v>1547.61</v>
      </c>
      <c r="L608" s="2">
        <v>1571.89</v>
      </c>
      <c r="M608" s="2">
        <v>1571.89</v>
      </c>
      <c r="N608" s="2">
        <v>1571.89</v>
      </c>
      <c r="O608" s="2">
        <v>1596.56</v>
      </c>
      <c r="P608" s="2">
        <v>1596.56</v>
      </c>
      <c r="Q608" s="2">
        <v>1596.56</v>
      </c>
      <c r="R608" s="2"/>
      <c r="S608" s="2"/>
      <c r="T608" s="2"/>
      <c r="U608" s="2"/>
      <c r="V608" s="2"/>
      <c r="W608" s="2"/>
      <c r="X608" s="2"/>
    </row>
    <row r="609" spans="1:24" x14ac:dyDescent="0.2">
      <c r="A609" s="2" t="s">
        <v>95</v>
      </c>
      <c r="B609" s="2" t="e">
        <f>INDEX('SHOP Plan List'!B$2:B$15,MATCH($A609,'SHOP Plan List'!$A$2:$A$15,0))</f>
        <v>#N/A</v>
      </c>
      <c r="C609" s="2" t="e">
        <f>INDEX('SHOP Plan List'!C$2:C$15,MATCH($A609,'SHOP Plan List'!$A$2:$A$15,0))</f>
        <v>#N/A</v>
      </c>
      <c r="D609" s="2" t="s">
        <v>82</v>
      </c>
      <c r="E609" s="2">
        <v>58</v>
      </c>
      <c r="F609" s="2">
        <v>1593.11</v>
      </c>
      <c r="G609" s="2">
        <v>1593.11</v>
      </c>
      <c r="H609" s="2">
        <v>1593.11</v>
      </c>
      <c r="I609" s="2">
        <v>1618.1</v>
      </c>
      <c r="J609" s="2">
        <v>1618.1</v>
      </c>
      <c r="K609" s="2">
        <v>1618.1</v>
      </c>
      <c r="L609" s="2">
        <v>1643.49</v>
      </c>
      <c r="M609" s="2">
        <v>1643.49</v>
      </c>
      <c r="N609" s="2">
        <v>1643.49</v>
      </c>
      <c r="O609" s="2">
        <v>1669.28</v>
      </c>
      <c r="P609" s="2">
        <v>1669.28</v>
      </c>
      <c r="Q609" s="2">
        <v>1669.28</v>
      </c>
      <c r="R609" s="2"/>
      <c r="S609" s="2"/>
      <c r="T609" s="2"/>
      <c r="U609" s="2"/>
      <c r="V609" s="2"/>
      <c r="W609" s="2"/>
      <c r="X609" s="2"/>
    </row>
    <row r="610" spans="1:24" x14ac:dyDescent="0.2">
      <c r="A610" s="2" t="s">
        <v>95</v>
      </c>
      <c r="B610" s="2" t="e">
        <f>INDEX('SHOP Plan List'!B$2:B$15,MATCH($A610,'SHOP Plan List'!$A$2:$A$15,0))</f>
        <v>#N/A</v>
      </c>
      <c r="C610" s="2" t="e">
        <f>INDEX('SHOP Plan List'!C$2:C$15,MATCH($A610,'SHOP Plan List'!$A$2:$A$15,0))</f>
        <v>#N/A</v>
      </c>
      <c r="D610" s="2" t="s">
        <v>82</v>
      </c>
      <c r="E610" s="2">
        <v>59</v>
      </c>
      <c r="F610" s="2">
        <v>1627.5</v>
      </c>
      <c r="G610" s="2">
        <v>1627.5</v>
      </c>
      <c r="H610" s="2">
        <v>1627.5</v>
      </c>
      <c r="I610" s="2">
        <v>1653.03</v>
      </c>
      <c r="J610" s="2">
        <v>1653.03</v>
      </c>
      <c r="K610" s="2">
        <v>1653.03</v>
      </c>
      <c r="L610" s="2">
        <v>1678.97</v>
      </c>
      <c r="M610" s="2">
        <v>1678.97</v>
      </c>
      <c r="N610" s="2">
        <v>1678.97</v>
      </c>
      <c r="O610" s="2">
        <v>1705.31</v>
      </c>
      <c r="P610" s="2">
        <v>1705.31</v>
      </c>
      <c r="Q610" s="2">
        <v>1705.31</v>
      </c>
      <c r="R610" s="2"/>
      <c r="S610" s="2"/>
      <c r="T610" s="2"/>
      <c r="U610" s="2"/>
      <c r="V610" s="2"/>
      <c r="W610" s="2"/>
      <c r="X610" s="2"/>
    </row>
    <row r="611" spans="1:24" x14ac:dyDescent="0.2">
      <c r="A611" s="2" t="s">
        <v>95</v>
      </c>
      <c r="B611" s="2" t="e">
        <f>INDEX('SHOP Plan List'!B$2:B$15,MATCH($A611,'SHOP Plan List'!$A$2:$A$15,0))</f>
        <v>#N/A</v>
      </c>
      <c r="C611" s="2" t="e">
        <f>INDEX('SHOP Plan List'!C$2:C$15,MATCH($A611,'SHOP Plan List'!$A$2:$A$15,0))</f>
        <v>#N/A</v>
      </c>
      <c r="D611" s="2" t="s">
        <v>82</v>
      </c>
      <c r="E611" s="2">
        <v>60</v>
      </c>
      <c r="F611" s="2">
        <v>1696.9</v>
      </c>
      <c r="G611" s="2">
        <v>1696.9</v>
      </c>
      <c r="H611" s="2">
        <v>1696.9</v>
      </c>
      <c r="I611" s="2">
        <v>1723.52</v>
      </c>
      <c r="J611" s="2">
        <v>1723.52</v>
      </c>
      <c r="K611" s="2">
        <v>1723.52</v>
      </c>
      <c r="L611" s="2">
        <v>1750.56</v>
      </c>
      <c r="M611" s="2">
        <v>1750.56</v>
      </c>
      <c r="N611" s="2">
        <v>1750.56</v>
      </c>
      <c r="O611" s="2">
        <v>1778.03</v>
      </c>
      <c r="P611" s="2">
        <v>1778.03</v>
      </c>
      <c r="Q611" s="2">
        <v>1778.03</v>
      </c>
      <c r="R611" s="2"/>
      <c r="S611" s="2"/>
      <c r="T611" s="2"/>
      <c r="U611" s="2"/>
      <c r="V611" s="2"/>
      <c r="W611" s="2"/>
      <c r="X611" s="2"/>
    </row>
    <row r="612" spans="1:24" x14ac:dyDescent="0.2">
      <c r="A612" s="2" t="s">
        <v>95</v>
      </c>
      <c r="B612" s="2" t="e">
        <f>INDEX('SHOP Plan List'!B$2:B$15,MATCH($A612,'SHOP Plan List'!$A$2:$A$15,0))</f>
        <v>#N/A</v>
      </c>
      <c r="C612" s="2" t="e">
        <f>INDEX('SHOP Plan List'!C$2:C$15,MATCH($A612,'SHOP Plan List'!$A$2:$A$15,0))</f>
        <v>#N/A</v>
      </c>
      <c r="D612" s="2" t="s">
        <v>82</v>
      </c>
      <c r="E612" s="2">
        <v>61</v>
      </c>
      <c r="F612" s="2">
        <v>1756.92</v>
      </c>
      <c r="G612" s="2">
        <v>1756.92</v>
      </c>
      <c r="H612" s="2">
        <v>1756.92</v>
      </c>
      <c r="I612" s="2">
        <v>1784.49</v>
      </c>
      <c r="J612" s="2">
        <v>1784.49</v>
      </c>
      <c r="K612" s="2">
        <v>1784.49</v>
      </c>
      <c r="L612" s="2">
        <v>1812.48</v>
      </c>
      <c r="M612" s="2">
        <v>1812.48</v>
      </c>
      <c r="N612" s="2">
        <v>1812.48</v>
      </c>
      <c r="O612" s="2">
        <v>1840.92</v>
      </c>
      <c r="P612" s="2">
        <v>1840.92</v>
      </c>
      <c r="Q612" s="2">
        <v>1840.92</v>
      </c>
      <c r="R612" s="2"/>
      <c r="S612" s="2"/>
      <c r="T612" s="2"/>
      <c r="U612" s="2"/>
      <c r="V612" s="2"/>
      <c r="W612" s="2"/>
      <c r="X612" s="2"/>
    </row>
    <row r="613" spans="1:24" x14ac:dyDescent="0.2">
      <c r="A613" s="2" t="s">
        <v>95</v>
      </c>
      <c r="B613" s="2" t="e">
        <f>INDEX('SHOP Plan List'!B$2:B$15,MATCH($A613,'SHOP Plan List'!$A$2:$A$15,0))</f>
        <v>#N/A</v>
      </c>
      <c r="C613" s="2" t="e">
        <f>INDEX('SHOP Plan List'!C$2:C$15,MATCH($A613,'SHOP Plan List'!$A$2:$A$15,0))</f>
        <v>#N/A</v>
      </c>
      <c r="D613" s="2" t="s">
        <v>82</v>
      </c>
      <c r="E613" s="2">
        <v>62</v>
      </c>
      <c r="F613" s="2">
        <v>1796.31</v>
      </c>
      <c r="G613" s="2">
        <v>1796.31</v>
      </c>
      <c r="H613" s="2">
        <v>1796.31</v>
      </c>
      <c r="I613" s="2">
        <v>1824.49</v>
      </c>
      <c r="J613" s="2">
        <v>1824.49</v>
      </c>
      <c r="K613" s="2">
        <v>1824.49</v>
      </c>
      <c r="L613" s="2">
        <v>1853.12</v>
      </c>
      <c r="M613" s="2">
        <v>1853.12</v>
      </c>
      <c r="N613" s="2">
        <v>1853.12</v>
      </c>
      <c r="O613" s="2">
        <v>1882.19</v>
      </c>
      <c r="P613" s="2">
        <v>1882.19</v>
      </c>
      <c r="Q613" s="2">
        <v>1882.19</v>
      </c>
      <c r="R613" s="2"/>
      <c r="S613" s="2"/>
      <c r="T613" s="2"/>
      <c r="U613" s="2"/>
      <c r="V613" s="2"/>
      <c r="W613" s="2"/>
      <c r="X613" s="2"/>
    </row>
    <row r="614" spans="1:24" x14ac:dyDescent="0.2">
      <c r="A614" s="2" t="s">
        <v>95</v>
      </c>
      <c r="B614" s="2" t="e">
        <f>INDEX('SHOP Plan List'!B$2:B$15,MATCH($A614,'SHOP Plan List'!$A$2:$A$15,0))</f>
        <v>#N/A</v>
      </c>
      <c r="C614" s="2" t="e">
        <f>INDEX('SHOP Plan List'!C$2:C$15,MATCH($A614,'SHOP Plan List'!$A$2:$A$15,0))</f>
        <v>#N/A</v>
      </c>
      <c r="D614" s="2" t="s">
        <v>82</v>
      </c>
      <c r="E614" s="2">
        <v>63</v>
      </c>
      <c r="F614" s="2">
        <v>1845.7</v>
      </c>
      <c r="G614" s="2">
        <v>1845.7</v>
      </c>
      <c r="H614" s="2">
        <v>1845.7</v>
      </c>
      <c r="I614" s="2">
        <v>1874.66</v>
      </c>
      <c r="J614" s="2">
        <v>1874.66</v>
      </c>
      <c r="K614" s="2">
        <v>1874.66</v>
      </c>
      <c r="L614" s="2">
        <v>1904.07</v>
      </c>
      <c r="M614" s="2">
        <v>1904.07</v>
      </c>
      <c r="N614" s="2">
        <v>1904.07</v>
      </c>
      <c r="O614" s="2">
        <v>1933.95</v>
      </c>
      <c r="P614" s="2">
        <v>1933.95</v>
      </c>
      <c r="Q614" s="2">
        <v>1933.95</v>
      </c>
      <c r="R614" s="2"/>
      <c r="S614" s="2"/>
      <c r="T614" s="2"/>
      <c r="U614" s="2"/>
      <c r="V614" s="2"/>
      <c r="W614" s="2"/>
      <c r="X614" s="2"/>
    </row>
    <row r="615" spans="1:24" x14ac:dyDescent="0.2">
      <c r="A615" s="2" t="s">
        <v>95</v>
      </c>
      <c r="B615" s="2" t="e">
        <f>INDEX('SHOP Plan List'!B$2:B$15,MATCH($A615,'SHOP Plan List'!$A$2:$A$15,0))</f>
        <v>#N/A</v>
      </c>
      <c r="C615" s="2" t="e">
        <f>INDEX('SHOP Plan List'!C$2:C$15,MATCH($A615,'SHOP Plan List'!$A$2:$A$15,0))</f>
        <v>#N/A</v>
      </c>
      <c r="D615" s="2" t="s">
        <v>82</v>
      </c>
      <c r="E615" s="2" t="s">
        <v>84</v>
      </c>
      <c r="F615" s="2">
        <v>1875.71</v>
      </c>
      <c r="G615" s="2">
        <v>1875.71</v>
      </c>
      <c r="H615" s="2">
        <v>1875.71</v>
      </c>
      <c r="I615" s="2">
        <v>1905.13</v>
      </c>
      <c r="J615" s="2">
        <v>1905.13</v>
      </c>
      <c r="K615" s="2">
        <v>1905.13</v>
      </c>
      <c r="L615" s="2">
        <v>1935.02</v>
      </c>
      <c r="M615" s="2">
        <v>1935.02</v>
      </c>
      <c r="N615" s="2">
        <v>1935.02</v>
      </c>
      <c r="O615" s="2">
        <v>1965.38</v>
      </c>
      <c r="P615" s="2">
        <v>1965.38</v>
      </c>
      <c r="Q615" s="2">
        <v>1965.38</v>
      </c>
      <c r="R615" s="2"/>
      <c r="S615" s="2"/>
      <c r="T615" s="2"/>
      <c r="U615" s="2"/>
      <c r="V615" s="2"/>
      <c r="W615" s="2"/>
      <c r="X615" s="2"/>
    </row>
    <row r="616" spans="1:24" x14ac:dyDescent="0.2">
      <c r="A616" s="2" t="s">
        <v>96</v>
      </c>
      <c r="B616" s="2" t="e">
        <f>INDEX('SHOP Plan List'!B$2:B$15,MATCH($A616,'SHOP Plan List'!$A$2:$A$15,0))</f>
        <v>#N/A</v>
      </c>
      <c r="C616" s="2" t="e">
        <f>INDEX('SHOP Plan List'!C$2:C$15,MATCH($A616,'SHOP Plan List'!$A$2:$A$15,0))</f>
        <v>#N/A</v>
      </c>
      <c r="D616" s="2" t="s">
        <v>82</v>
      </c>
      <c r="E616" s="2" t="s">
        <v>83</v>
      </c>
      <c r="F616" s="2">
        <v>478.31</v>
      </c>
      <c r="G616" s="2">
        <v>478.31</v>
      </c>
      <c r="H616" s="2">
        <v>478.31</v>
      </c>
      <c r="I616" s="2">
        <v>485.81</v>
      </c>
      <c r="J616" s="2">
        <v>485.81</v>
      </c>
      <c r="K616" s="2">
        <v>485.81</v>
      </c>
      <c r="L616" s="2">
        <v>493.43</v>
      </c>
      <c r="M616" s="2">
        <v>493.43</v>
      </c>
      <c r="N616" s="2">
        <v>493.43</v>
      </c>
      <c r="O616" s="2">
        <v>501.18</v>
      </c>
      <c r="P616" s="2">
        <v>501.18</v>
      </c>
      <c r="Q616" s="2">
        <v>501.18</v>
      </c>
      <c r="R616" s="2"/>
      <c r="S616" s="2"/>
      <c r="T616" s="2"/>
      <c r="U616" s="2"/>
      <c r="V616" s="2"/>
      <c r="W616" s="2"/>
      <c r="X616" s="2"/>
    </row>
    <row r="617" spans="1:24" x14ac:dyDescent="0.2">
      <c r="A617" s="2" t="s">
        <v>96</v>
      </c>
      <c r="B617" s="2" t="e">
        <f>INDEX('SHOP Plan List'!B$2:B$15,MATCH($A617,'SHOP Plan List'!$A$2:$A$15,0))</f>
        <v>#N/A</v>
      </c>
      <c r="C617" s="2" t="e">
        <f>INDEX('SHOP Plan List'!C$2:C$15,MATCH($A617,'SHOP Plan List'!$A$2:$A$15,0))</f>
        <v>#N/A</v>
      </c>
      <c r="D617" s="2" t="s">
        <v>82</v>
      </c>
      <c r="E617" s="2">
        <v>15</v>
      </c>
      <c r="F617" s="2">
        <v>520.82000000000005</v>
      </c>
      <c r="G617" s="2">
        <v>520.82000000000005</v>
      </c>
      <c r="H617" s="2">
        <v>520.82000000000005</v>
      </c>
      <c r="I617" s="2">
        <v>529</v>
      </c>
      <c r="J617" s="2">
        <v>529</v>
      </c>
      <c r="K617" s="2">
        <v>529</v>
      </c>
      <c r="L617" s="2">
        <v>537.29</v>
      </c>
      <c r="M617" s="2">
        <v>537.29</v>
      </c>
      <c r="N617" s="2">
        <v>537.29</v>
      </c>
      <c r="O617" s="2">
        <v>545.72</v>
      </c>
      <c r="P617" s="2">
        <v>545.72</v>
      </c>
      <c r="Q617" s="2">
        <v>545.72</v>
      </c>
      <c r="R617" s="2"/>
      <c r="S617" s="2"/>
      <c r="T617" s="2"/>
      <c r="U617" s="2"/>
      <c r="V617" s="2"/>
      <c r="W617" s="2"/>
      <c r="X617" s="2"/>
    </row>
    <row r="618" spans="1:24" x14ac:dyDescent="0.2">
      <c r="A618" s="2" t="s">
        <v>96</v>
      </c>
      <c r="B618" s="2" t="e">
        <f>INDEX('SHOP Plan List'!B$2:B$15,MATCH($A618,'SHOP Plan List'!$A$2:$A$15,0))</f>
        <v>#N/A</v>
      </c>
      <c r="C618" s="2" t="e">
        <f>INDEX('SHOP Plan List'!C$2:C$15,MATCH($A618,'SHOP Plan List'!$A$2:$A$15,0))</f>
        <v>#N/A</v>
      </c>
      <c r="D618" s="2" t="s">
        <v>82</v>
      </c>
      <c r="E618" s="2">
        <v>16</v>
      </c>
      <c r="F618" s="2">
        <v>537.08000000000004</v>
      </c>
      <c r="G618" s="2">
        <v>537.08000000000004</v>
      </c>
      <c r="H618" s="2">
        <v>537.08000000000004</v>
      </c>
      <c r="I618" s="2">
        <v>545.51</v>
      </c>
      <c r="J618" s="2">
        <v>545.51</v>
      </c>
      <c r="K618" s="2">
        <v>545.51</v>
      </c>
      <c r="L618" s="2">
        <v>554.07000000000005</v>
      </c>
      <c r="M618" s="2">
        <v>554.07000000000005</v>
      </c>
      <c r="N618" s="2">
        <v>554.07000000000005</v>
      </c>
      <c r="O618" s="2">
        <v>562.76</v>
      </c>
      <c r="P618" s="2">
        <v>562.76</v>
      </c>
      <c r="Q618" s="2">
        <v>562.76</v>
      </c>
      <c r="R618" s="2"/>
      <c r="S618" s="2"/>
      <c r="T618" s="2"/>
      <c r="U618" s="2"/>
      <c r="V618" s="2"/>
      <c r="W618" s="2"/>
      <c r="X618" s="2"/>
    </row>
    <row r="619" spans="1:24" x14ac:dyDescent="0.2">
      <c r="A619" s="2" t="s">
        <v>96</v>
      </c>
      <c r="B619" s="2" t="e">
        <f>INDEX('SHOP Plan List'!B$2:B$15,MATCH($A619,'SHOP Plan List'!$A$2:$A$15,0))</f>
        <v>#N/A</v>
      </c>
      <c r="C619" s="2" t="e">
        <f>INDEX('SHOP Plan List'!C$2:C$15,MATCH($A619,'SHOP Plan List'!$A$2:$A$15,0))</f>
        <v>#N/A</v>
      </c>
      <c r="D619" s="2" t="s">
        <v>82</v>
      </c>
      <c r="E619" s="2">
        <v>17</v>
      </c>
      <c r="F619" s="2">
        <v>553.34</v>
      </c>
      <c r="G619" s="2">
        <v>553.34</v>
      </c>
      <c r="H619" s="2">
        <v>553.34</v>
      </c>
      <c r="I619" s="2">
        <v>562.02</v>
      </c>
      <c r="J619" s="2">
        <v>562.02</v>
      </c>
      <c r="K619" s="2">
        <v>562.02</v>
      </c>
      <c r="L619" s="2">
        <v>570.84</v>
      </c>
      <c r="M619" s="2">
        <v>570.84</v>
      </c>
      <c r="N619" s="2">
        <v>570.84</v>
      </c>
      <c r="O619" s="2">
        <v>579.79</v>
      </c>
      <c r="P619" s="2">
        <v>579.79</v>
      </c>
      <c r="Q619" s="2">
        <v>579.79</v>
      </c>
      <c r="R619" s="2"/>
      <c r="S619" s="2"/>
      <c r="T619" s="2"/>
      <c r="U619" s="2"/>
      <c r="V619" s="2"/>
      <c r="W619" s="2"/>
      <c r="X619" s="2"/>
    </row>
    <row r="620" spans="1:24" x14ac:dyDescent="0.2">
      <c r="A620" s="2" t="s">
        <v>96</v>
      </c>
      <c r="B620" s="2" t="e">
        <f>INDEX('SHOP Plan List'!B$2:B$15,MATCH($A620,'SHOP Plan List'!$A$2:$A$15,0))</f>
        <v>#N/A</v>
      </c>
      <c r="C620" s="2" t="e">
        <f>INDEX('SHOP Plan List'!C$2:C$15,MATCH($A620,'SHOP Plan List'!$A$2:$A$15,0))</f>
        <v>#N/A</v>
      </c>
      <c r="D620" s="2" t="s">
        <v>82</v>
      </c>
      <c r="E620" s="2">
        <v>18</v>
      </c>
      <c r="F620" s="2">
        <v>570.84</v>
      </c>
      <c r="G620" s="2">
        <v>570.84</v>
      </c>
      <c r="H620" s="2">
        <v>570.84</v>
      </c>
      <c r="I620" s="2">
        <v>579.79999999999995</v>
      </c>
      <c r="J620" s="2">
        <v>579.79999999999995</v>
      </c>
      <c r="K620" s="2">
        <v>579.79999999999995</v>
      </c>
      <c r="L620" s="2">
        <v>588.9</v>
      </c>
      <c r="M620" s="2">
        <v>588.9</v>
      </c>
      <c r="N620" s="2">
        <v>588.9</v>
      </c>
      <c r="O620" s="2">
        <v>598.14</v>
      </c>
      <c r="P620" s="2">
        <v>598.14</v>
      </c>
      <c r="Q620" s="2">
        <v>598.14</v>
      </c>
      <c r="R620" s="2"/>
      <c r="S620" s="2"/>
      <c r="T620" s="2"/>
      <c r="U620" s="2"/>
      <c r="V620" s="2"/>
      <c r="W620" s="2"/>
      <c r="X620" s="2"/>
    </row>
    <row r="621" spans="1:24" x14ac:dyDescent="0.2">
      <c r="A621" s="2" t="s">
        <v>96</v>
      </c>
      <c r="B621" s="2" t="e">
        <f>INDEX('SHOP Plan List'!B$2:B$15,MATCH($A621,'SHOP Plan List'!$A$2:$A$15,0))</f>
        <v>#N/A</v>
      </c>
      <c r="C621" s="2" t="e">
        <f>INDEX('SHOP Plan List'!C$2:C$15,MATCH($A621,'SHOP Plan List'!$A$2:$A$15,0))</f>
        <v>#N/A</v>
      </c>
      <c r="D621" s="2" t="s">
        <v>82</v>
      </c>
      <c r="E621" s="2">
        <v>19</v>
      </c>
      <c r="F621" s="2">
        <v>588.35</v>
      </c>
      <c r="G621" s="2">
        <v>588.35</v>
      </c>
      <c r="H621" s="2">
        <v>588.35</v>
      </c>
      <c r="I621" s="2">
        <v>597.58000000000004</v>
      </c>
      <c r="J621" s="2">
        <v>597.58000000000004</v>
      </c>
      <c r="K621" s="2">
        <v>597.58000000000004</v>
      </c>
      <c r="L621" s="2">
        <v>606.96</v>
      </c>
      <c r="M621" s="2">
        <v>606.96</v>
      </c>
      <c r="N621" s="2">
        <v>606.96</v>
      </c>
      <c r="O621" s="2">
        <v>616.48</v>
      </c>
      <c r="P621" s="2">
        <v>616.48</v>
      </c>
      <c r="Q621" s="2">
        <v>616.48</v>
      </c>
      <c r="R621" s="2"/>
      <c r="S621" s="2"/>
      <c r="T621" s="2"/>
      <c r="U621" s="2"/>
      <c r="V621" s="2"/>
      <c r="W621" s="2"/>
      <c r="X621" s="2"/>
    </row>
    <row r="622" spans="1:24" x14ac:dyDescent="0.2">
      <c r="A622" s="2" t="s">
        <v>96</v>
      </c>
      <c r="B622" s="2" t="e">
        <f>INDEX('SHOP Plan List'!B$2:B$15,MATCH($A622,'SHOP Plan List'!$A$2:$A$15,0))</f>
        <v>#N/A</v>
      </c>
      <c r="C622" s="2" t="e">
        <f>INDEX('SHOP Plan List'!C$2:C$15,MATCH($A622,'SHOP Plan List'!$A$2:$A$15,0))</f>
        <v>#N/A</v>
      </c>
      <c r="D622" s="2" t="s">
        <v>82</v>
      </c>
      <c r="E622" s="2">
        <v>20</v>
      </c>
      <c r="F622" s="2">
        <v>606.48</v>
      </c>
      <c r="G622" s="2">
        <v>606.48</v>
      </c>
      <c r="H622" s="2">
        <v>606.48</v>
      </c>
      <c r="I622" s="2">
        <v>616</v>
      </c>
      <c r="J622" s="2">
        <v>616</v>
      </c>
      <c r="K622" s="2">
        <v>616</v>
      </c>
      <c r="L622" s="2">
        <v>625.66</v>
      </c>
      <c r="M622" s="2">
        <v>625.66</v>
      </c>
      <c r="N622" s="2">
        <v>625.66</v>
      </c>
      <c r="O622" s="2">
        <v>635.48</v>
      </c>
      <c r="P622" s="2">
        <v>635.48</v>
      </c>
      <c r="Q622" s="2">
        <v>635.48</v>
      </c>
      <c r="R622" s="2"/>
      <c r="S622" s="2"/>
      <c r="T622" s="2"/>
      <c r="U622" s="2"/>
      <c r="V622" s="2"/>
      <c r="W622" s="2"/>
      <c r="X622" s="2"/>
    </row>
    <row r="623" spans="1:24" x14ac:dyDescent="0.2">
      <c r="A623" s="2" t="s">
        <v>96</v>
      </c>
      <c r="B623" s="2" t="e">
        <f>INDEX('SHOP Plan List'!B$2:B$15,MATCH($A623,'SHOP Plan List'!$A$2:$A$15,0))</f>
        <v>#N/A</v>
      </c>
      <c r="C623" s="2" t="e">
        <f>INDEX('SHOP Plan List'!C$2:C$15,MATCH($A623,'SHOP Plan List'!$A$2:$A$15,0))</f>
        <v>#N/A</v>
      </c>
      <c r="D623" s="2" t="s">
        <v>82</v>
      </c>
      <c r="E623" s="2">
        <v>21</v>
      </c>
      <c r="F623" s="2">
        <v>625.24</v>
      </c>
      <c r="G623" s="2">
        <v>625.24</v>
      </c>
      <c r="H623" s="2">
        <v>625.24</v>
      </c>
      <c r="I623" s="2">
        <v>635.04999999999995</v>
      </c>
      <c r="J623" s="2">
        <v>635.04999999999995</v>
      </c>
      <c r="K623" s="2">
        <v>635.04999999999995</v>
      </c>
      <c r="L623" s="2">
        <v>645.01</v>
      </c>
      <c r="M623" s="2">
        <v>645.01</v>
      </c>
      <c r="N623" s="2">
        <v>645.01</v>
      </c>
      <c r="O623" s="2">
        <v>655.13</v>
      </c>
      <c r="P623" s="2">
        <v>655.13</v>
      </c>
      <c r="Q623" s="2">
        <v>655.13</v>
      </c>
      <c r="R623" s="2"/>
      <c r="S623" s="2"/>
      <c r="T623" s="2"/>
      <c r="U623" s="2"/>
      <c r="V623" s="2"/>
      <c r="W623" s="2"/>
      <c r="X623" s="2"/>
    </row>
    <row r="624" spans="1:24" x14ac:dyDescent="0.2">
      <c r="A624" s="2" t="s">
        <v>96</v>
      </c>
      <c r="B624" s="2" t="e">
        <f>INDEX('SHOP Plan List'!B$2:B$15,MATCH($A624,'SHOP Plan List'!$A$2:$A$15,0))</f>
        <v>#N/A</v>
      </c>
      <c r="C624" s="2" t="e">
        <f>INDEX('SHOP Plan List'!C$2:C$15,MATCH($A624,'SHOP Plan List'!$A$2:$A$15,0))</f>
        <v>#N/A</v>
      </c>
      <c r="D624" s="2" t="s">
        <v>82</v>
      </c>
      <c r="E624" s="2">
        <v>22</v>
      </c>
      <c r="F624" s="2">
        <v>625.24</v>
      </c>
      <c r="G624" s="2">
        <v>625.24</v>
      </c>
      <c r="H624" s="2">
        <v>625.24</v>
      </c>
      <c r="I624" s="2">
        <v>635.04999999999995</v>
      </c>
      <c r="J624" s="2">
        <v>635.04999999999995</v>
      </c>
      <c r="K624" s="2">
        <v>635.04999999999995</v>
      </c>
      <c r="L624" s="2">
        <v>645.01</v>
      </c>
      <c r="M624" s="2">
        <v>645.01</v>
      </c>
      <c r="N624" s="2">
        <v>645.01</v>
      </c>
      <c r="O624" s="2">
        <v>655.13</v>
      </c>
      <c r="P624" s="2">
        <v>655.13</v>
      </c>
      <c r="Q624" s="2">
        <v>655.13</v>
      </c>
      <c r="R624" s="2"/>
      <c r="S624" s="2"/>
      <c r="T624" s="2"/>
      <c r="U624" s="2"/>
      <c r="V624" s="2"/>
      <c r="W624" s="2"/>
      <c r="X624" s="2"/>
    </row>
    <row r="625" spans="1:24" x14ac:dyDescent="0.2">
      <c r="A625" s="2" t="s">
        <v>96</v>
      </c>
      <c r="B625" s="2" t="e">
        <f>INDEX('SHOP Plan List'!B$2:B$15,MATCH($A625,'SHOP Plan List'!$A$2:$A$15,0))</f>
        <v>#N/A</v>
      </c>
      <c r="C625" s="2" t="e">
        <f>INDEX('SHOP Plan List'!C$2:C$15,MATCH($A625,'SHOP Plan List'!$A$2:$A$15,0))</f>
        <v>#N/A</v>
      </c>
      <c r="D625" s="2" t="s">
        <v>82</v>
      </c>
      <c r="E625" s="2">
        <v>23</v>
      </c>
      <c r="F625" s="2">
        <v>625.24</v>
      </c>
      <c r="G625" s="2">
        <v>625.24</v>
      </c>
      <c r="H625" s="2">
        <v>625.24</v>
      </c>
      <c r="I625" s="2">
        <v>635.04999999999995</v>
      </c>
      <c r="J625" s="2">
        <v>635.04999999999995</v>
      </c>
      <c r="K625" s="2">
        <v>635.04999999999995</v>
      </c>
      <c r="L625" s="2">
        <v>645.01</v>
      </c>
      <c r="M625" s="2">
        <v>645.01</v>
      </c>
      <c r="N625" s="2">
        <v>645.01</v>
      </c>
      <c r="O625" s="2">
        <v>655.13</v>
      </c>
      <c r="P625" s="2">
        <v>655.13</v>
      </c>
      <c r="Q625" s="2">
        <v>655.13</v>
      </c>
      <c r="R625" s="2"/>
      <c r="S625" s="2"/>
      <c r="T625" s="2"/>
      <c r="U625" s="2"/>
      <c r="V625" s="2"/>
      <c r="W625" s="2"/>
      <c r="X625" s="2"/>
    </row>
    <row r="626" spans="1:24" x14ac:dyDescent="0.2">
      <c r="A626" s="2" t="s">
        <v>96</v>
      </c>
      <c r="B626" s="2" t="e">
        <f>INDEX('SHOP Plan List'!B$2:B$15,MATCH($A626,'SHOP Plan List'!$A$2:$A$15,0))</f>
        <v>#N/A</v>
      </c>
      <c r="C626" s="2" t="e">
        <f>INDEX('SHOP Plan List'!C$2:C$15,MATCH($A626,'SHOP Plan List'!$A$2:$A$15,0))</f>
        <v>#N/A</v>
      </c>
      <c r="D626" s="2" t="s">
        <v>82</v>
      </c>
      <c r="E626" s="2">
        <v>24</v>
      </c>
      <c r="F626" s="2">
        <v>625.24</v>
      </c>
      <c r="G626" s="2">
        <v>625.24</v>
      </c>
      <c r="H626" s="2">
        <v>625.24</v>
      </c>
      <c r="I626" s="2">
        <v>635.04999999999995</v>
      </c>
      <c r="J626" s="2">
        <v>635.04999999999995</v>
      </c>
      <c r="K626" s="2">
        <v>635.04999999999995</v>
      </c>
      <c r="L626" s="2">
        <v>645.01</v>
      </c>
      <c r="M626" s="2">
        <v>645.01</v>
      </c>
      <c r="N626" s="2">
        <v>645.01</v>
      </c>
      <c r="O626" s="2">
        <v>655.13</v>
      </c>
      <c r="P626" s="2">
        <v>655.13</v>
      </c>
      <c r="Q626" s="2">
        <v>655.13</v>
      </c>
      <c r="R626" s="2"/>
      <c r="S626" s="2"/>
      <c r="T626" s="2"/>
      <c r="U626" s="2"/>
      <c r="V626" s="2"/>
      <c r="W626" s="2"/>
      <c r="X626" s="2"/>
    </row>
    <row r="627" spans="1:24" x14ac:dyDescent="0.2">
      <c r="A627" s="2" t="s">
        <v>96</v>
      </c>
      <c r="B627" s="2" t="e">
        <f>INDEX('SHOP Plan List'!B$2:B$15,MATCH($A627,'SHOP Plan List'!$A$2:$A$15,0))</f>
        <v>#N/A</v>
      </c>
      <c r="C627" s="2" t="e">
        <f>INDEX('SHOP Plan List'!C$2:C$15,MATCH($A627,'SHOP Plan List'!$A$2:$A$15,0))</f>
        <v>#N/A</v>
      </c>
      <c r="D627" s="2" t="s">
        <v>82</v>
      </c>
      <c r="E627" s="2">
        <v>25</v>
      </c>
      <c r="F627" s="2">
        <v>627.74</v>
      </c>
      <c r="G627" s="2">
        <v>627.74</v>
      </c>
      <c r="H627" s="2">
        <v>627.74</v>
      </c>
      <c r="I627" s="2">
        <v>637.59</v>
      </c>
      <c r="J627" s="2">
        <v>637.59</v>
      </c>
      <c r="K627" s="2">
        <v>637.59</v>
      </c>
      <c r="L627" s="2">
        <v>647.59</v>
      </c>
      <c r="M627" s="2">
        <v>647.59</v>
      </c>
      <c r="N627" s="2">
        <v>647.59</v>
      </c>
      <c r="O627" s="2">
        <v>657.75</v>
      </c>
      <c r="P627" s="2">
        <v>657.75</v>
      </c>
      <c r="Q627" s="2">
        <v>657.75</v>
      </c>
      <c r="R627" s="2"/>
      <c r="S627" s="2"/>
      <c r="T627" s="2"/>
      <c r="U627" s="2"/>
      <c r="V627" s="2"/>
      <c r="W627" s="2"/>
      <c r="X627" s="2"/>
    </row>
    <row r="628" spans="1:24" x14ac:dyDescent="0.2">
      <c r="A628" s="2" t="s">
        <v>96</v>
      </c>
      <c r="B628" s="2" t="e">
        <f>INDEX('SHOP Plan List'!B$2:B$15,MATCH($A628,'SHOP Plan List'!$A$2:$A$15,0))</f>
        <v>#N/A</v>
      </c>
      <c r="C628" s="2" t="e">
        <f>INDEX('SHOP Plan List'!C$2:C$15,MATCH($A628,'SHOP Plan List'!$A$2:$A$15,0))</f>
        <v>#N/A</v>
      </c>
      <c r="D628" s="2" t="s">
        <v>82</v>
      </c>
      <c r="E628" s="2">
        <v>26</v>
      </c>
      <c r="F628" s="2">
        <v>640.24</v>
      </c>
      <c r="G628" s="2">
        <v>640.24</v>
      </c>
      <c r="H628" s="2">
        <v>640.24</v>
      </c>
      <c r="I628" s="2">
        <v>650.29</v>
      </c>
      <c r="J628" s="2">
        <v>650.29</v>
      </c>
      <c r="K628" s="2">
        <v>650.29</v>
      </c>
      <c r="L628" s="2">
        <v>660.49</v>
      </c>
      <c r="M628" s="2">
        <v>660.49</v>
      </c>
      <c r="N628" s="2">
        <v>660.49</v>
      </c>
      <c r="O628" s="2">
        <v>670.85</v>
      </c>
      <c r="P628" s="2">
        <v>670.85</v>
      </c>
      <c r="Q628" s="2">
        <v>670.85</v>
      </c>
      <c r="R628" s="2"/>
      <c r="S628" s="2"/>
      <c r="T628" s="2"/>
      <c r="U628" s="2"/>
      <c r="V628" s="2"/>
      <c r="W628" s="2"/>
      <c r="X628" s="2"/>
    </row>
    <row r="629" spans="1:24" x14ac:dyDescent="0.2">
      <c r="A629" s="2" t="s">
        <v>96</v>
      </c>
      <c r="B629" s="2" t="e">
        <f>INDEX('SHOP Plan List'!B$2:B$15,MATCH($A629,'SHOP Plan List'!$A$2:$A$15,0))</f>
        <v>#N/A</v>
      </c>
      <c r="C629" s="2" t="e">
        <f>INDEX('SHOP Plan List'!C$2:C$15,MATCH($A629,'SHOP Plan List'!$A$2:$A$15,0))</f>
        <v>#N/A</v>
      </c>
      <c r="D629" s="2" t="s">
        <v>82</v>
      </c>
      <c r="E629" s="2">
        <v>27</v>
      </c>
      <c r="F629" s="2">
        <v>655.25</v>
      </c>
      <c r="G629" s="2">
        <v>655.25</v>
      </c>
      <c r="H629" s="2">
        <v>655.25</v>
      </c>
      <c r="I629" s="2">
        <v>665.53</v>
      </c>
      <c r="J629" s="2">
        <v>665.53</v>
      </c>
      <c r="K629" s="2">
        <v>665.53</v>
      </c>
      <c r="L629" s="2">
        <v>675.97</v>
      </c>
      <c r="M629" s="2">
        <v>675.97</v>
      </c>
      <c r="N629" s="2">
        <v>675.97</v>
      </c>
      <c r="O629" s="2">
        <v>686.58</v>
      </c>
      <c r="P629" s="2">
        <v>686.58</v>
      </c>
      <c r="Q629" s="2">
        <v>686.58</v>
      </c>
      <c r="R629" s="2"/>
      <c r="S629" s="2"/>
      <c r="T629" s="2"/>
      <c r="U629" s="2"/>
      <c r="V629" s="2"/>
      <c r="W629" s="2"/>
      <c r="X629" s="2"/>
    </row>
    <row r="630" spans="1:24" x14ac:dyDescent="0.2">
      <c r="A630" s="2" t="s">
        <v>96</v>
      </c>
      <c r="B630" s="2" t="e">
        <f>INDEX('SHOP Plan List'!B$2:B$15,MATCH($A630,'SHOP Plan List'!$A$2:$A$15,0))</f>
        <v>#N/A</v>
      </c>
      <c r="C630" s="2" t="e">
        <f>INDEX('SHOP Plan List'!C$2:C$15,MATCH($A630,'SHOP Plan List'!$A$2:$A$15,0))</f>
        <v>#N/A</v>
      </c>
      <c r="D630" s="2" t="s">
        <v>82</v>
      </c>
      <c r="E630" s="2">
        <v>28</v>
      </c>
      <c r="F630" s="2">
        <v>679.63</v>
      </c>
      <c r="G630" s="2">
        <v>679.63</v>
      </c>
      <c r="H630" s="2">
        <v>679.63</v>
      </c>
      <c r="I630" s="2">
        <v>690.3</v>
      </c>
      <c r="J630" s="2">
        <v>690.3</v>
      </c>
      <c r="K630" s="2">
        <v>690.3</v>
      </c>
      <c r="L630" s="2">
        <v>701.13</v>
      </c>
      <c r="M630" s="2">
        <v>701.13</v>
      </c>
      <c r="N630" s="2">
        <v>701.13</v>
      </c>
      <c r="O630" s="2">
        <v>712.13</v>
      </c>
      <c r="P630" s="2">
        <v>712.13</v>
      </c>
      <c r="Q630" s="2">
        <v>712.13</v>
      </c>
      <c r="R630" s="2"/>
      <c r="S630" s="2"/>
      <c r="T630" s="2"/>
      <c r="U630" s="2"/>
      <c r="V630" s="2"/>
      <c r="W630" s="2"/>
      <c r="X630" s="2"/>
    </row>
    <row r="631" spans="1:24" x14ac:dyDescent="0.2">
      <c r="A631" s="2" t="s">
        <v>96</v>
      </c>
      <c r="B631" s="2" t="e">
        <f>INDEX('SHOP Plan List'!B$2:B$15,MATCH($A631,'SHOP Plan List'!$A$2:$A$15,0))</f>
        <v>#N/A</v>
      </c>
      <c r="C631" s="2" t="e">
        <f>INDEX('SHOP Plan List'!C$2:C$15,MATCH($A631,'SHOP Plan List'!$A$2:$A$15,0))</f>
        <v>#N/A</v>
      </c>
      <c r="D631" s="2" t="s">
        <v>82</v>
      </c>
      <c r="E631" s="2">
        <v>29</v>
      </c>
      <c r="F631" s="2">
        <v>699.64</v>
      </c>
      <c r="G631" s="2">
        <v>699.64</v>
      </c>
      <c r="H631" s="2">
        <v>699.64</v>
      </c>
      <c r="I631" s="2">
        <v>710.62</v>
      </c>
      <c r="J631" s="2">
        <v>710.62</v>
      </c>
      <c r="K631" s="2">
        <v>710.62</v>
      </c>
      <c r="L631" s="2">
        <v>721.77</v>
      </c>
      <c r="M631" s="2">
        <v>721.77</v>
      </c>
      <c r="N631" s="2">
        <v>721.77</v>
      </c>
      <c r="O631" s="2">
        <v>733.09</v>
      </c>
      <c r="P631" s="2">
        <v>733.09</v>
      </c>
      <c r="Q631" s="2">
        <v>733.09</v>
      </c>
      <c r="R631" s="2"/>
      <c r="S631" s="2"/>
      <c r="T631" s="2"/>
      <c r="U631" s="2"/>
      <c r="V631" s="2"/>
      <c r="W631" s="2"/>
      <c r="X631" s="2"/>
    </row>
    <row r="632" spans="1:24" x14ac:dyDescent="0.2">
      <c r="A632" s="2" t="s">
        <v>96</v>
      </c>
      <c r="B632" s="2" t="e">
        <f>INDEX('SHOP Plan List'!B$2:B$15,MATCH($A632,'SHOP Plan List'!$A$2:$A$15,0))</f>
        <v>#N/A</v>
      </c>
      <c r="C632" s="2" t="e">
        <f>INDEX('SHOP Plan List'!C$2:C$15,MATCH($A632,'SHOP Plan List'!$A$2:$A$15,0))</f>
        <v>#N/A</v>
      </c>
      <c r="D632" s="2" t="s">
        <v>82</v>
      </c>
      <c r="E632" s="2">
        <v>30</v>
      </c>
      <c r="F632" s="2">
        <v>709.65</v>
      </c>
      <c r="G632" s="2">
        <v>709.65</v>
      </c>
      <c r="H632" s="2">
        <v>709.65</v>
      </c>
      <c r="I632" s="2">
        <v>720.78</v>
      </c>
      <c r="J632" s="2">
        <v>720.78</v>
      </c>
      <c r="K632" s="2">
        <v>720.78</v>
      </c>
      <c r="L632" s="2">
        <v>732.09</v>
      </c>
      <c r="M632" s="2">
        <v>732.09</v>
      </c>
      <c r="N632" s="2">
        <v>732.09</v>
      </c>
      <c r="O632" s="2">
        <v>743.57</v>
      </c>
      <c r="P632" s="2">
        <v>743.57</v>
      </c>
      <c r="Q632" s="2">
        <v>743.57</v>
      </c>
      <c r="R632" s="2"/>
      <c r="S632" s="2"/>
      <c r="T632" s="2"/>
      <c r="U632" s="2"/>
      <c r="V632" s="2"/>
      <c r="W632" s="2"/>
      <c r="X632" s="2"/>
    </row>
    <row r="633" spans="1:24" x14ac:dyDescent="0.2">
      <c r="A633" s="2" t="s">
        <v>96</v>
      </c>
      <c r="B633" s="2" t="e">
        <f>INDEX('SHOP Plan List'!B$2:B$15,MATCH($A633,'SHOP Plan List'!$A$2:$A$15,0))</f>
        <v>#N/A</v>
      </c>
      <c r="C633" s="2" t="e">
        <f>INDEX('SHOP Plan List'!C$2:C$15,MATCH($A633,'SHOP Plan List'!$A$2:$A$15,0))</f>
        <v>#N/A</v>
      </c>
      <c r="D633" s="2" t="s">
        <v>82</v>
      </c>
      <c r="E633" s="2">
        <v>31</v>
      </c>
      <c r="F633" s="2">
        <v>724.65</v>
      </c>
      <c r="G633" s="2">
        <v>724.65</v>
      </c>
      <c r="H633" s="2">
        <v>724.65</v>
      </c>
      <c r="I633" s="2">
        <v>736.02</v>
      </c>
      <c r="J633" s="2">
        <v>736.02</v>
      </c>
      <c r="K633" s="2">
        <v>736.02</v>
      </c>
      <c r="L633" s="2">
        <v>747.57</v>
      </c>
      <c r="M633" s="2">
        <v>747.57</v>
      </c>
      <c r="N633" s="2">
        <v>747.57</v>
      </c>
      <c r="O633" s="2">
        <v>759.3</v>
      </c>
      <c r="P633" s="2">
        <v>759.3</v>
      </c>
      <c r="Q633" s="2">
        <v>759.3</v>
      </c>
      <c r="R633" s="2"/>
      <c r="S633" s="2"/>
      <c r="T633" s="2"/>
      <c r="U633" s="2"/>
      <c r="V633" s="2"/>
      <c r="W633" s="2"/>
      <c r="X633" s="2"/>
    </row>
    <row r="634" spans="1:24" x14ac:dyDescent="0.2">
      <c r="A634" s="2" t="s">
        <v>96</v>
      </c>
      <c r="B634" s="2" t="e">
        <f>INDEX('SHOP Plan List'!B$2:B$15,MATCH($A634,'SHOP Plan List'!$A$2:$A$15,0))</f>
        <v>#N/A</v>
      </c>
      <c r="C634" s="2" t="e">
        <f>INDEX('SHOP Plan List'!C$2:C$15,MATCH($A634,'SHOP Plan List'!$A$2:$A$15,0))</f>
        <v>#N/A</v>
      </c>
      <c r="D634" s="2" t="s">
        <v>82</v>
      </c>
      <c r="E634" s="2">
        <v>32</v>
      </c>
      <c r="F634" s="2">
        <v>739.66</v>
      </c>
      <c r="G634" s="2">
        <v>739.66</v>
      </c>
      <c r="H634" s="2">
        <v>739.66</v>
      </c>
      <c r="I634" s="2">
        <v>751.26</v>
      </c>
      <c r="J634" s="2">
        <v>751.26</v>
      </c>
      <c r="K634" s="2">
        <v>751.26</v>
      </c>
      <c r="L634" s="2">
        <v>763.05</v>
      </c>
      <c r="M634" s="2">
        <v>763.05</v>
      </c>
      <c r="N634" s="2">
        <v>763.05</v>
      </c>
      <c r="O634" s="2">
        <v>775.02</v>
      </c>
      <c r="P634" s="2">
        <v>775.02</v>
      </c>
      <c r="Q634" s="2">
        <v>775.02</v>
      </c>
      <c r="R634" s="2"/>
      <c r="S634" s="2"/>
      <c r="T634" s="2"/>
      <c r="U634" s="2"/>
      <c r="V634" s="2"/>
      <c r="W634" s="2"/>
      <c r="X634" s="2"/>
    </row>
    <row r="635" spans="1:24" x14ac:dyDescent="0.2">
      <c r="A635" s="2" t="s">
        <v>96</v>
      </c>
      <c r="B635" s="2" t="e">
        <f>INDEX('SHOP Plan List'!B$2:B$15,MATCH($A635,'SHOP Plan List'!$A$2:$A$15,0))</f>
        <v>#N/A</v>
      </c>
      <c r="C635" s="2" t="e">
        <f>INDEX('SHOP Plan List'!C$2:C$15,MATCH($A635,'SHOP Plan List'!$A$2:$A$15,0))</f>
        <v>#N/A</v>
      </c>
      <c r="D635" s="2" t="s">
        <v>82</v>
      </c>
      <c r="E635" s="2">
        <v>33</v>
      </c>
      <c r="F635" s="2">
        <v>749.04</v>
      </c>
      <c r="G635" s="2">
        <v>749.04</v>
      </c>
      <c r="H635" s="2">
        <v>749.04</v>
      </c>
      <c r="I635" s="2">
        <v>760.79</v>
      </c>
      <c r="J635" s="2">
        <v>760.79</v>
      </c>
      <c r="K635" s="2">
        <v>760.79</v>
      </c>
      <c r="L635" s="2">
        <v>772.72</v>
      </c>
      <c r="M635" s="2">
        <v>772.72</v>
      </c>
      <c r="N635" s="2">
        <v>772.72</v>
      </c>
      <c r="O635" s="2">
        <v>784.85</v>
      </c>
      <c r="P635" s="2">
        <v>784.85</v>
      </c>
      <c r="Q635" s="2">
        <v>784.85</v>
      </c>
      <c r="R635" s="2"/>
      <c r="S635" s="2"/>
      <c r="T635" s="2"/>
      <c r="U635" s="2"/>
      <c r="V635" s="2"/>
      <c r="W635" s="2"/>
      <c r="X635" s="2"/>
    </row>
    <row r="636" spans="1:24" x14ac:dyDescent="0.2">
      <c r="A636" s="2" t="s">
        <v>96</v>
      </c>
      <c r="B636" s="2" t="e">
        <f>INDEX('SHOP Plan List'!B$2:B$15,MATCH($A636,'SHOP Plan List'!$A$2:$A$15,0))</f>
        <v>#N/A</v>
      </c>
      <c r="C636" s="2" t="e">
        <f>INDEX('SHOP Plan List'!C$2:C$15,MATCH($A636,'SHOP Plan List'!$A$2:$A$15,0))</f>
        <v>#N/A</v>
      </c>
      <c r="D636" s="2" t="s">
        <v>82</v>
      </c>
      <c r="E636" s="2">
        <v>34</v>
      </c>
      <c r="F636" s="2">
        <v>759.04</v>
      </c>
      <c r="G636" s="2">
        <v>759.04</v>
      </c>
      <c r="H636" s="2">
        <v>759.04</v>
      </c>
      <c r="I636" s="2">
        <v>770.95</v>
      </c>
      <c r="J636" s="2">
        <v>770.95</v>
      </c>
      <c r="K636" s="2">
        <v>770.95</v>
      </c>
      <c r="L636" s="2">
        <v>783.04</v>
      </c>
      <c r="M636" s="2">
        <v>783.04</v>
      </c>
      <c r="N636" s="2">
        <v>783.04</v>
      </c>
      <c r="O636" s="2">
        <v>795.33</v>
      </c>
      <c r="P636" s="2">
        <v>795.33</v>
      </c>
      <c r="Q636" s="2">
        <v>795.33</v>
      </c>
      <c r="R636" s="2"/>
      <c r="S636" s="2"/>
      <c r="T636" s="2"/>
      <c r="U636" s="2"/>
      <c r="V636" s="2"/>
      <c r="W636" s="2"/>
      <c r="X636" s="2"/>
    </row>
    <row r="637" spans="1:24" x14ac:dyDescent="0.2">
      <c r="A637" s="2" t="s">
        <v>96</v>
      </c>
      <c r="B637" s="2" t="e">
        <f>INDEX('SHOP Plan List'!B$2:B$15,MATCH($A637,'SHOP Plan List'!$A$2:$A$15,0))</f>
        <v>#N/A</v>
      </c>
      <c r="C637" s="2" t="e">
        <f>INDEX('SHOP Plan List'!C$2:C$15,MATCH($A637,'SHOP Plan List'!$A$2:$A$15,0))</f>
        <v>#N/A</v>
      </c>
      <c r="D637" s="2" t="s">
        <v>82</v>
      </c>
      <c r="E637" s="2">
        <v>35</v>
      </c>
      <c r="F637" s="2">
        <v>764.04</v>
      </c>
      <c r="G637" s="2">
        <v>764.04</v>
      </c>
      <c r="H637" s="2">
        <v>764.04</v>
      </c>
      <c r="I637" s="2">
        <v>776.03</v>
      </c>
      <c r="J637" s="2">
        <v>776.03</v>
      </c>
      <c r="K637" s="2">
        <v>776.03</v>
      </c>
      <c r="L637" s="2">
        <v>788.2</v>
      </c>
      <c r="M637" s="2">
        <v>788.2</v>
      </c>
      <c r="N637" s="2">
        <v>788.2</v>
      </c>
      <c r="O637" s="2">
        <v>800.57</v>
      </c>
      <c r="P637" s="2">
        <v>800.57</v>
      </c>
      <c r="Q637" s="2">
        <v>800.57</v>
      </c>
      <c r="R637" s="2"/>
      <c r="S637" s="2"/>
      <c r="T637" s="2"/>
      <c r="U637" s="2"/>
      <c r="V637" s="2"/>
      <c r="W637" s="2"/>
      <c r="X637" s="2"/>
    </row>
    <row r="638" spans="1:24" x14ac:dyDescent="0.2">
      <c r="A638" s="2" t="s">
        <v>96</v>
      </c>
      <c r="B638" s="2" t="e">
        <f>INDEX('SHOP Plan List'!B$2:B$15,MATCH($A638,'SHOP Plan List'!$A$2:$A$15,0))</f>
        <v>#N/A</v>
      </c>
      <c r="C638" s="2" t="e">
        <f>INDEX('SHOP Plan List'!C$2:C$15,MATCH($A638,'SHOP Plan List'!$A$2:$A$15,0))</f>
        <v>#N/A</v>
      </c>
      <c r="D638" s="2" t="s">
        <v>82</v>
      </c>
      <c r="E638" s="2">
        <v>36</v>
      </c>
      <c r="F638" s="2">
        <v>769.04</v>
      </c>
      <c r="G638" s="2">
        <v>769.04</v>
      </c>
      <c r="H638" s="2">
        <v>769.04</v>
      </c>
      <c r="I638" s="2">
        <v>781.11</v>
      </c>
      <c r="J638" s="2">
        <v>781.11</v>
      </c>
      <c r="K638" s="2">
        <v>781.11</v>
      </c>
      <c r="L638" s="2">
        <v>793.36</v>
      </c>
      <c r="M638" s="2">
        <v>793.36</v>
      </c>
      <c r="N638" s="2">
        <v>793.36</v>
      </c>
      <c r="O638" s="2">
        <v>805.81</v>
      </c>
      <c r="P638" s="2">
        <v>805.81</v>
      </c>
      <c r="Q638" s="2">
        <v>805.81</v>
      </c>
      <c r="R638" s="2"/>
      <c r="S638" s="2"/>
      <c r="T638" s="2"/>
      <c r="U638" s="2"/>
      <c r="V638" s="2"/>
      <c r="W638" s="2"/>
      <c r="X638" s="2"/>
    </row>
    <row r="639" spans="1:24" x14ac:dyDescent="0.2">
      <c r="A639" s="2" t="s">
        <v>96</v>
      </c>
      <c r="B639" s="2" t="e">
        <f>INDEX('SHOP Plan List'!B$2:B$15,MATCH($A639,'SHOP Plan List'!$A$2:$A$15,0))</f>
        <v>#N/A</v>
      </c>
      <c r="C639" s="2" t="e">
        <f>INDEX('SHOP Plan List'!C$2:C$15,MATCH($A639,'SHOP Plan List'!$A$2:$A$15,0))</f>
        <v>#N/A</v>
      </c>
      <c r="D639" s="2" t="s">
        <v>82</v>
      </c>
      <c r="E639" s="2">
        <v>37</v>
      </c>
      <c r="F639" s="2">
        <v>774.05</v>
      </c>
      <c r="G639" s="2">
        <v>774.05</v>
      </c>
      <c r="H639" s="2">
        <v>774.05</v>
      </c>
      <c r="I639" s="2">
        <v>786.19</v>
      </c>
      <c r="J639" s="2">
        <v>786.19</v>
      </c>
      <c r="K639" s="2">
        <v>786.19</v>
      </c>
      <c r="L639" s="2">
        <v>798.52</v>
      </c>
      <c r="M639" s="2">
        <v>798.52</v>
      </c>
      <c r="N639" s="2">
        <v>798.52</v>
      </c>
      <c r="O639" s="2">
        <v>811.05</v>
      </c>
      <c r="P639" s="2">
        <v>811.05</v>
      </c>
      <c r="Q639" s="2">
        <v>811.05</v>
      </c>
      <c r="R639" s="2"/>
      <c r="S639" s="2"/>
      <c r="T639" s="2"/>
      <c r="U639" s="2"/>
      <c r="V639" s="2"/>
      <c r="W639" s="2"/>
      <c r="X639" s="2"/>
    </row>
    <row r="640" spans="1:24" x14ac:dyDescent="0.2">
      <c r="A640" s="2" t="s">
        <v>96</v>
      </c>
      <c r="B640" s="2" t="e">
        <f>INDEX('SHOP Plan List'!B$2:B$15,MATCH($A640,'SHOP Plan List'!$A$2:$A$15,0))</f>
        <v>#N/A</v>
      </c>
      <c r="C640" s="2" t="e">
        <f>INDEX('SHOP Plan List'!C$2:C$15,MATCH($A640,'SHOP Plan List'!$A$2:$A$15,0))</f>
        <v>#N/A</v>
      </c>
      <c r="D640" s="2" t="s">
        <v>82</v>
      </c>
      <c r="E640" s="2">
        <v>38</v>
      </c>
      <c r="F640" s="2">
        <v>779.05</v>
      </c>
      <c r="G640" s="2">
        <v>779.05</v>
      </c>
      <c r="H640" s="2">
        <v>779.05</v>
      </c>
      <c r="I640" s="2">
        <v>791.27</v>
      </c>
      <c r="J640" s="2">
        <v>791.27</v>
      </c>
      <c r="K640" s="2">
        <v>791.27</v>
      </c>
      <c r="L640" s="2">
        <v>803.68</v>
      </c>
      <c r="M640" s="2">
        <v>803.68</v>
      </c>
      <c r="N640" s="2">
        <v>803.68</v>
      </c>
      <c r="O640" s="2">
        <v>816.29</v>
      </c>
      <c r="P640" s="2">
        <v>816.29</v>
      </c>
      <c r="Q640" s="2">
        <v>816.29</v>
      </c>
      <c r="R640" s="2"/>
      <c r="S640" s="2"/>
      <c r="T640" s="2"/>
      <c r="U640" s="2"/>
      <c r="V640" s="2"/>
      <c r="W640" s="2"/>
      <c r="X640" s="2"/>
    </row>
    <row r="641" spans="1:24" x14ac:dyDescent="0.2">
      <c r="A641" s="2" t="s">
        <v>96</v>
      </c>
      <c r="B641" s="2" t="e">
        <f>INDEX('SHOP Plan List'!B$2:B$15,MATCH($A641,'SHOP Plan List'!$A$2:$A$15,0))</f>
        <v>#N/A</v>
      </c>
      <c r="C641" s="2" t="e">
        <f>INDEX('SHOP Plan List'!C$2:C$15,MATCH($A641,'SHOP Plan List'!$A$2:$A$15,0))</f>
        <v>#N/A</v>
      </c>
      <c r="D641" s="2" t="s">
        <v>82</v>
      </c>
      <c r="E641" s="2">
        <v>39</v>
      </c>
      <c r="F641" s="2">
        <v>789.05</v>
      </c>
      <c r="G641" s="2">
        <v>789.05</v>
      </c>
      <c r="H641" s="2">
        <v>789.05</v>
      </c>
      <c r="I641" s="2">
        <v>801.43</v>
      </c>
      <c r="J641" s="2">
        <v>801.43</v>
      </c>
      <c r="K641" s="2">
        <v>801.43</v>
      </c>
      <c r="L641" s="2">
        <v>814</v>
      </c>
      <c r="M641" s="2">
        <v>814</v>
      </c>
      <c r="N641" s="2">
        <v>814</v>
      </c>
      <c r="O641" s="2">
        <v>826.78</v>
      </c>
      <c r="P641" s="2">
        <v>826.78</v>
      </c>
      <c r="Q641" s="2">
        <v>826.78</v>
      </c>
      <c r="R641" s="2"/>
      <c r="S641" s="2"/>
      <c r="T641" s="2"/>
      <c r="U641" s="2"/>
      <c r="V641" s="2"/>
      <c r="W641" s="2"/>
      <c r="X641" s="2"/>
    </row>
    <row r="642" spans="1:24" x14ac:dyDescent="0.2">
      <c r="A642" s="2" t="s">
        <v>96</v>
      </c>
      <c r="B642" s="2" t="e">
        <f>INDEX('SHOP Plan List'!B$2:B$15,MATCH($A642,'SHOP Plan List'!$A$2:$A$15,0))</f>
        <v>#N/A</v>
      </c>
      <c r="C642" s="2" t="e">
        <f>INDEX('SHOP Plan List'!C$2:C$15,MATCH($A642,'SHOP Plan List'!$A$2:$A$15,0))</f>
        <v>#N/A</v>
      </c>
      <c r="D642" s="2" t="s">
        <v>82</v>
      </c>
      <c r="E642" s="2">
        <v>40</v>
      </c>
      <c r="F642" s="2">
        <v>799.05</v>
      </c>
      <c r="G642" s="2">
        <v>799.05</v>
      </c>
      <c r="H642" s="2">
        <v>799.05</v>
      </c>
      <c r="I642" s="2">
        <v>811.59</v>
      </c>
      <c r="J642" s="2">
        <v>811.59</v>
      </c>
      <c r="K642" s="2">
        <v>811.59</v>
      </c>
      <c r="L642" s="2">
        <v>824.32</v>
      </c>
      <c r="M642" s="2">
        <v>824.32</v>
      </c>
      <c r="N642" s="2">
        <v>824.32</v>
      </c>
      <c r="O642" s="2">
        <v>837.26</v>
      </c>
      <c r="P642" s="2">
        <v>837.26</v>
      </c>
      <c r="Q642" s="2">
        <v>837.26</v>
      </c>
      <c r="R642" s="2"/>
      <c r="S642" s="2"/>
      <c r="T642" s="2"/>
      <c r="U642" s="2"/>
      <c r="V642" s="2"/>
      <c r="W642" s="2"/>
      <c r="X642" s="2"/>
    </row>
    <row r="643" spans="1:24" x14ac:dyDescent="0.2">
      <c r="A643" s="2" t="s">
        <v>96</v>
      </c>
      <c r="B643" s="2" t="e">
        <f>INDEX('SHOP Plan List'!B$2:B$15,MATCH($A643,'SHOP Plan List'!$A$2:$A$15,0))</f>
        <v>#N/A</v>
      </c>
      <c r="C643" s="2" t="e">
        <f>INDEX('SHOP Plan List'!C$2:C$15,MATCH($A643,'SHOP Plan List'!$A$2:$A$15,0))</f>
        <v>#N/A</v>
      </c>
      <c r="D643" s="2" t="s">
        <v>82</v>
      </c>
      <c r="E643" s="2">
        <v>41</v>
      </c>
      <c r="F643" s="2">
        <v>814.06</v>
      </c>
      <c r="G643" s="2">
        <v>814.06</v>
      </c>
      <c r="H643" s="2">
        <v>814.06</v>
      </c>
      <c r="I643" s="2">
        <v>826.83</v>
      </c>
      <c r="J643" s="2">
        <v>826.83</v>
      </c>
      <c r="K643" s="2">
        <v>826.83</v>
      </c>
      <c r="L643" s="2">
        <v>839.81</v>
      </c>
      <c r="M643" s="2">
        <v>839.81</v>
      </c>
      <c r="N643" s="2">
        <v>839.81</v>
      </c>
      <c r="O643" s="2">
        <v>852.98</v>
      </c>
      <c r="P643" s="2">
        <v>852.98</v>
      </c>
      <c r="Q643" s="2">
        <v>852.98</v>
      </c>
      <c r="R643" s="2"/>
      <c r="S643" s="2"/>
      <c r="T643" s="2"/>
      <c r="U643" s="2"/>
      <c r="V643" s="2"/>
      <c r="W643" s="2"/>
      <c r="X643" s="2"/>
    </row>
    <row r="644" spans="1:24" x14ac:dyDescent="0.2">
      <c r="A644" s="2" t="s">
        <v>96</v>
      </c>
      <c r="B644" s="2" t="e">
        <f>INDEX('SHOP Plan List'!B$2:B$15,MATCH($A644,'SHOP Plan List'!$A$2:$A$15,0))</f>
        <v>#N/A</v>
      </c>
      <c r="C644" s="2" t="e">
        <f>INDEX('SHOP Plan List'!C$2:C$15,MATCH($A644,'SHOP Plan List'!$A$2:$A$15,0))</f>
        <v>#N/A</v>
      </c>
      <c r="D644" s="2" t="s">
        <v>82</v>
      </c>
      <c r="E644" s="2">
        <v>42</v>
      </c>
      <c r="F644" s="2">
        <v>828.44</v>
      </c>
      <c r="G644" s="2">
        <v>828.44</v>
      </c>
      <c r="H644" s="2">
        <v>828.44</v>
      </c>
      <c r="I644" s="2">
        <v>841.44</v>
      </c>
      <c r="J644" s="2">
        <v>841.44</v>
      </c>
      <c r="K644" s="2">
        <v>841.44</v>
      </c>
      <c r="L644" s="2">
        <v>854.64</v>
      </c>
      <c r="M644" s="2">
        <v>854.64</v>
      </c>
      <c r="N644" s="2">
        <v>854.64</v>
      </c>
      <c r="O644" s="2">
        <v>868.05</v>
      </c>
      <c r="P644" s="2">
        <v>868.05</v>
      </c>
      <c r="Q644" s="2">
        <v>868.05</v>
      </c>
      <c r="R644" s="2"/>
      <c r="S644" s="2"/>
      <c r="T644" s="2"/>
      <c r="U644" s="2"/>
      <c r="V644" s="2"/>
      <c r="W644" s="2"/>
      <c r="X644" s="2"/>
    </row>
    <row r="645" spans="1:24" x14ac:dyDescent="0.2">
      <c r="A645" s="2" t="s">
        <v>96</v>
      </c>
      <c r="B645" s="2" t="e">
        <f>INDEX('SHOP Plan List'!B$2:B$15,MATCH($A645,'SHOP Plan List'!$A$2:$A$15,0))</f>
        <v>#N/A</v>
      </c>
      <c r="C645" s="2" t="e">
        <f>INDEX('SHOP Plan List'!C$2:C$15,MATCH($A645,'SHOP Plan List'!$A$2:$A$15,0))</f>
        <v>#N/A</v>
      </c>
      <c r="D645" s="2" t="s">
        <v>82</v>
      </c>
      <c r="E645" s="2">
        <v>43</v>
      </c>
      <c r="F645" s="2">
        <v>848.45</v>
      </c>
      <c r="G645" s="2">
        <v>848.45</v>
      </c>
      <c r="H645" s="2">
        <v>848.45</v>
      </c>
      <c r="I645" s="2">
        <v>861.76</v>
      </c>
      <c r="J645" s="2">
        <v>861.76</v>
      </c>
      <c r="K645" s="2">
        <v>861.76</v>
      </c>
      <c r="L645" s="2">
        <v>875.28</v>
      </c>
      <c r="M645" s="2">
        <v>875.28</v>
      </c>
      <c r="N645" s="2">
        <v>875.28</v>
      </c>
      <c r="O645" s="2">
        <v>889.01</v>
      </c>
      <c r="P645" s="2">
        <v>889.01</v>
      </c>
      <c r="Q645" s="2">
        <v>889.01</v>
      </c>
      <c r="R645" s="2"/>
      <c r="S645" s="2"/>
      <c r="T645" s="2"/>
      <c r="U645" s="2"/>
      <c r="V645" s="2"/>
      <c r="W645" s="2"/>
      <c r="X645" s="2"/>
    </row>
    <row r="646" spans="1:24" x14ac:dyDescent="0.2">
      <c r="A646" s="2" t="s">
        <v>96</v>
      </c>
      <c r="B646" s="2" t="e">
        <f>INDEX('SHOP Plan List'!B$2:B$15,MATCH($A646,'SHOP Plan List'!$A$2:$A$15,0))</f>
        <v>#N/A</v>
      </c>
      <c r="C646" s="2" t="e">
        <f>INDEX('SHOP Plan List'!C$2:C$15,MATCH($A646,'SHOP Plan List'!$A$2:$A$15,0))</f>
        <v>#N/A</v>
      </c>
      <c r="D646" s="2" t="s">
        <v>82</v>
      </c>
      <c r="E646" s="2">
        <v>44</v>
      </c>
      <c r="F646" s="2">
        <v>873.46</v>
      </c>
      <c r="G646" s="2">
        <v>873.46</v>
      </c>
      <c r="H646" s="2">
        <v>873.46</v>
      </c>
      <c r="I646" s="2">
        <v>887.16</v>
      </c>
      <c r="J646" s="2">
        <v>887.16</v>
      </c>
      <c r="K646" s="2">
        <v>887.16</v>
      </c>
      <c r="L646" s="2">
        <v>901.08</v>
      </c>
      <c r="M646" s="2">
        <v>901.08</v>
      </c>
      <c r="N646" s="2">
        <v>901.08</v>
      </c>
      <c r="O646" s="2">
        <v>915.22</v>
      </c>
      <c r="P646" s="2">
        <v>915.22</v>
      </c>
      <c r="Q646" s="2">
        <v>915.22</v>
      </c>
      <c r="R646" s="2"/>
      <c r="S646" s="2"/>
      <c r="T646" s="2"/>
      <c r="U646" s="2"/>
      <c r="V646" s="2"/>
      <c r="W646" s="2"/>
      <c r="X646" s="2"/>
    </row>
    <row r="647" spans="1:24" x14ac:dyDescent="0.2">
      <c r="A647" s="2" t="s">
        <v>96</v>
      </c>
      <c r="B647" s="2" t="e">
        <f>INDEX('SHOP Plan List'!B$2:B$15,MATCH($A647,'SHOP Plan List'!$A$2:$A$15,0))</f>
        <v>#N/A</v>
      </c>
      <c r="C647" s="2" t="e">
        <f>INDEX('SHOP Plan List'!C$2:C$15,MATCH($A647,'SHOP Plan List'!$A$2:$A$15,0))</f>
        <v>#N/A</v>
      </c>
      <c r="D647" s="2" t="s">
        <v>82</v>
      </c>
      <c r="E647" s="2">
        <v>45</v>
      </c>
      <c r="F647" s="2">
        <v>902.84</v>
      </c>
      <c r="G647" s="2">
        <v>902.84</v>
      </c>
      <c r="H647" s="2">
        <v>902.84</v>
      </c>
      <c r="I647" s="2">
        <v>917.01</v>
      </c>
      <c r="J647" s="2">
        <v>917.01</v>
      </c>
      <c r="K647" s="2">
        <v>917.01</v>
      </c>
      <c r="L647" s="2">
        <v>931.4</v>
      </c>
      <c r="M647" s="2">
        <v>931.4</v>
      </c>
      <c r="N647" s="2">
        <v>931.4</v>
      </c>
      <c r="O647" s="2">
        <v>946.01</v>
      </c>
      <c r="P647" s="2">
        <v>946.01</v>
      </c>
      <c r="Q647" s="2">
        <v>946.01</v>
      </c>
      <c r="R647" s="2"/>
      <c r="S647" s="2"/>
      <c r="T647" s="2"/>
      <c r="U647" s="2"/>
      <c r="V647" s="2"/>
      <c r="W647" s="2"/>
      <c r="X647" s="2"/>
    </row>
    <row r="648" spans="1:24" x14ac:dyDescent="0.2">
      <c r="A648" s="2" t="s">
        <v>96</v>
      </c>
      <c r="B648" s="2" t="e">
        <f>INDEX('SHOP Plan List'!B$2:B$15,MATCH($A648,'SHOP Plan List'!$A$2:$A$15,0))</f>
        <v>#N/A</v>
      </c>
      <c r="C648" s="2" t="e">
        <f>INDEX('SHOP Plan List'!C$2:C$15,MATCH($A648,'SHOP Plan List'!$A$2:$A$15,0))</f>
        <v>#N/A</v>
      </c>
      <c r="D648" s="2" t="s">
        <v>82</v>
      </c>
      <c r="E648" s="2">
        <v>46</v>
      </c>
      <c r="F648" s="2">
        <v>937.86</v>
      </c>
      <c r="G648" s="2">
        <v>937.86</v>
      </c>
      <c r="H648" s="2">
        <v>937.86</v>
      </c>
      <c r="I648" s="2">
        <v>952.57</v>
      </c>
      <c r="J648" s="2">
        <v>952.57</v>
      </c>
      <c r="K648" s="2">
        <v>952.57</v>
      </c>
      <c r="L648" s="2">
        <v>967.52</v>
      </c>
      <c r="M648" s="2">
        <v>967.52</v>
      </c>
      <c r="N648" s="2">
        <v>967.52</v>
      </c>
      <c r="O648" s="2">
        <v>982.7</v>
      </c>
      <c r="P648" s="2">
        <v>982.7</v>
      </c>
      <c r="Q648" s="2">
        <v>982.7</v>
      </c>
      <c r="R648" s="2"/>
      <c r="S648" s="2"/>
      <c r="T648" s="2"/>
      <c r="U648" s="2"/>
      <c r="V648" s="2"/>
      <c r="W648" s="2"/>
      <c r="X648" s="2"/>
    </row>
    <row r="649" spans="1:24" x14ac:dyDescent="0.2">
      <c r="A649" s="2" t="s">
        <v>96</v>
      </c>
      <c r="B649" s="2" t="e">
        <f>INDEX('SHOP Plan List'!B$2:B$15,MATCH($A649,'SHOP Plan List'!$A$2:$A$15,0))</f>
        <v>#N/A</v>
      </c>
      <c r="C649" s="2" t="e">
        <f>INDEX('SHOP Plan List'!C$2:C$15,MATCH($A649,'SHOP Plan List'!$A$2:$A$15,0))</f>
        <v>#N/A</v>
      </c>
      <c r="D649" s="2" t="s">
        <v>82</v>
      </c>
      <c r="E649" s="2">
        <v>47</v>
      </c>
      <c r="F649" s="2">
        <v>977.25</v>
      </c>
      <c r="G649" s="2">
        <v>977.25</v>
      </c>
      <c r="H649" s="2">
        <v>977.25</v>
      </c>
      <c r="I649" s="2">
        <v>992.58</v>
      </c>
      <c r="J649" s="2">
        <v>992.58</v>
      </c>
      <c r="K649" s="2">
        <v>992.58</v>
      </c>
      <c r="L649" s="2">
        <v>1008.15</v>
      </c>
      <c r="M649" s="2">
        <v>1008.15</v>
      </c>
      <c r="N649" s="2">
        <v>1008.15</v>
      </c>
      <c r="O649" s="2">
        <v>1023.97</v>
      </c>
      <c r="P649" s="2">
        <v>1023.97</v>
      </c>
      <c r="Q649" s="2">
        <v>1023.97</v>
      </c>
      <c r="R649" s="2"/>
      <c r="S649" s="2"/>
      <c r="T649" s="2"/>
      <c r="U649" s="2"/>
      <c r="V649" s="2"/>
      <c r="W649" s="2"/>
      <c r="X649" s="2"/>
    </row>
    <row r="650" spans="1:24" x14ac:dyDescent="0.2">
      <c r="A650" s="2" t="s">
        <v>96</v>
      </c>
      <c r="B650" s="2" t="e">
        <f>INDEX('SHOP Plan List'!B$2:B$15,MATCH($A650,'SHOP Plan List'!$A$2:$A$15,0))</f>
        <v>#N/A</v>
      </c>
      <c r="C650" s="2" t="e">
        <f>INDEX('SHOP Plan List'!C$2:C$15,MATCH($A650,'SHOP Plan List'!$A$2:$A$15,0))</f>
        <v>#N/A</v>
      </c>
      <c r="D650" s="2" t="s">
        <v>82</v>
      </c>
      <c r="E650" s="2">
        <v>48</v>
      </c>
      <c r="F650" s="2">
        <v>1022.26</v>
      </c>
      <c r="G650" s="2">
        <v>1022.26</v>
      </c>
      <c r="H650" s="2">
        <v>1022.26</v>
      </c>
      <c r="I650" s="2">
        <v>1038.3</v>
      </c>
      <c r="J650" s="2">
        <v>1038.3</v>
      </c>
      <c r="K650" s="2">
        <v>1038.3</v>
      </c>
      <c r="L650" s="2">
        <v>1054.5899999999999</v>
      </c>
      <c r="M650" s="2">
        <v>1054.5899999999999</v>
      </c>
      <c r="N650" s="2">
        <v>1054.5899999999999</v>
      </c>
      <c r="O650" s="2">
        <v>1071.1400000000001</v>
      </c>
      <c r="P650" s="2">
        <v>1071.1400000000001</v>
      </c>
      <c r="Q650" s="2">
        <v>1071.1400000000001</v>
      </c>
      <c r="R650" s="2"/>
      <c r="S650" s="2"/>
      <c r="T650" s="2"/>
      <c r="U650" s="2"/>
      <c r="V650" s="2"/>
      <c r="W650" s="2"/>
      <c r="X650" s="2"/>
    </row>
    <row r="651" spans="1:24" x14ac:dyDescent="0.2">
      <c r="A651" s="2" t="s">
        <v>96</v>
      </c>
      <c r="B651" s="2" t="e">
        <f>INDEX('SHOP Plan List'!B$2:B$15,MATCH($A651,'SHOP Plan List'!$A$2:$A$15,0))</f>
        <v>#N/A</v>
      </c>
      <c r="C651" s="2" t="e">
        <f>INDEX('SHOP Plan List'!C$2:C$15,MATCH($A651,'SHOP Plan List'!$A$2:$A$15,0))</f>
        <v>#N/A</v>
      </c>
      <c r="D651" s="2" t="s">
        <v>82</v>
      </c>
      <c r="E651" s="2">
        <v>49</v>
      </c>
      <c r="F651" s="2">
        <v>1066.6600000000001</v>
      </c>
      <c r="G651" s="2">
        <v>1066.6600000000001</v>
      </c>
      <c r="H651" s="2">
        <v>1066.6600000000001</v>
      </c>
      <c r="I651" s="2">
        <v>1083.3900000000001</v>
      </c>
      <c r="J651" s="2">
        <v>1083.3900000000001</v>
      </c>
      <c r="K651" s="2">
        <v>1083.3900000000001</v>
      </c>
      <c r="L651" s="2">
        <v>1100.3900000000001</v>
      </c>
      <c r="M651" s="2">
        <v>1100.3900000000001</v>
      </c>
      <c r="N651" s="2">
        <v>1100.3900000000001</v>
      </c>
      <c r="O651" s="2">
        <v>1117.6500000000001</v>
      </c>
      <c r="P651" s="2">
        <v>1117.6500000000001</v>
      </c>
      <c r="Q651" s="2">
        <v>1117.6500000000001</v>
      </c>
      <c r="R651" s="2"/>
      <c r="S651" s="2"/>
      <c r="T651" s="2"/>
      <c r="U651" s="2"/>
      <c r="V651" s="2"/>
      <c r="W651" s="2"/>
      <c r="X651" s="2"/>
    </row>
    <row r="652" spans="1:24" x14ac:dyDescent="0.2">
      <c r="A652" s="2" t="s">
        <v>96</v>
      </c>
      <c r="B652" s="2" t="e">
        <f>INDEX('SHOP Plan List'!B$2:B$15,MATCH($A652,'SHOP Plan List'!$A$2:$A$15,0))</f>
        <v>#N/A</v>
      </c>
      <c r="C652" s="2" t="e">
        <f>INDEX('SHOP Plan List'!C$2:C$15,MATCH($A652,'SHOP Plan List'!$A$2:$A$15,0))</f>
        <v>#N/A</v>
      </c>
      <c r="D652" s="2" t="s">
        <v>82</v>
      </c>
      <c r="E652" s="2">
        <v>50</v>
      </c>
      <c r="F652" s="2">
        <v>1116.68</v>
      </c>
      <c r="G652" s="2">
        <v>1116.68</v>
      </c>
      <c r="H652" s="2">
        <v>1116.68</v>
      </c>
      <c r="I652" s="2">
        <v>1134.2</v>
      </c>
      <c r="J652" s="2">
        <v>1134.2</v>
      </c>
      <c r="K652" s="2">
        <v>1134.2</v>
      </c>
      <c r="L652" s="2">
        <v>1151.99</v>
      </c>
      <c r="M652" s="2">
        <v>1151.99</v>
      </c>
      <c r="N652" s="2">
        <v>1151.99</v>
      </c>
      <c r="O652" s="2">
        <v>1170.06</v>
      </c>
      <c r="P652" s="2">
        <v>1170.06</v>
      </c>
      <c r="Q652" s="2">
        <v>1170.06</v>
      </c>
      <c r="R652" s="2"/>
      <c r="S652" s="2"/>
      <c r="T652" s="2"/>
      <c r="U652" s="2"/>
      <c r="V652" s="2"/>
      <c r="W652" s="2"/>
      <c r="X652" s="2"/>
    </row>
    <row r="653" spans="1:24" x14ac:dyDescent="0.2">
      <c r="A653" s="2" t="s">
        <v>96</v>
      </c>
      <c r="B653" s="2" t="e">
        <f>INDEX('SHOP Plan List'!B$2:B$15,MATCH($A653,'SHOP Plan List'!$A$2:$A$15,0))</f>
        <v>#N/A</v>
      </c>
      <c r="C653" s="2" t="e">
        <f>INDEX('SHOP Plan List'!C$2:C$15,MATCH($A653,'SHOP Plan List'!$A$2:$A$15,0))</f>
        <v>#N/A</v>
      </c>
      <c r="D653" s="2" t="s">
        <v>82</v>
      </c>
      <c r="E653" s="2">
        <v>51</v>
      </c>
      <c r="F653" s="2">
        <v>1166.07</v>
      </c>
      <c r="G653" s="2">
        <v>1166.07</v>
      </c>
      <c r="H653" s="2">
        <v>1166.07</v>
      </c>
      <c r="I653" s="2">
        <v>1184.3599999999999</v>
      </c>
      <c r="J653" s="2">
        <v>1184.3599999999999</v>
      </c>
      <c r="K653" s="2">
        <v>1184.3599999999999</v>
      </c>
      <c r="L653" s="2">
        <v>1202.95</v>
      </c>
      <c r="M653" s="2">
        <v>1202.95</v>
      </c>
      <c r="N653" s="2">
        <v>1202.95</v>
      </c>
      <c r="O653" s="2">
        <v>1221.82</v>
      </c>
      <c r="P653" s="2">
        <v>1221.82</v>
      </c>
      <c r="Q653" s="2">
        <v>1221.82</v>
      </c>
      <c r="R653" s="2"/>
      <c r="S653" s="2"/>
      <c r="T653" s="2"/>
      <c r="U653" s="2"/>
      <c r="V653" s="2"/>
      <c r="W653" s="2"/>
      <c r="X653" s="2"/>
    </row>
    <row r="654" spans="1:24" x14ac:dyDescent="0.2">
      <c r="A654" s="2" t="s">
        <v>96</v>
      </c>
      <c r="B654" s="2" t="e">
        <f>INDEX('SHOP Plan List'!B$2:B$15,MATCH($A654,'SHOP Plan List'!$A$2:$A$15,0))</f>
        <v>#N/A</v>
      </c>
      <c r="C654" s="2" t="e">
        <f>INDEX('SHOP Plan List'!C$2:C$15,MATCH($A654,'SHOP Plan List'!$A$2:$A$15,0))</f>
        <v>#N/A</v>
      </c>
      <c r="D654" s="2" t="s">
        <v>82</v>
      </c>
      <c r="E654" s="2">
        <v>52</v>
      </c>
      <c r="F654" s="2">
        <v>1220.47</v>
      </c>
      <c r="G654" s="2">
        <v>1220.47</v>
      </c>
      <c r="H654" s="2">
        <v>1220.47</v>
      </c>
      <c r="I654" s="2">
        <v>1239.6099999999999</v>
      </c>
      <c r="J654" s="2">
        <v>1239.6099999999999</v>
      </c>
      <c r="K654" s="2">
        <v>1239.6099999999999</v>
      </c>
      <c r="L654" s="2">
        <v>1259.06</v>
      </c>
      <c r="M654" s="2">
        <v>1259.06</v>
      </c>
      <c r="N654" s="2">
        <v>1259.06</v>
      </c>
      <c r="O654" s="2">
        <v>1278.82</v>
      </c>
      <c r="P654" s="2">
        <v>1278.82</v>
      </c>
      <c r="Q654" s="2">
        <v>1278.82</v>
      </c>
      <c r="R654" s="2"/>
      <c r="S654" s="2"/>
      <c r="T654" s="2"/>
      <c r="U654" s="2"/>
      <c r="V654" s="2"/>
      <c r="W654" s="2"/>
      <c r="X654" s="2"/>
    </row>
    <row r="655" spans="1:24" x14ac:dyDescent="0.2">
      <c r="A655" s="2" t="s">
        <v>96</v>
      </c>
      <c r="B655" s="2" t="e">
        <f>INDEX('SHOP Plan List'!B$2:B$15,MATCH($A655,'SHOP Plan List'!$A$2:$A$15,0))</f>
        <v>#N/A</v>
      </c>
      <c r="C655" s="2" t="e">
        <f>INDEX('SHOP Plan List'!C$2:C$15,MATCH($A655,'SHOP Plan List'!$A$2:$A$15,0))</f>
        <v>#N/A</v>
      </c>
      <c r="D655" s="2" t="s">
        <v>82</v>
      </c>
      <c r="E655" s="2">
        <v>53</v>
      </c>
      <c r="F655" s="2">
        <v>1275.49</v>
      </c>
      <c r="G655" s="2">
        <v>1275.49</v>
      </c>
      <c r="H655" s="2">
        <v>1275.49</v>
      </c>
      <c r="I655" s="2">
        <v>1295.5</v>
      </c>
      <c r="J655" s="2">
        <v>1295.5</v>
      </c>
      <c r="K655" s="2">
        <v>1295.5</v>
      </c>
      <c r="L655" s="2">
        <v>1315.82</v>
      </c>
      <c r="M655" s="2">
        <v>1315.82</v>
      </c>
      <c r="N655" s="2">
        <v>1315.82</v>
      </c>
      <c r="O655" s="2">
        <v>1336.47</v>
      </c>
      <c r="P655" s="2">
        <v>1336.47</v>
      </c>
      <c r="Q655" s="2">
        <v>1336.47</v>
      </c>
      <c r="R655" s="2"/>
      <c r="S655" s="2"/>
      <c r="T655" s="2"/>
      <c r="U655" s="2"/>
      <c r="V655" s="2"/>
      <c r="W655" s="2"/>
      <c r="X655" s="2"/>
    </row>
    <row r="656" spans="1:24" x14ac:dyDescent="0.2">
      <c r="A656" s="2" t="s">
        <v>96</v>
      </c>
      <c r="B656" s="2" t="e">
        <f>INDEX('SHOP Plan List'!B$2:B$15,MATCH($A656,'SHOP Plan List'!$A$2:$A$15,0))</f>
        <v>#N/A</v>
      </c>
      <c r="C656" s="2" t="e">
        <f>INDEX('SHOP Plan List'!C$2:C$15,MATCH($A656,'SHOP Plan List'!$A$2:$A$15,0))</f>
        <v>#N/A</v>
      </c>
      <c r="D656" s="2" t="s">
        <v>82</v>
      </c>
      <c r="E656" s="2">
        <v>54</v>
      </c>
      <c r="F656" s="2">
        <v>1334.88</v>
      </c>
      <c r="G656" s="2">
        <v>1334.88</v>
      </c>
      <c r="H656" s="2">
        <v>1334.88</v>
      </c>
      <c r="I656" s="2">
        <v>1355.83</v>
      </c>
      <c r="J656" s="2">
        <v>1355.83</v>
      </c>
      <c r="K656" s="2">
        <v>1355.83</v>
      </c>
      <c r="L656" s="2">
        <v>1377.1</v>
      </c>
      <c r="M656" s="2">
        <v>1377.1</v>
      </c>
      <c r="N656" s="2">
        <v>1377.1</v>
      </c>
      <c r="O656" s="2">
        <v>1398.71</v>
      </c>
      <c r="P656" s="2">
        <v>1398.71</v>
      </c>
      <c r="Q656" s="2">
        <v>1398.71</v>
      </c>
      <c r="R656" s="2"/>
      <c r="S656" s="2"/>
      <c r="T656" s="2"/>
      <c r="U656" s="2"/>
      <c r="V656" s="2"/>
      <c r="W656" s="2"/>
      <c r="X656" s="2"/>
    </row>
    <row r="657" spans="1:24" x14ac:dyDescent="0.2">
      <c r="A657" s="2" t="s">
        <v>96</v>
      </c>
      <c r="B657" s="2" t="e">
        <f>INDEX('SHOP Plan List'!B$2:B$15,MATCH($A657,'SHOP Plan List'!$A$2:$A$15,0))</f>
        <v>#N/A</v>
      </c>
      <c r="C657" s="2" t="e">
        <f>INDEX('SHOP Plan List'!C$2:C$15,MATCH($A657,'SHOP Plan List'!$A$2:$A$15,0))</f>
        <v>#N/A</v>
      </c>
      <c r="D657" s="2" t="s">
        <v>82</v>
      </c>
      <c r="E657" s="2">
        <v>55</v>
      </c>
      <c r="F657" s="2">
        <v>1394.28</v>
      </c>
      <c r="G657" s="2">
        <v>1394.28</v>
      </c>
      <c r="H657" s="2">
        <v>1394.28</v>
      </c>
      <c r="I657" s="2">
        <v>1416.16</v>
      </c>
      <c r="J657" s="2">
        <v>1416.16</v>
      </c>
      <c r="K657" s="2">
        <v>1416.16</v>
      </c>
      <c r="L657" s="2">
        <v>1438.38</v>
      </c>
      <c r="M657" s="2">
        <v>1438.38</v>
      </c>
      <c r="N657" s="2">
        <v>1438.38</v>
      </c>
      <c r="O657" s="2">
        <v>1460.94</v>
      </c>
      <c r="P657" s="2">
        <v>1460.94</v>
      </c>
      <c r="Q657" s="2">
        <v>1460.94</v>
      </c>
      <c r="R657" s="2"/>
      <c r="S657" s="2"/>
      <c r="T657" s="2"/>
      <c r="U657" s="2"/>
      <c r="V657" s="2"/>
      <c r="W657" s="2"/>
      <c r="X657" s="2"/>
    </row>
    <row r="658" spans="1:24" x14ac:dyDescent="0.2">
      <c r="A658" s="2" t="s">
        <v>96</v>
      </c>
      <c r="B658" s="2" t="e">
        <f>INDEX('SHOP Plan List'!B$2:B$15,MATCH($A658,'SHOP Plan List'!$A$2:$A$15,0))</f>
        <v>#N/A</v>
      </c>
      <c r="C658" s="2" t="e">
        <f>INDEX('SHOP Plan List'!C$2:C$15,MATCH($A658,'SHOP Plan List'!$A$2:$A$15,0))</f>
        <v>#N/A</v>
      </c>
      <c r="D658" s="2" t="s">
        <v>82</v>
      </c>
      <c r="E658" s="2">
        <v>56</v>
      </c>
      <c r="F658" s="2">
        <v>1458.68</v>
      </c>
      <c r="G658" s="2">
        <v>1458.68</v>
      </c>
      <c r="H658" s="2">
        <v>1458.68</v>
      </c>
      <c r="I658" s="2">
        <v>1481.57</v>
      </c>
      <c r="J658" s="2">
        <v>1481.57</v>
      </c>
      <c r="K658" s="2">
        <v>1481.57</v>
      </c>
      <c r="L658" s="2">
        <v>1504.81</v>
      </c>
      <c r="M658" s="2">
        <v>1504.81</v>
      </c>
      <c r="N658" s="2">
        <v>1504.81</v>
      </c>
      <c r="O658" s="2">
        <v>1528.42</v>
      </c>
      <c r="P658" s="2">
        <v>1528.42</v>
      </c>
      <c r="Q658" s="2">
        <v>1528.42</v>
      </c>
      <c r="R658" s="2"/>
      <c r="S658" s="2"/>
      <c r="T658" s="2"/>
      <c r="U658" s="2"/>
      <c r="V658" s="2"/>
      <c r="W658" s="2"/>
      <c r="X658" s="2"/>
    </row>
    <row r="659" spans="1:24" x14ac:dyDescent="0.2">
      <c r="A659" s="2" t="s">
        <v>96</v>
      </c>
      <c r="B659" s="2" t="e">
        <f>INDEX('SHOP Plan List'!B$2:B$15,MATCH($A659,'SHOP Plan List'!$A$2:$A$15,0))</f>
        <v>#N/A</v>
      </c>
      <c r="C659" s="2" t="e">
        <f>INDEX('SHOP Plan List'!C$2:C$15,MATCH($A659,'SHOP Plan List'!$A$2:$A$15,0))</f>
        <v>#N/A</v>
      </c>
      <c r="D659" s="2" t="s">
        <v>82</v>
      </c>
      <c r="E659" s="2">
        <v>57</v>
      </c>
      <c r="F659" s="2">
        <v>1523.71</v>
      </c>
      <c r="G659" s="2">
        <v>1523.71</v>
      </c>
      <c r="H659" s="2">
        <v>1523.71</v>
      </c>
      <c r="I659" s="2">
        <v>1547.61</v>
      </c>
      <c r="J659" s="2">
        <v>1547.61</v>
      </c>
      <c r="K659" s="2">
        <v>1547.61</v>
      </c>
      <c r="L659" s="2">
        <v>1571.89</v>
      </c>
      <c r="M659" s="2">
        <v>1571.89</v>
      </c>
      <c r="N659" s="2">
        <v>1571.89</v>
      </c>
      <c r="O659" s="2">
        <v>1596.56</v>
      </c>
      <c r="P659" s="2">
        <v>1596.56</v>
      </c>
      <c r="Q659" s="2">
        <v>1596.56</v>
      </c>
      <c r="R659" s="2"/>
      <c r="S659" s="2"/>
      <c r="T659" s="2"/>
      <c r="U659" s="2"/>
      <c r="V659" s="2"/>
      <c r="W659" s="2"/>
      <c r="X659" s="2"/>
    </row>
    <row r="660" spans="1:24" x14ac:dyDescent="0.2">
      <c r="A660" s="2" t="s">
        <v>96</v>
      </c>
      <c r="B660" s="2" t="e">
        <f>INDEX('SHOP Plan List'!B$2:B$15,MATCH($A660,'SHOP Plan List'!$A$2:$A$15,0))</f>
        <v>#N/A</v>
      </c>
      <c r="C660" s="2" t="e">
        <f>INDEX('SHOP Plan List'!C$2:C$15,MATCH($A660,'SHOP Plan List'!$A$2:$A$15,0))</f>
        <v>#N/A</v>
      </c>
      <c r="D660" s="2" t="s">
        <v>82</v>
      </c>
      <c r="E660" s="2">
        <v>58</v>
      </c>
      <c r="F660" s="2">
        <v>1593.11</v>
      </c>
      <c r="G660" s="2">
        <v>1593.11</v>
      </c>
      <c r="H660" s="2">
        <v>1593.11</v>
      </c>
      <c r="I660" s="2">
        <v>1618.1</v>
      </c>
      <c r="J660" s="2">
        <v>1618.1</v>
      </c>
      <c r="K660" s="2">
        <v>1618.1</v>
      </c>
      <c r="L660" s="2">
        <v>1643.49</v>
      </c>
      <c r="M660" s="2">
        <v>1643.49</v>
      </c>
      <c r="N660" s="2">
        <v>1643.49</v>
      </c>
      <c r="O660" s="2">
        <v>1669.28</v>
      </c>
      <c r="P660" s="2">
        <v>1669.28</v>
      </c>
      <c r="Q660" s="2">
        <v>1669.28</v>
      </c>
      <c r="R660" s="2"/>
      <c r="S660" s="2"/>
      <c r="T660" s="2"/>
      <c r="U660" s="2"/>
      <c r="V660" s="2"/>
      <c r="W660" s="2"/>
      <c r="X660" s="2"/>
    </row>
    <row r="661" spans="1:24" x14ac:dyDescent="0.2">
      <c r="A661" s="2" t="s">
        <v>96</v>
      </c>
      <c r="B661" s="2" t="e">
        <f>INDEX('SHOP Plan List'!B$2:B$15,MATCH($A661,'SHOP Plan List'!$A$2:$A$15,0))</f>
        <v>#N/A</v>
      </c>
      <c r="C661" s="2" t="e">
        <f>INDEX('SHOP Plan List'!C$2:C$15,MATCH($A661,'SHOP Plan List'!$A$2:$A$15,0))</f>
        <v>#N/A</v>
      </c>
      <c r="D661" s="2" t="s">
        <v>82</v>
      </c>
      <c r="E661" s="2">
        <v>59</v>
      </c>
      <c r="F661" s="2">
        <v>1627.5</v>
      </c>
      <c r="G661" s="2">
        <v>1627.5</v>
      </c>
      <c r="H661" s="2">
        <v>1627.5</v>
      </c>
      <c r="I661" s="2">
        <v>1653.03</v>
      </c>
      <c r="J661" s="2">
        <v>1653.03</v>
      </c>
      <c r="K661" s="2">
        <v>1653.03</v>
      </c>
      <c r="L661" s="2">
        <v>1678.97</v>
      </c>
      <c r="M661" s="2">
        <v>1678.97</v>
      </c>
      <c r="N661" s="2">
        <v>1678.97</v>
      </c>
      <c r="O661" s="2">
        <v>1705.31</v>
      </c>
      <c r="P661" s="2">
        <v>1705.31</v>
      </c>
      <c r="Q661" s="2">
        <v>1705.31</v>
      </c>
      <c r="R661" s="2"/>
      <c r="S661" s="2"/>
      <c r="T661" s="2"/>
      <c r="U661" s="2"/>
      <c r="V661" s="2"/>
      <c r="W661" s="2"/>
      <c r="X661" s="2"/>
    </row>
    <row r="662" spans="1:24" x14ac:dyDescent="0.2">
      <c r="A662" s="2" t="s">
        <v>96</v>
      </c>
      <c r="B662" s="2" t="e">
        <f>INDEX('SHOP Plan List'!B$2:B$15,MATCH($A662,'SHOP Plan List'!$A$2:$A$15,0))</f>
        <v>#N/A</v>
      </c>
      <c r="C662" s="2" t="e">
        <f>INDEX('SHOP Plan List'!C$2:C$15,MATCH($A662,'SHOP Plan List'!$A$2:$A$15,0))</f>
        <v>#N/A</v>
      </c>
      <c r="D662" s="2" t="s">
        <v>82</v>
      </c>
      <c r="E662" s="2">
        <v>60</v>
      </c>
      <c r="F662" s="2">
        <v>1696.9</v>
      </c>
      <c r="G662" s="2">
        <v>1696.9</v>
      </c>
      <c r="H662" s="2">
        <v>1696.9</v>
      </c>
      <c r="I662" s="2">
        <v>1723.52</v>
      </c>
      <c r="J662" s="2">
        <v>1723.52</v>
      </c>
      <c r="K662" s="2">
        <v>1723.52</v>
      </c>
      <c r="L662" s="2">
        <v>1750.56</v>
      </c>
      <c r="M662" s="2">
        <v>1750.56</v>
      </c>
      <c r="N662" s="2">
        <v>1750.56</v>
      </c>
      <c r="O662" s="2">
        <v>1778.03</v>
      </c>
      <c r="P662" s="2">
        <v>1778.03</v>
      </c>
      <c r="Q662" s="2">
        <v>1778.03</v>
      </c>
      <c r="R662" s="2"/>
      <c r="S662" s="2"/>
      <c r="T662" s="2"/>
      <c r="U662" s="2"/>
      <c r="V662" s="2"/>
      <c r="W662" s="2"/>
      <c r="X662" s="2"/>
    </row>
    <row r="663" spans="1:24" x14ac:dyDescent="0.2">
      <c r="A663" s="2" t="s">
        <v>96</v>
      </c>
      <c r="B663" s="2" t="e">
        <f>INDEX('SHOP Plan List'!B$2:B$15,MATCH($A663,'SHOP Plan List'!$A$2:$A$15,0))</f>
        <v>#N/A</v>
      </c>
      <c r="C663" s="2" t="e">
        <f>INDEX('SHOP Plan List'!C$2:C$15,MATCH($A663,'SHOP Plan List'!$A$2:$A$15,0))</f>
        <v>#N/A</v>
      </c>
      <c r="D663" s="2" t="s">
        <v>82</v>
      </c>
      <c r="E663" s="2">
        <v>61</v>
      </c>
      <c r="F663" s="2">
        <v>1756.92</v>
      </c>
      <c r="G663" s="2">
        <v>1756.92</v>
      </c>
      <c r="H663" s="2">
        <v>1756.92</v>
      </c>
      <c r="I663" s="2">
        <v>1784.49</v>
      </c>
      <c r="J663" s="2">
        <v>1784.49</v>
      </c>
      <c r="K663" s="2">
        <v>1784.49</v>
      </c>
      <c r="L663" s="2">
        <v>1812.48</v>
      </c>
      <c r="M663" s="2">
        <v>1812.48</v>
      </c>
      <c r="N663" s="2">
        <v>1812.48</v>
      </c>
      <c r="O663" s="2">
        <v>1840.92</v>
      </c>
      <c r="P663" s="2">
        <v>1840.92</v>
      </c>
      <c r="Q663" s="2">
        <v>1840.92</v>
      </c>
      <c r="R663" s="2"/>
      <c r="S663" s="2"/>
      <c r="T663" s="2"/>
      <c r="U663" s="2"/>
      <c r="V663" s="2"/>
      <c r="W663" s="2"/>
      <c r="X663" s="2"/>
    </row>
    <row r="664" spans="1:24" x14ac:dyDescent="0.2">
      <c r="A664" s="2" t="s">
        <v>96</v>
      </c>
      <c r="B664" s="2" t="e">
        <f>INDEX('SHOP Plan List'!B$2:B$15,MATCH($A664,'SHOP Plan List'!$A$2:$A$15,0))</f>
        <v>#N/A</v>
      </c>
      <c r="C664" s="2" t="e">
        <f>INDEX('SHOP Plan List'!C$2:C$15,MATCH($A664,'SHOP Plan List'!$A$2:$A$15,0))</f>
        <v>#N/A</v>
      </c>
      <c r="D664" s="2" t="s">
        <v>82</v>
      </c>
      <c r="E664" s="2">
        <v>62</v>
      </c>
      <c r="F664" s="2">
        <v>1796.31</v>
      </c>
      <c r="G664" s="2">
        <v>1796.31</v>
      </c>
      <c r="H664" s="2">
        <v>1796.31</v>
      </c>
      <c r="I664" s="2">
        <v>1824.49</v>
      </c>
      <c r="J664" s="2">
        <v>1824.49</v>
      </c>
      <c r="K664" s="2">
        <v>1824.49</v>
      </c>
      <c r="L664" s="2">
        <v>1853.12</v>
      </c>
      <c r="M664" s="2">
        <v>1853.12</v>
      </c>
      <c r="N664" s="2">
        <v>1853.12</v>
      </c>
      <c r="O664" s="2">
        <v>1882.19</v>
      </c>
      <c r="P664" s="2">
        <v>1882.19</v>
      </c>
      <c r="Q664" s="2">
        <v>1882.19</v>
      </c>
      <c r="R664" s="2"/>
      <c r="S664" s="2"/>
      <c r="T664" s="2"/>
      <c r="U664" s="2"/>
      <c r="V664" s="2"/>
      <c r="W664" s="2"/>
      <c r="X664" s="2"/>
    </row>
    <row r="665" spans="1:24" x14ac:dyDescent="0.2">
      <c r="A665" s="2" t="s">
        <v>96</v>
      </c>
      <c r="B665" s="2" t="e">
        <f>INDEX('SHOP Plan List'!B$2:B$15,MATCH($A665,'SHOP Plan List'!$A$2:$A$15,0))</f>
        <v>#N/A</v>
      </c>
      <c r="C665" s="2" t="e">
        <f>INDEX('SHOP Plan List'!C$2:C$15,MATCH($A665,'SHOP Plan List'!$A$2:$A$15,0))</f>
        <v>#N/A</v>
      </c>
      <c r="D665" s="2" t="s">
        <v>82</v>
      </c>
      <c r="E665" s="2">
        <v>63</v>
      </c>
      <c r="F665" s="2">
        <v>1845.7</v>
      </c>
      <c r="G665" s="2">
        <v>1845.7</v>
      </c>
      <c r="H665" s="2">
        <v>1845.7</v>
      </c>
      <c r="I665" s="2">
        <v>1874.66</v>
      </c>
      <c r="J665" s="2">
        <v>1874.66</v>
      </c>
      <c r="K665" s="2">
        <v>1874.66</v>
      </c>
      <c r="L665" s="2">
        <v>1904.07</v>
      </c>
      <c r="M665" s="2">
        <v>1904.07</v>
      </c>
      <c r="N665" s="2">
        <v>1904.07</v>
      </c>
      <c r="O665" s="2">
        <v>1933.95</v>
      </c>
      <c r="P665" s="2">
        <v>1933.95</v>
      </c>
      <c r="Q665" s="2">
        <v>1933.95</v>
      </c>
      <c r="R665" s="2"/>
      <c r="S665" s="2"/>
      <c r="T665" s="2"/>
      <c r="U665" s="2"/>
      <c r="V665" s="2"/>
      <c r="W665" s="2"/>
      <c r="X665" s="2"/>
    </row>
    <row r="666" spans="1:24" x14ac:dyDescent="0.2">
      <c r="A666" s="2" t="s">
        <v>96</v>
      </c>
      <c r="B666" s="2" t="e">
        <f>INDEX('SHOP Plan List'!B$2:B$15,MATCH($A666,'SHOP Plan List'!$A$2:$A$15,0))</f>
        <v>#N/A</v>
      </c>
      <c r="C666" s="2" t="e">
        <f>INDEX('SHOP Plan List'!C$2:C$15,MATCH($A666,'SHOP Plan List'!$A$2:$A$15,0))</f>
        <v>#N/A</v>
      </c>
      <c r="D666" s="2" t="s">
        <v>82</v>
      </c>
      <c r="E666" s="2" t="s">
        <v>84</v>
      </c>
      <c r="F666" s="2">
        <v>1875.71</v>
      </c>
      <c r="G666" s="2">
        <v>1875.71</v>
      </c>
      <c r="H666" s="2">
        <v>1875.71</v>
      </c>
      <c r="I666" s="2">
        <v>1905.13</v>
      </c>
      <c r="J666" s="2">
        <v>1905.13</v>
      </c>
      <c r="K666" s="2">
        <v>1905.13</v>
      </c>
      <c r="L666" s="2">
        <v>1935.02</v>
      </c>
      <c r="M666" s="2">
        <v>1935.02</v>
      </c>
      <c r="N666" s="2">
        <v>1935.02</v>
      </c>
      <c r="O666" s="2">
        <v>1965.38</v>
      </c>
      <c r="P666" s="2">
        <v>1965.38</v>
      </c>
      <c r="Q666" s="2">
        <v>1965.38</v>
      </c>
      <c r="R666" s="2"/>
      <c r="S666" s="2"/>
      <c r="T666" s="2"/>
      <c r="U666" s="2"/>
      <c r="V666" s="2"/>
      <c r="W666" s="2"/>
      <c r="X666" s="2"/>
    </row>
    <row r="667" spans="1:24" x14ac:dyDescent="0.2">
      <c r="A667" s="2" t="s">
        <v>97</v>
      </c>
      <c r="B667" s="2" t="e">
        <f>INDEX('SHOP Plan List'!B$2:B$15,MATCH($A667,'SHOP Plan List'!$A$2:$A$15,0))</f>
        <v>#N/A</v>
      </c>
      <c r="C667" s="2" t="e">
        <f>INDEX('SHOP Plan List'!C$2:C$15,MATCH($A667,'SHOP Plan List'!$A$2:$A$15,0))</f>
        <v>#N/A</v>
      </c>
      <c r="D667" s="2" t="s">
        <v>82</v>
      </c>
      <c r="E667" s="2" t="s">
        <v>83</v>
      </c>
      <c r="F667" s="2">
        <v>470.94</v>
      </c>
      <c r="G667" s="2">
        <v>470.94</v>
      </c>
      <c r="H667" s="2">
        <v>470.94</v>
      </c>
      <c r="I667" s="2">
        <v>478.33</v>
      </c>
      <c r="J667" s="2">
        <v>478.33</v>
      </c>
      <c r="K667" s="2">
        <v>478.33</v>
      </c>
      <c r="L667" s="2">
        <v>485.83</v>
      </c>
      <c r="M667" s="2">
        <v>485.83</v>
      </c>
      <c r="N667" s="2">
        <v>485.83</v>
      </c>
      <c r="O667" s="2">
        <v>493.46</v>
      </c>
      <c r="P667" s="2">
        <v>493.46</v>
      </c>
      <c r="Q667" s="2">
        <v>493.46</v>
      </c>
      <c r="R667" s="2"/>
      <c r="S667" s="2"/>
      <c r="T667" s="2"/>
      <c r="U667" s="2"/>
      <c r="V667" s="2"/>
      <c r="W667" s="2"/>
      <c r="X667" s="2"/>
    </row>
    <row r="668" spans="1:24" x14ac:dyDescent="0.2">
      <c r="A668" s="2" t="s">
        <v>97</v>
      </c>
      <c r="B668" s="2" t="e">
        <f>INDEX('SHOP Plan List'!B$2:B$15,MATCH($A668,'SHOP Plan List'!$A$2:$A$15,0))</f>
        <v>#N/A</v>
      </c>
      <c r="C668" s="2" t="e">
        <f>INDEX('SHOP Plan List'!C$2:C$15,MATCH($A668,'SHOP Plan List'!$A$2:$A$15,0))</f>
        <v>#N/A</v>
      </c>
      <c r="D668" s="2" t="s">
        <v>82</v>
      </c>
      <c r="E668" s="2">
        <v>15</v>
      </c>
      <c r="F668" s="2">
        <v>512.79999999999995</v>
      </c>
      <c r="G668" s="2">
        <v>512.79999999999995</v>
      </c>
      <c r="H668" s="2">
        <v>512.79999999999995</v>
      </c>
      <c r="I668" s="2">
        <v>520.85</v>
      </c>
      <c r="J668" s="2">
        <v>520.85</v>
      </c>
      <c r="K668" s="2">
        <v>520.85</v>
      </c>
      <c r="L668" s="2">
        <v>529.02</v>
      </c>
      <c r="M668" s="2">
        <v>529.02</v>
      </c>
      <c r="N668" s="2">
        <v>529.02</v>
      </c>
      <c r="O668" s="2">
        <v>537.32000000000005</v>
      </c>
      <c r="P668" s="2">
        <v>537.32000000000005</v>
      </c>
      <c r="Q668" s="2">
        <v>537.32000000000005</v>
      </c>
      <c r="R668" s="2"/>
      <c r="S668" s="2"/>
      <c r="T668" s="2"/>
      <c r="U668" s="2"/>
      <c r="V668" s="2"/>
      <c r="W668" s="2"/>
      <c r="X668" s="2"/>
    </row>
    <row r="669" spans="1:24" x14ac:dyDescent="0.2">
      <c r="A669" s="2" t="s">
        <v>97</v>
      </c>
      <c r="B669" s="2" t="e">
        <f>INDEX('SHOP Plan List'!B$2:B$15,MATCH($A669,'SHOP Plan List'!$A$2:$A$15,0))</f>
        <v>#N/A</v>
      </c>
      <c r="C669" s="2" t="e">
        <f>INDEX('SHOP Plan List'!C$2:C$15,MATCH($A669,'SHOP Plan List'!$A$2:$A$15,0))</f>
        <v>#N/A</v>
      </c>
      <c r="D669" s="2" t="s">
        <v>82</v>
      </c>
      <c r="E669" s="2">
        <v>16</v>
      </c>
      <c r="F669" s="2">
        <v>528.80999999999995</v>
      </c>
      <c r="G669" s="2">
        <v>528.80999999999995</v>
      </c>
      <c r="H669" s="2">
        <v>528.80999999999995</v>
      </c>
      <c r="I669" s="2">
        <v>537.1</v>
      </c>
      <c r="J669" s="2">
        <v>537.1</v>
      </c>
      <c r="K669" s="2">
        <v>537.1</v>
      </c>
      <c r="L669" s="2">
        <v>545.53</v>
      </c>
      <c r="M669" s="2">
        <v>545.53</v>
      </c>
      <c r="N669" s="2">
        <v>545.53</v>
      </c>
      <c r="O669" s="2">
        <v>554.09</v>
      </c>
      <c r="P669" s="2">
        <v>554.09</v>
      </c>
      <c r="Q669" s="2">
        <v>554.09</v>
      </c>
      <c r="R669" s="2"/>
      <c r="S669" s="2"/>
      <c r="T669" s="2"/>
      <c r="U669" s="2"/>
      <c r="V669" s="2"/>
      <c r="W669" s="2"/>
      <c r="X669" s="2"/>
    </row>
    <row r="670" spans="1:24" x14ac:dyDescent="0.2">
      <c r="A670" s="2" t="s">
        <v>97</v>
      </c>
      <c r="B670" s="2" t="e">
        <f>INDEX('SHOP Plan List'!B$2:B$15,MATCH($A670,'SHOP Plan List'!$A$2:$A$15,0))</f>
        <v>#N/A</v>
      </c>
      <c r="C670" s="2" t="e">
        <f>INDEX('SHOP Plan List'!C$2:C$15,MATCH($A670,'SHOP Plan List'!$A$2:$A$15,0))</f>
        <v>#N/A</v>
      </c>
      <c r="D670" s="2" t="s">
        <v>82</v>
      </c>
      <c r="E670" s="2">
        <v>17</v>
      </c>
      <c r="F670" s="2">
        <v>544.80999999999995</v>
      </c>
      <c r="G670" s="2">
        <v>544.80999999999995</v>
      </c>
      <c r="H670" s="2">
        <v>544.80999999999995</v>
      </c>
      <c r="I670" s="2">
        <v>553.36</v>
      </c>
      <c r="J670" s="2">
        <v>553.36</v>
      </c>
      <c r="K670" s="2">
        <v>553.36</v>
      </c>
      <c r="L670" s="2">
        <v>562.04</v>
      </c>
      <c r="M670" s="2">
        <v>562.04</v>
      </c>
      <c r="N670" s="2">
        <v>562.04</v>
      </c>
      <c r="O670" s="2">
        <v>570.86</v>
      </c>
      <c r="P670" s="2">
        <v>570.86</v>
      </c>
      <c r="Q670" s="2">
        <v>570.86</v>
      </c>
      <c r="R670" s="2"/>
      <c r="S670" s="2"/>
      <c r="T670" s="2"/>
      <c r="U670" s="2"/>
      <c r="V670" s="2"/>
      <c r="W670" s="2"/>
      <c r="X670" s="2"/>
    </row>
    <row r="671" spans="1:24" x14ac:dyDescent="0.2">
      <c r="A671" s="2" t="s">
        <v>97</v>
      </c>
      <c r="B671" s="2" t="e">
        <f>INDEX('SHOP Plan List'!B$2:B$15,MATCH($A671,'SHOP Plan List'!$A$2:$A$15,0))</f>
        <v>#N/A</v>
      </c>
      <c r="C671" s="2" t="e">
        <f>INDEX('SHOP Plan List'!C$2:C$15,MATCH($A671,'SHOP Plan List'!$A$2:$A$15,0))</f>
        <v>#N/A</v>
      </c>
      <c r="D671" s="2" t="s">
        <v>82</v>
      </c>
      <c r="E671" s="2">
        <v>18</v>
      </c>
      <c r="F671" s="2">
        <v>562.04999999999995</v>
      </c>
      <c r="G671" s="2">
        <v>562.04999999999995</v>
      </c>
      <c r="H671" s="2">
        <v>562.04999999999995</v>
      </c>
      <c r="I671" s="2">
        <v>570.87</v>
      </c>
      <c r="J671" s="2">
        <v>570.87</v>
      </c>
      <c r="K671" s="2">
        <v>570.87</v>
      </c>
      <c r="L671" s="2">
        <v>579.83000000000004</v>
      </c>
      <c r="M671" s="2">
        <v>579.83000000000004</v>
      </c>
      <c r="N671" s="2">
        <v>579.83000000000004</v>
      </c>
      <c r="O671" s="2">
        <v>588.91999999999996</v>
      </c>
      <c r="P671" s="2">
        <v>588.91999999999996</v>
      </c>
      <c r="Q671" s="2">
        <v>588.91999999999996</v>
      </c>
      <c r="R671" s="2"/>
      <c r="S671" s="2"/>
      <c r="T671" s="2"/>
      <c r="U671" s="2"/>
      <c r="V671" s="2"/>
      <c r="W671" s="2"/>
      <c r="X671" s="2"/>
    </row>
    <row r="672" spans="1:24" x14ac:dyDescent="0.2">
      <c r="A672" s="2" t="s">
        <v>97</v>
      </c>
      <c r="B672" s="2" t="e">
        <f>INDEX('SHOP Plan List'!B$2:B$15,MATCH($A672,'SHOP Plan List'!$A$2:$A$15,0))</f>
        <v>#N/A</v>
      </c>
      <c r="C672" s="2" t="e">
        <f>INDEX('SHOP Plan List'!C$2:C$15,MATCH($A672,'SHOP Plan List'!$A$2:$A$15,0))</f>
        <v>#N/A</v>
      </c>
      <c r="D672" s="2" t="s">
        <v>82</v>
      </c>
      <c r="E672" s="2">
        <v>19</v>
      </c>
      <c r="F672" s="2">
        <v>579.29</v>
      </c>
      <c r="G672" s="2">
        <v>579.29</v>
      </c>
      <c r="H672" s="2">
        <v>579.29</v>
      </c>
      <c r="I672" s="2">
        <v>588.38</v>
      </c>
      <c r="J672" s="2">
        <v>588.38</v>
      </c>
      <c r="K672" s="2">
        <v>588.38</v>
      </c>
      <c r="L672" s="2">
        <v>597.61</v>
      </c>
      <c r="M672" s="2">
        <v>597.61</v>
      </c>
      <c r="N672" s="2">
        <v>597.61</v>
      </c>
      <c r="O672" s="2">
        <v>606.98</v>
      </c>
      <c r="P672" s="2">
        <v>606.98</v>
      </c>
      <c r="Q672" s="2">
        <v>606.98</v>
      </c>
      <c r="R672" s="2"/>
      <c r="S672" s="2"/>
      <c r="T672" s="2"/>
      <c r="U672" s="2"/>
      <c r="V672" s="2"/>
      <c r="W672" s="2"/>
      <c r="X672" s="2"/>
    </row>
    <row r="673" spans="1:24" x14ac:dyDescent="0.2">
      <c r="A673" s="2" t="s">
        <v>97</v>
      </c>
      <c r="B673" s="2" t="e">
        <f>INDEX('SHOP Plan List'!B$2:B$15,MATCH($A673,'SHOP Plan List'!$A$2:$A$15,0))</f>
        <v>#N/A</v>
      </c>
      <c r="C673" s="2" t="e">
        <f>INDEX('SHOP Plan List'!C$2:C$15,MATCH($A673,'SHOP Plan List'!$A$2:$A$15,0))</f>
        <v>#N/A</v>
      </c>
      <c r="D673" s="2" t="s">
        <v>82</v>
      </c>
      <c r="E673" s="2">
        <v>20</v>
      </c>
      <c r="F673" s="2">
        <v>597.14</v>
      </c>
      <c r="G673" s="2">
        <v>597.14</v>
      </c>
      <c r="H673" s="2">
        <v>597.14</v>
      </c>
      <c r="I673" s="2">
        <v>606.51</v>
      </c>
      <c r="J673" s="2">
        <v>606.51</v>
      </c>
      <c r="K673" s="2">
        <v>606.51</v>
      </c>
      <c r="L673" s="2">
        <v>616.03</v>
      </c>
      <c r="M673" s="2">
        <v>616.03</v>
      </c>
      <c r="N673" s="2">
        <v>616.03</v>
      </c>
      <c r="O673" s="2">
        <v>625.69000000000005</v>
      </c>
      <c r="P673" s="2">
        <v>625.69000000000005</v>
      </c>
      <c r="Q673" s="2">
        <v>625.69000000000005</v>
      </c>
      <c r="R673" s="2"/>
      <c r="S673" s="2"/>
      <c r="T673" s="2"/>
      <c r="U673" s="2"/>
      <c r="V673" s="2"/>
      <c r="W673" s="2"/>
      <c r="X673" s="2"/>
    </row>
    <row r="674" spans="1:24" x14ac:dyDescent="0.2">
      <c r="A674" s="2" t="s">
        <v>97</v>
      </c>
      <c r="B674" s="2" t="e">
        <f>INDEX('SHOP Plan List'!B$2:B$15,MATCH($A674,'SHOP Plan List'!$A$2:$A$15,0))</f>
        <v>#N/A</v>
      </c>
      <c r="C674" s="2" t="e">
        <f>INDEX('SHOP Plan List'!C$2:C$15,MATCH($A674,'SHOP Plan List'!$A$2:$A$15,0))</f>
        <v>#N/A</v>
      </c>
      <c r="D674" s="2" t="s">
        <v>82</v>
      </c>
      <c r="E674" s="2">
        <v>21</v>
      </c>
      <c r="F674" s="2">
        <v>615.61</v>
      </c>
      <c r="G674" s="2">
        <v>615.61</v>
      </c>
      <c r="H674" s="2">
        <v>615.61</v>
      </c>
      <c r="I674" s="2">
        <v>625.27</v>
      </c>
      <c r="J674" s="2">
        <v>625.27</v>
      </c>
      <c r="K674" s="2">
        <v>625.27</v>
      </c>
      <c r="L674" s="2">
        <v>635.08000000000004</v>
      </c>
      <c r="M674" s="2">
        <v>635.08000000000004</v>
      </c>
      <c r="N674" s="2">
        <v>635.08000000000004</v>
      </c>
      <c r="O674" s="2">
        <v>645.04</v>
      </c>
      <c r="P674" s="2">
        <v>645.04</v>
      </c>
      <c r="Q674" s="2">
        <v>645.04</v>
      </c>
      <c r="R674" s="2"/>
      <c r="S674" s="2"/>
      <c r="T674" s="2"/>
      <c r="U674" s="2"/>
      <c r="V674" s="2"/>
      <c r="W674" s="2"/>
      <c r="X674" s="2"/>
    </row>
    <row r="675" spans="1:24" x14ac:dyDescent="0.2">
      <c r="A675" s="2" t="s">
        <v>97</v>
      </c>
      <c r="B675" s="2" t="e">
        <f>INDEX('SHOP Plan List'!B$2:B$15,MATCH($A675,'SHOP Plan List'!$A$2:$A$15,0))</f>
        <v>#N/A</v>
      </c>
      <c r="C675" s="2" t="e">
        <f>INDEX('SHOP Plan List'!C$2:C$15,MATCH($A675,'SHOP Plan List'!$A$2:$A$15,0))</f>
        <v>#N/A</v>
      </c>
      <c r="D675" s="2" t="s">
        <v>82</v>
      </c>
      <c r="E675" s="2">
        <v>22</v>
      </c>
      <c r="F675" s="2">
        <v>615.61</v>
      </c>
      <c r="G675" s="2">
        <v>615.61</v>
      </c>
      <c r="H675" s="2">
        <v>615.61</v>
      </c>
      <c r="I675" s="2">
        <v>625.27</v>
      </c>
      <c r="J675" s="2">
        <v>625.27</v>
      </c>
      <c r="K675" s="2">
        <v>625.27</v>
      </c>
      <c r="L675" s="2">
        <v>635.08000000000004</v>
      </c>
      <c r="M675" s="2">
        <v>635.08000000000004</v>
      </c>
      <c r="N675" s="2">
        <v>635.08000000000004</v>
      </c>
      <c r="O675" s="2">
        <v>645.04</v>
      </c>
      <c r="P675" s="2">
        <v>645.04</v>
      </c>
      <c r="Q675" s="2">
        <v>645.04</v>
      </c>
      <c r="R675" s="2"/>
      <c r="S675" s="2"/>
      <c r="T675" s="2"/>
      <c r="U675" s="2"/>
      <c r="V675" s="2"/>
      <c r="W675" s="2"/>
      <c r="X675" s="2"/>
    </row>
    <row r="676" spans="1:24" x14ac:dyDescent="0.2">
      <c r="A676" s="2" t="s">
        <v>97</v>
      </c>
      <c r="B676" s="2" t="e">
        <f>INDEX('SHOP Plan List'!B$2:B$15,MATCH($A676,'SHOP Plan List'!$A$2:$A$15,0))</f>
        <v>#N/A</v>
      </c>
      <c r="C676" s="2" t="e">
        <f>INDEX('SHOP Plan List'!C$2:C$15,MATCH($A676,'SHOP Plan List'!$A$2:$A$15,0))</f>
        <v>#N/A</v>
      </c>
      <c r="D676" s="2" t="s">
        <v>82</v>
      </c>
      <c r="E676" s="2">
        <v>23</v>
      </c>
      <c r="F676" s="2">
        <v>615.61</v>
      </c>
      <c r="G676" s="2">
        <v>615.61</v>
      </c>
      <c r="H676" s="2">
        <v>615.61</v>
      </c>
      <c r="I676" s="2">
        <v>625.27</v>
      </c>
      <c r="J676" s="2">
        <v>625.27</v>
      </c>
      <c r="K676" s="2">
        <v>625.27</v>
      </c>
      <c r="L676" s="2">
        <v>635.08000000000004</v>
      </c>
      <c r="M676" s="2">
        <v>635.08000000000004</v>
      </c>
      <c r="N676" s="2">
        <v>635.08000000000004</v>
      </c>
      <c r="O676" s="2">
        <v>645.04</v>
      </c>
      <c r="P676" s="2">
        <v>645.04</v>
      </c>
      <c r="Q676" s="2">
        <v>645.04</v>
      </c>
      <c r="R676" s="2"/>
      <c r="S676" s="2"/>
      <c r="T676" s="2"/>
      <c r="U676" s="2"/>
      <c r="V676" s="2"/>
      <c r="W676" s="2"/>
      <c r="X676" s="2"/>
    </row>
    <row r="677" spans="1:24" x14ac:dyDescent="0.2">
      <c r="A677" s="2" t="s">
        <v>97</v>
      </c>
      <c r="B677" s="2" t="e">
        <f>INDEX('SHOP Plan List'!B$2:B$15,MATCH($A677,'SHOP Plan List'!$A$2:$A$15,0))</f>
        <v>#N/A</v>
      </c>
      <c r="C677" s="2" t="e">
        <f>INDEX('SHOP Plan List'!C$2:C$15,MATCH($A677,'SHOP Plan List'!$A$2:$A$15,0))</f>
        <v>#N/A</v>
      </c>
      <c r="D677" s="2" t="s">
        <v>82</v>
      </c>
      <c r="E677" s="2">
        <v>24</v>
      </c>
      <c r="F677" s="2">
        <v>615.61</v>
      </c>
      <c r="G677" s="2">
        <v>615.61</v>
      </c>
      <c r="H677" s="2">
        <v>615.61</v>
      </c>
      <c r="I677" s="2">
        <v>625.27</v>
      </c>
      <c r="J677" s="2">
        <v>625.27</v>
      </c>
      <c r="K677" s="2">
        <v>625.27</v>
      </c>
      <c r="L677" s="2">
        <v>635.08000000000004</v>
      </c>
      <c r="M677" s="2">
        <v>635.08000000000004</v>
      </c>
      <c r="N677" s="2">
        <v>635.08000000000004</v>
      </c>
      <c r="O677" s="2">
        <v>645.04</v>
      </c>
      <c r="P677" s="2">
        <v>645.04</v>
      </c>
      <c r="Q677" s="2">
        <v>645.04</v>
      </c>
      <c r="R677" s="2"/>
      <c r="S677" s="2"/>
      <c r="T677" s="2"/>
      <c r="U677" s="2"/>
      <c r="V677" s="2"/>
      <c r="W677" s="2"/>
      <c r="X677" s="2"/>
    </row>
    <row r="678" spans="1:24" x14ac:dyDescent="0.2">
      <c r="A678" s="2" t="s">
        <v>97</v>
      </c>
      <c r="B678" s="2" t="e">
        <f>INDEX('SHOP Plan List'!B$2:B$15,MATCH($A678,'SHOP Plan List'!$A$2:$A$15,0))</f>
        <v>#N/A</v>
      </c>
      <c r="C678" s="2" t="e">
        <f>INDEX('SHOP Plan List'!C$2:C$15,MATCH($A678,'SHOP Plan List'!$A$2:$A$15,0))</f>
        <v>#N/A</v>
      </c>
      <c r="D678" s="2" t="s">
        <v>82</v>
      </c>
      <c r="E678" s="2">
        <v>25</v>
      </c>
      <c r="F678" s="2">
        <v>618.07000000000005</v>
      </c>
      <c r="G678" s="2">
        <v>618.07000000000005</v>
      </c>
      <c r="H678" s="2">
        <v>618.07000000000005</v>
      </c>
      <c r="I678" s="2">
        <v>627.77</v>
      </c>
      <c r="J678" s="2">
        <v>627.77</v>
      </c>
      <c r="K678" s="2">
        <v>627.77</v>
      </c>
      <c r="L678" s="2">
        <v>637.62</v>
      </c>
      <c r="M678" s="2">
        <v>637.62</v>
      </c>
      <c r="N678" s="2">
        <v>637.62</v>
      </c>
      <c r="O678" s="2">
        <v>647.62</v>
      </c>
      <c r="P678" s="2">
        <v>647.62</v>
      </c>
      <c r="Q678" s="2">
        <v>647.62</v>
      </c>
      <c r="R678" s="2"/>
      <c r="S678" s="2"/>
      <c r="T678" s="2"/>
      <c r="U678" s="2"/>
      <c r="V678" s="2"/>
      <c r="W678" s="2"/>
      <c r="X678" s="2"/>
    </row>
    <row r="679" spans="1:24" x14ac:dyDescent="0.2">
      <c r="A679" s="2" t="s">
        <v>97</v>
      </c>
      <c r="B679" s="2" t="e">
        <f>INDEX('SHOP Plan List'!B$2:B$15,MATCH($A679,'SHOP Plan List'!$A$2:$A$15,0))</f>
        <v>#N/A</v>
      </c>
      <c r="C679" s="2" t="e">
        <f>INDEX('SHOP Plan List'!C$2:C$15,MATCH($A679,'SHOP Plan List'!$A$2:$A$15,0))</f>
        <v>#N/A</v>
      </c>
      <c r="D679" s="2" t="s">
        <v>82</v>
      </c>
      <c r="E679" s="2">
        <v>26</v>
      </c>
      <c r="F679" s="2">
        <v>630.38</v>
      </c>
      <c r="G679" s="2">
        <v>630.38</v>
      </c>
      <c r="H679" s="2">
        <v>630.38</v>
      </c>
      <c r="I679" s="2">
        <v>640.27</v>
      </c>
      <c r="J679" s="2">
        <v>640.27</v>
      </c>
      <c r="K679" s="2">
        <v>640.27</v>
      </c>
      <c r="L679" s="2">
        <v>650.32000000000005</v>
      </c>
      <c r="M679" s="2">
        <v>650.32000000000005</v>
      </c>
      <c r="N679" s="2">
        <v>650.32000000000005</v>
      </c>
      <c r="O679" s="2">
        <v>660.52</v>
      </c>
      <c r="P679" s="2">
        <v>660.52</v>
      </c>
      <c r="Q679" s="2">
        <v>660.52</v>
      </c>
      <c r="R679" s="2"/>
      <c r="S679" s="2"/>
      <c r="T679" s="2"/>
      <c r="U679" s="2"/>
      <c r="V679" s="2"/>
      <c r="W679" s="2"/>
      <c r="X679" s="2"/>
    </row>
    <row r="680" spans="1:24" x14ac:dyDescent="0.2">
      <c r="A680" s="2" t="s">
        <v>97</v>
      </c>
      <c r="B680" s="2" t="e">
        <f>INDEX('SHOP Plan List'!B$2:B$15,MATCH($A680,'SHOP Plan List'!$A$2:$A$15,0))</f>
        <v>#N/A</v>
      </c>
      <c r="C680" s="2" t="e">
        <f>INDEX('SHOP Plan List'!C$2:C$15,MATCH($A680,'SHOP Plan List'!$A$2:$A$15,0))</f>
        <v>#N/A</v>
      </c>
      <c r="D680" s="2" t="s">
        <v>82</v>
      </c>
      <c r="E680" s="2">
        <v>27</v>
      </c>
      <c r="F680" s="2">
        <v>645.16</v>
      </c>
      <c r="G680" s="2">
        <v>645.16</v>
      </c>
      <c r="H680" s="2">
        <v>645.16</v>
      </c>
      <c r="I680" s="2">
        <v>655.28</v>
      </c>
      <c r="J680" s="2">
        <v>655.28</v>
      </c>
      <c r="K680" s="2">
        <v>655.28</v>
      </c>
      <c r="L680" s="2">
        <v>665.56</v>
      </c>
      <c r="M680" s="2">
        <v>665.56</v>
      </c>
      <c r="N680" s="2">
        <v>665.56</v>
      </c>
      <c r="O680" s="2">
        <v>676</v>
      </c>
      <c r="P680" s="2">
        <v>676</v>
      </c>
      <c r="Q680" s="2">
        <v>676</v>
      </c>
      <c r="R680" s="2"/>
      <c r="S680" s="2"/>
      <c r="T680" s="2"/>
      <c r="U680" s="2"/>
      <c r="V680" s="2"/>
      <c r="W680" s="2"/>
      <c r="X680" s="2"/>
    </row>
    <row r="681" spans="1:24" x14ac:dyDescent="0.2">
      <c r="A681" s="2" t="s">
        <v>97</v>
      </c>
      <c r="B681" s="2" t="e">
        <f>INDEX('SHOP Plan List'!B$2:B$15,MATCH($A681,'SHOP Plan List'!$A$2:$A$15,0))</f>
        <v>#N/A</v>
      </c>
      <c r="C681" s="2" t="e">
        <f>INDEX('SHOP Plan List'!C$2:C$15,MATCH($A681,'SHOP Plan List'!$A$2:$A$15,0))</f>
        <v>#N/A</v>
      </c>
      <c r="D681" s="2" t="s">
        <v>82</v>
      </c>
      <c r="E681" s="2">
        <v>28</v>
      </c>
      <c r="F681" s="2">
        <v>669.17</v>
      </c>
      <c r="G681" s="2">
        <v>669.17</v>
      </c>
      <c r="H681" s="2">
        <v>669.17</v>
      </c>
      <c r="I681" s="2">
        <v>679.67</v>
      </c>
      <c r="J681" s="2">
        <v>679.67</v>
      </c>
      <c r="K681" s="2">
        <v>679.67</v>
      </c>
      <c r="L681" s="2">
        <v>690.33</v>
      </c>
      <c r="M681" s="2">
        <v>690.33</v>
      </c>
      <c r="N681" s="2">
        <v>690.33</v>
      </c>
      <c r="O681" s="2">
        <v>701.16</v>
      </c>
      <c r="P681" s="2">
        <v>701.16</v>
      </c>
      <c r="Q681" s="2">
        <v>701.16</v>
      </c>
      <c r="R681" s="2"/>
      <c r="S681" s="2"/>
      <c r="T681" s="2"/>
      <c r="U681" s="2"/>
      <c r="V681" s="2"/>
      <c r="W681" s="2"/>
      <c r="X681" s="2"/>
    </row>
    <row r="682" spans="1:24" x14ac:dyDescent="0.2">
      <c r="A682" s="2" t="s">
        <v>97</v>
      </c>
      <c r="B682" s="2" t="e">
        <f>INDEX('SHOP Plan List'!B$2:B$15,MATCH($A682,'SHOP Plan List'!$A$2:$A$15,0))</f>
        <v>#N/A</v>
      </c>
      <c r="C682" s="2" t="e">
        <f>INDEX('SHOP Plan List'!C$2:C$15,MATCH($A682,'SHOP Plan List'!$A$2:$A$15,0))</f>
        <v>#N/A</v>
      </c>
      <c r="D682" s="2" t="s">
        <v>82</v>
      </c>
      <c r="E682" s="2">
        <v>29</v>
      </c>
      <c r="F682" s="2">
        <v>688.87</v>
      </c>
      <c r="G682" s="2">
        <v>688.87</v>
      </c>
      <c r="H682" s="2">
        <v>688.87</v>
      </c>
      <c r="I682" s="2">
        <v>699.67</v>
      </c>
      <c r="J682" s="2">
        <v>699.67</v>
      </c>
      <c r="K682" s="2">
        <v>699.67</v>
      </c>
      <c r="L682" s="2">
        <v>710.65</v>
      </c>
      <c r="M682" s="2">
        <v>710.65</v>
      </c>
      <c r="N682" s="2">
        <v>710.65</v>
      </c>
      <c r="O682" s="2">
        <v>721.8</v>
      </c>
      <c r="P682" s="2">
        <v>721.8</v>
      </c>
      <c r="Q682" s="2">
        <v>721.8</v>
      </c>
      <c r="R682" s="2"/>
      <c r="S682" s="2"/>
      <c r="T682" s="2"/>
      <c r="U682" s="2"/>
      <c r="V682" s="2"/>
      <c r="W682" s="2"/>
      <c r="X682" s="2"/>
    </row>
    <row r="683" spans="1:24" x14ac:dyDescent="0.2">
      <c r="A683" s="2" t="s">
        <v>97</v>
      </c>
      <c r="B683" s="2" t="e">
        <f>INDEX('SHOP Plan List'!B$2:B$15,MATCH($A683,'SHOP Plan List'!$A$2:$A$15,0))</f>
        <v>#N/A</v>
      </c>
      <c r="C683" s="2" t="e">
        <f>INDEX('SHOP Plan List'!C$2:C$15,MATCH($A683,'SHOP Plan List'!$A$2:$A$15,0))</f>
        <v>#N/A</v>
      </c>
      <c r="D683" s="2" t="s">
        <v>82</v>
      </c>
      <c r="E683" s="2">
        <v>30</v>
      </c>
      <c r="F683" s="2">
        <v>698.72</v>
      </c>
      <c r="G683" s="2">
        <v>698.72</v>
      </c>
      <c r="H683" s="2">
        <v>698.72</v>
      </c>
      <c r="I683" s="2">
        <v>709.68</v>
      </c>
      <c r="J683" s="2">
        <v>709.68</v>
      </c>
      <c r="K683" s="2">
        <v>709.68</v>
      </c>
      <c r="L683" s="2">
        <v>720.81</v>
      </c>
      <c r="M683" s="2">
        <v>720.81</v>
      </c>
      <c r="N683" s="2">
        <v>720.81</v>
      </c>
      <c r="O683" s="2">
        <v>732.12</v>
      </c>
      <c r="P683" s="2">
        <v>732.12</v>
      </c>
      <c r="Q683" s="2">
        <v>732.12</v>
      </c>
      <c r="R683" s="2"/>
      <c r="S683" s="2"/>
      <c r="T683" s="2"/>
      <c r="U683" s="2"/>
      <c r="V683" s="2"/>
      <c r="W683" s="2"/>
      <c r="X683" s="2"/>
    </row>
    <row r="684" spans="1:24" x14ac:dyDescent="0.2">
      <c r="A684" s="2" t="s">
        <v>97</v>
      </c>
      <c r="B684" s="2" t="e">
        <f>INDEX('SHOP Plan List'!B$2:B$15,MATCH($A684,'SHOP Plan List'!$A$2:$A$15,0))</f>
        <v>#N/A</v>
      </c>
      <c r="C684" s="2" t="e">
        <f>INDEX('SHOP Plan List'!C$2:C$15,MATCH($A684,'SHOP Plan List'!$A$2:$A$15,0))</f>
        <v>#N/A</v>
      </c>
      <c r="D684" s="2" t="s">
        <v>82</v>
      </c>
      <c r="E684" s="2">
        <v>31</v>
      </c>
      <c r="F684" s="2">
        <v>713.49</v>
      </c>
      <c r="G684" s="2">
        <v>713.49</v>
      </c>
      <c r="H684" s="2">
        <v>713.49</v>
      </c>
      <c r="I684" s="2">
        <v>724.68</v>
      </c>
      <c r="J684" s="2">
        <v>724.68</v>
      </c>
      <c r="K684" s="2">
        <v>724.68</v>
      </c>
      <c r="L684" s="2">
        <v>736.05</v>
      </c>
      <c r="M684" s="2">
        <v>736.05</v>
      </c>
      <c r="N684" s="2">
        <v>736.05</v>
      </c>
      <c r="O684" s="2">
        <v>747.6</v>
      </c>
      <c r="P684" s="2">
        <v>747.6</v>
      </c>
      <c r="Q684" s="2">
        <v>747.6</v>
      </c>
      <c r="R684" s="2"/>
      <c r="S684" s="2"/>
      <c r="T684" s="2"/>
      <c r="U684" s="2"/>
      <c r="V684" s="2"/>
      <c r="W684" s="2"/>
      <c r="X684" s="2"/>
    </row>
    <row r="685" spans="1:24" x14ac:dyDescent="0.2">
      <c r="A685" s="2" t="s">
        <v>97</v>
      </c>
      <c r="B685" s="2" t="e">
        <f>INDEX('SHOP Plan List'!B$2:B$15,MATCH($A685,'SHOP Plan List'!$A$2:$A$15,0))</f>
        <v>#N/A</v>
      </c>
      <c r="C685" s="2" t="e">
        <f>INDEX('SHOP Plan List'!C$2:C$15,MATCH($A685,'SHOP Plan List'!$A$2:$A$15,0))</f>
        <v>#N/A</v>
      </c>
      <c r="D685" s="2" t="s">
        <v>82</v>
      </c>
      <c r="E685" s="2">
        <v>32</v>
      </c>
      <c r="F685" s="2">
        <v>728.27</v>
      </c>
      <c r="G685" s="2">
        <v>728.27</v>
      </c>
      <c r="H685" s="2">
        <v>728.27</v>
      </c>
      <c r="I685" s="2">
        <v>739.69</v>
      </c>
      <c r="J685" s="2">
        <v>739.69</v>
      </c>
      <c r="K685" s="2">
        <v>739.69</v>
      </c>
      <c r="L685" s="2">
        <v>751.3</v>
      </c>
      <c r="M685" s="2">
        <v>751.3</v>
      </c>
      <c r="N685" s="2">
        <v>751.3</v>
      </c>
      <c r="O685" s="2">
        <v>763.08</v>
      </c>
      <c r="P685" s="2">
        <v>763.08</v>
      </c>
      <c r="Q685" s="2">
        <v>763.08</v>
      </c>
      <c r="R685" s="2"/>
      <c r="S685" s="2"/>
      <c r="T685" s="2"/>
      <c r="U685" s="2"/>
      <c r="V685" s="2"/>
      <c r="W685" s="2"/>
      <c r="X685" s="2"/>
    </row>
    <row r="686" spans="1:24" x14ac:dyDescent="0.2">
      <c r="A686" s="2" t="s">
        <v>97</v>
      </c>
      <c r="B686" s="2" t="e">
        <f>INDEX('SHOP Plan List'!B$2:B$15,MATCH($A686,'SHOP Plan List'!$A$2:$A$15,0))</f>
        <v>#N/A</v>
      </c>
      <c r="C686" s="2" t="e">
        <f>INDEX('SHOP Plan List'!C$2:C$15,MATCH($A686,'SHOP Plan List'!$A$2:$A$15,0))</f>
        <v>#N/A</v>
      </c>
      <c r="D686" s="2" t="s">
        <v>82</v>
      </c>
      <c r="E686" s="2">
        <v>33</v>
      </c>
      <c r="F686" s="2">
        <v>737.5</v>
      </c>
      <c r="G686" s="2">
        <v>737.5</v>
      </c>
      <c r="H686" s="2">
        <v>737.5</v>
      </c>
      <c r="I686" s="2">
        <v>749.07</v>
      </c>
      <c r="J686" s="2">
        <v>749.07</v>
      </c>
      <c r="K686" s="2">
        <v>749.07</v>
      </c>
      <c r="L686" s="2">
        <v>760.82</v>
      </c>
      <c r="M686" s="2">
        <v>760.82</v>
      </c>
      <c r="N686" s="2">
        <v>760.82</v>
      </c>
      <c r="O686" s="2">
        <v>772.76</v>
      </c>
      <c r="P686" s="2">
        <v>772.76</v>
      </c>
      <c r="Q686" s="2">
        <v>772.76</v>
      </c>
      <c r="R686" s="2"/>
      <c r="S686" s="2"/>
      <c r="T686" s="2"/>
      <c r="U686" s="2"/>
      <c r="V686" s="2"/>
      <c r="W686" s="2"/>
      <c r="X686" s="2"/>
    </row>
    <row r="687" spans="1:24" x14ac:dyDescent="0.2">
      <c r="A687" s="2" t="s">
        <v>97</v>
      </c>
      <c r="B687" s="2" t="e">
        <f>INDEX('SHOP Plan List'!B$2:B$15,MATCH($A687,'SHOP Plan List'!$A$2:$A$15,0))</f>
        <v>#N/A</v>
      </c>
      <c r="C687" s="2" t="e">
        <f>INDEX('SHOP Plan List'!C$2:C$15,MATCH($A687,'SHOP Plan List'!$A$2:$A$15,0))</f>
        <v>#N/A</v>
      </c>
      <c r="D687" s="2" t="s">
        <v>82</v>
      </c>
      <c r="E687" s="2">
        <v>34</v>
      </c>
      <c r="F687" s="2">
        <v>747.35</v>
      </c>
      <c r="G687" s="2">
        <v>747.35</v>
      </c>
      <c r="H687" s="2">
        <v>747.35</v>
      </c>
      <c r="I687" s="2">
        <v>759.07</v>
      </c>
      <c r="J687" s="2">
        <v>759.07</v>
      </c>
      <c r="K687" s="2">
        <v>759.07</v>
      </c>
      <c r="L687" s="2">
        <v>770.98</v>
      </c>
      <c r="M687" s="2">
        <v>770.98</v>
      </c>
      <c r="N687" s="2">
        <v>770.98</v>
      </c>
      <c r="O687" s="2">
        <v>783.08</v>
      </c>
      <c r="P687" s="2">
        <v>783.08</v>
      </c>
      <c r="Q687" s="2">
        <v>783.08</v>
      </c>
      <c r="R687" s="2"/>
      <c r="S687" s="2"/>
      <c r="T687" s="2"/>
      <c r="U687" s="2"/>
      <c r="V687" s="2"/>
      <c r="W687" s="2"/>
      <c r="X687" s="2"/>
    </row>
    <row r="688" spans="1:24" x14ac:dyDescent="0.2">
      <c r="A688" s="2" t="s">
        <v>97</v>
      </c>
      <c r="B688" s="2" t="e">
        <f>INDEX('SHOP Plan List'!B$2:B$15,MATCH($A688,'SHOP Plan List'!$A$2:$A$15,0))</f>
        <v>#N/A</v>
      </c>
      <c r="C688" s="2" t="e">
        <f>INDEX('SHOP Plan List'!C$2:C$15,MATCH($A688,'SHOP Plan List'!$A$2:$A$15,0))</f>
        <v>#N/A</v>
      </c>
      <c r="D688" s="2" t="s">
        <v>82</v>
      </c>
      <c r="E688" s="2">
        <v>35</v>
      </c>
      <c r="F688" s="2">
        <v>752.27</v>
      </c>
      <c r="G688" s="2">
        <v>752.27</v>
      </c>
      <c r="H688" s="2">
        <v>752.27</v>
      </c>
      <c r="I688" s="2">
        <v>764.08</v>
      </c>
      <c r="J688" s="2">
        <v>764.08</v>
      </c>
      <c r="K688" s="2">
        <v>764.08</v>
      </c>
      <c r="L688" s="2">
        <v>776.06</v>
      </c>
      <c r="M688" s="2">
        <v>776.06</v>
      </c>
      <c r="N688" s="2">
        <v>776.06</v>
      </c>
      <c r="O688" s="2">
        <v>788.24</v>
      </c>
      <c r="P688" s="2">
        <v>788.24</v>
      </c>
      <c r="Q688" s="2">
        <v>788.24</v>
      </c>
      <c r="R688" s="2"/>
      <c r="S688" s="2"/>
      <c r="T688" s="2"/>
      <c r="U688" s="2"/>
      <c r="V688" s="2"/>
      <c r="W688" s="2"/>
      <c r="X688" s="2"/>
    </row>
    <row r="689" spans="1:24" x14ac:dyDescent="0.2">
      <c r="A689" s="2" t="s">
        <v>97</v>
      </c>
      <c r="B689" s="2" t="e">
        <f>INDEX('SHOP Plan List'!B$2:B$15,MATCH($A689,'SHOP Plan List'!$A$2:$A$15,0))</f>
        <v>#N/A</v>
      </c>
      <c r="C689" s="2" t="e">
        <f>INDEX('SHOP Plan List'!C$2:C$15,MATCH($A689,'SHOP Plan List'!$A$2:$A$15,0))</f>
        <v>#N/A</v>
      </c>
      <c r="D689" s="2" t="s">
        <v>82</v>
      </c>
      <c r="E689" s="2">
        <v>36</v>
      </c>
      <c r="F689" s="2">
        <v>757.2</v>
      </c>
      <c r="G689" s="2">
        <v>757.2</v>
      </c>
      <c r="H689" s="2">
        <v>757.2</v>
      </c>
      <c r="I689" s="2">
        <v>769.08</v>
      </c>
      <c r="J689" s="2">
        <v>769.08</v>
      </c>
      <c r="K689" s="2">
        <v>769.08</v>
      </c>
      <c r="L689" s="2">
        <v>781.15</v>
      </c>
      <c r="M689" s="2">
        <v>781.15</v>
      </c>
      <c r="N689" s="2">
        <v>781.15</v>
      </c>
      <c r="O689" s="2">
        <v>793.4</v>
      </c>
      <c r="P689" s="2">
        <v>793.4</v>
      </c>
      <c r="Q689" s="2">
        <v>793.4</v>
      </c>
      <c r="R689" s="2"/>
      <c r="S689" s="2"/>
      <c r="T689" s="2"/>
      <c r="U689" s="2"/>
      <c r="V689" s="2"/>
      <c r="W689" s="2"/>
      <c r="X689" s="2"/>
    </row>
    <row r="690" spans="1:24" x14ac:dyDescent="0.2">
      <c r="A690" s="2" t="s">
        <v>97</v>
      </c>
      <c r="B690" s="2" t="e">
        <f>INDEX('SHOP Plan List'!B$2:B$15,MATCH($A690,'SHOP Plan List'!$A$2:$A$15,0))</f>
        <v>#N/A</v>
      </c>
      <c r="C690" s="2" t="e">
        <f>INDEX('SHOP Plan List'!C$2:C$15,MATCH($A690,'SHOP Plan List'!$A$2:$A$15,0))</f>
        <v>#N/A</v>
      </c>
      <c r="D690" s="2" t="s">
        <v>82</v>
      </c>
      <c r="E690" s="2">
        <v>37</v>
      </c>
      <c r="F690" s="2">
        <v>762.12</v>
      </c>
      <c r="G690" s="2">
        <v>762.12</v>
      </c>
      <c r="H690" s="2">
        <v>762.12</v>
      </c>
      <c r="I690" s="2">
        <v>774.08</v>
      </c>
      <c r="J690" s="2">
        <v>774.08</v>
      </c>
      <c r="K690" s="2">
        <v>774.08</v>
      </c>
      <c r="L690" s="2">
        <v>786.23</v>
      </c>
      <c r="M690" s="2">
        <v>786.23</v>
      </c>
      <c r="N690" s="2">
        <v>786.23</v>
      </c>
      <c r="O690" s="2">
        <v>798.56</v>
      </c>
      <c r="P690" s="2">
        <v>798.56</v>
      </c>
      <c r="Q690" s="2">
        <v>798.56</v>
      </c>
      <c r="R690" s="2"/>
      <c r="S690" s="2"/>
      <c r="T690" s="2"/>
      <c r="U690" s="2"/>
      <c r="V690" s="2"/>
      <c r="W690" s="2"/>
      <c r="X690" s="2"/>
    </row>
    <row r="691" spans="1:24" x14ac:dyDescent="0.2">
      <c r="A691" s="2" t="s">
        <v>97</v>
      </c>
      <c r="B691" s="2" t="e">
        <f>INDEX('SHOP Plan List'!B$2:B$15,MATCH($A691,'SHOP Plan List'!$A$2:$A$15,0))</f>
        <v>#N/A</v>
      </c>
      <c r="C691" s="2" t="e">
        <f>INDEX('SHOP Plan List'!C$2:C$15,MATCH($A691,'SHOP Plan List'!$A$2:$A$15,0))</f>
        <v>#N/A</v>
      </c>
      <c r="D691" s="2" t="s">
        <v>82</v>
      </c>
      <c r="E691" s="2">
        <v>38</v>
      </c>
      <c r="F691" s="2">
        <v>767.05</v>
      </c>
      <c r="G691" s="2">
        <v>767.05</v>
      </c>
      <c r="H691" s="2">
        <v>767.05</v>
      </c>
      <c r="I691" s="2">
        <v>779.08</v>
      </c>
      <c r="J691" s="2">
        <v>779.08</v>
      </c>
      <c r="K691" s="2">
        <v>779.08</v>
      </c>
      <c r="L691" s="2">
        <v>791.31</v>
      </c>
      <c r="M691" s="2">
        <v>791.31</v>
      </c>
      <c r="N691" s="2">
        <v>791.31</v>
      </c>
      <c r="O691" s="2">
        <v>803.72</v>
      </c>
      <c r="P691" s="2">
        <v>803.72</v>
      </c>
      <c r="Q691" s="2">
        <v>803.72</v>
      </c>
      <c r="R691" s="2"/>
      <c r="S691" s="2"/>
      <c r="T691" s="2"/>
      <c r="U691" s="2"/>
      <c r="V691" s="2"/>
      <c r="W691" s="2"/>
      <c r="X691" s="2"/>
    </row>
    <row r="692" spans="1:24" x14ac:dyDescent="0.2">
      <c r="A692" s="2" t="s">
        <v>97</v>
      </c>
      <c r="B692" s="2" t="e">
        <f>INDEX('SHOP Plan List'!B$2:B$15,MATCH($A692,'SHOP Plan List'!$A$2:$A$15,0))</f>
        <v>#N/A</v>
      </c>
      <c r="C692" s="2" t="e">
        <f>INDEX('SHOP Plan List'!C$2:C$15,MATCH($A692,'SHOP Plan List'!$A$2:$A$15,0))</f>
        <v>#N/A</v>
      </c>
      <c r="D692" s="2" t="s">
        <v>82</v>
      </c>
      <c r="E692" s="2">
        <v>39</v>
      </c>
      <c r="F692" s="2">
        <v>776.9</v>
      </c>
      <c r="G692" s="2">
        <v>776.9</v>
      </c>
      <c r="H692" s="2">
        <v>776.9</v>
      </c>
      <c r="I692" s="2">
        <v>789.09</v>
      </c>
      <c r="J692" s="2">
        <v>789.09</v>
      </c>
      <c r="K692" s="2">
        <v>789.09</v>
      </c>
      <c r="L692" s="2">
        <v>801.47</v>
      </c>
      <c r="M692" s="2">
        <v>801.47</v>
      </c>
      <c r="N692" s="2">
        <v>801.47</v>
      </c>
      <c r="O692" s="2">
        <v>814.04</v>
      </c>
      <c r="P692" s="2">
        <v>814.04</v>
      </c>
      <c r="Q692" s="2">
        <v>814.04</v>
      </c>
      <c r="R692" s="2"/>
      <c r="S692" s="2"/>
      <c r="T692" s="2"/>
      <c r="U692" s="2"/>
      <c r="V692" s="2"/>
      <c r="W692" s="2"/>
      <c r="X692" s="2"/>
    </row>
    <row r="693" spans="1:24" x14ac:dyDescent="0.2">
      <c r="A693" s="2" t="s">
        <v>97</v>
      </c>
      <c r="B693" s="2" t="e">
        <f>INDEX('SHOP Plan List'!B$2:B$15,MATCH($A693,'SHOP Plan List'!$A$2:$A$15,0))</f>
        <v>#N/A</v>
      </c>
      <c r="C693" s="2" t="e">
        <f>INDEX('SHOP Plan List'!C$2:C$15,MATCH($A693,'SHOP Plan List'!$A$2:$A$15,0))</f>
        <v>#N/A</v>
      </c>
      <c r="D693" s="2" t="s">
        <v>82</v>
      </c>
      <c r="E693" s="2">
        <v>40</v>
      </c>
      <c r="F693" s="2">
        <v>786.75</v>
      </c>
      <c r="G693" s="2">
        <v>786.75</v>
      </c>
      <c r="H693" s="2">
        <v>786.75</v>
      </c>
      <c r="I693" s="2">
        <v>799.09</v>
      </c>
      <c r="J693" s="2">
        <v>799.09</v>
      </c>
      <c r="K693" s="2">
        <v>799.09</v>
      </c>
      <c r="L693" s="2">
        <v>811.63</v>
      </c>
      <c r="M693" s="2">
        <v>811.63</v>
      </c>
      <c r="N693" s="2">
        <v>811.63</v>
      </c>
      <c r="O693" s="2">
        <v>824.36</v>
      </c>
      <c r="P693" s="2">
        <v>824.36</v>
      </c>
      <c r="Q693" s="2">
        <v>824.36</v>
      </c>
      <c r="R693" s="2"/>
      <c r="S693" s="2"/>
      <c r="T693" s="2"/>
      <c r="U693" s="2"/>
      <c r="V693" s="2"/>
      <c r="W693" s="2"/>
      <c r="X693" s="2"/>
    </row>
    <row r="694" spans="1:24" x14ac:dyDescent="0.2">
      <c r="A694" s="2" t="s">
        <v>97</v>
      </c>
      <c r="B694" s="2" t="e">
        <f>INDEX('SHOP Plan List'!B$2:B$15,MATCH($A694,'SHOP Plan List'!$A$2:$A$15,0))</f>
        <v>#N/A</v>
      </c>
      <c r="C694" s="2" t="e">
        <f>INDEX('SHOP Plan List'!C$2:C$15,MATCH($A694,'SHOP Plan List'!$A$2:$A$15,0))</f>
        <v>#N/A</v>
      </c>
      <c r="D694" s="2" t="s">
        <v>82</v>
      </c>
      <c r="E694" s="2">
        <v>41</v>
      </c>
      <c r="F694" s="2">
        <v>801.52</v>
      </c>
      <c r="G694" s="2">
        <v>801.52</v>
      </c>
      <c r="H694" s="2">
        <v>801.52</v>
      </c>
      <c r="I694" s="2">
        <v>814.1</v>
      </c>
      <c r="J694" s="2">
        <v>814.1</v>
      </c>
      <c r="K694" s="2">
        <v>814.1</v>
      </c>
      <c r="L694" s="2">
        <v>826.87</v>
      </c>
      <c r="M694" s="2">
        <v>826.87</v>
      </c>
      <c r="N694" s="2">
        <v>826.87</v>
      </c>
      <c r="O694" s="2">
        <v>839.84</v>
      </c>
      <c r="P694" s="2">
        <v>839.84</v>
      </c>
      <c r="Q694" s="2">
        <v>839.84</v>
      </c>
      <c r="R694" s="2"/>
      <c r="S694" s="2"/>
      <c r="T694" s="2"/>
      <c r="U694" s="2"/>
      <c r="V694" s="2"/>
      <c r="W694" s="2"/>
      <c r="X694" s="2"/>
    </row>
    <row r="695" spans="1:24" x14ac:dyDescent="0.2">
      <c r="A695" s="2" t="s">
        <v>97</v>
      </c>
      <c r="B695" s="2" t="e">
        <f>INDEX('SHOP Plan List'!B$2:B$15,MATCH($A695,'SHOP Plan List'!$A$2:$A$15,0))</f>
        <v>#N/A</v>
      </c>
      <c r="C695" s="2" t="e">
        <f>INDEX('SHOP Plan List'!C$2:C$15,MATCH($A695,'SHOP Plan List'!$A$2:$A$15,0))</f>
        <v>#N/A</v>
      </c>
      <c r="D695" s="2" t="s">
        <v>82</v>
      </c>
      <c r="E695" s="2">
        <v>42</v>
      </c>
      <c r="F695" s="2">
        <v>815.68</v>
      </c>
      <c r="G695" s="2">
        <v>815.68</v>
      </c>
      <c r="H695" s="2">
        <v>815.68</v>
      </c>
      <c r="I695" s="2">
        <v>828.48</v>
      </c>
      <c r="J695" s="2">
        <v>828.48</v>
      </c>
      <c r="K695" s="2">
        <v>828.48</v>
      </c>
      <c r="L695" s="2">
        <v>841.48</v>
      </c>
      <c r="M695" s="2">
        <v>841.48</v>
      </c>
      <c r="N695" s="2">
        <v>841.48</v>
      </c>
      <c r="O695" s="2">
        <v>854.68</v>
      </c>
      <c r="P695" s="2">
        <v>854.68</v>
      </c>
      <c r="Q695" s="2">
        <v>854.68</v>
      </c>
      <c r="R695" s="2"/>
      <c r="S695" s="2"/>
      <c r="T695" s="2"/>
      <c r="U695" s="2"/>
      <c r="V695" s="2"/>
      <c r="W695" s="2"/>
      <c r="X695" s="2"/>
    </row>
    <row r="696" spans="1:24" x14ac:dyDescent="0.2">
      <c r="A696" s="2" t="s">
        <v>97</v>
      </c>
      <c r="B696" s="2" t="e">
        <f>INDEX('SHOP Plan List'!B$2:B$15,MATCH($A696,'SHOP Plan List'!$A$2:$A$15,0))</f>
        <v>#N/A</v>
      </c>
      <c r="C696" s="2" t="e">
        <f>INDEX('SHOP Plan List'!C$2:C$15,MATCH($A696,'SHOP Plan List'!$A$2:$A$15,0))</f>
        <v>#N/A</v>
      </c>
      <c r="D696" s="2" t="s">
        <v>82</v>
      </c>
      <c r="E696" s="2">
        <v>43</v>
      </c>
      <c r="F696" s="2">
        <v>835.38</v>
      </c>
      <c r="G696" s="2">
        <v>835.38</v>
      </c>
      <c r="H696" s="2">
        <v>835.38</v>
      </c>
      <c r="I696" s="2">
        <v>848.49</v>
      </c>
      <c r="J696" s="2">
        <v>848.49</v>
      </c>
      <c r="K696" s="2">
        <v>848.49</v>
      </c>
      <c r="L696" s="2">
        <v>861.8</v>
      </c>
      <c r="M696" s="2">
        <v>861.8</v>
      </c>
      <c r="N696" s="2">
        <v>861.8</v>
      </c>
      <c r="O696" s="2">
        <v>875.32</v>
      </c>
      <c r="P696" s="2">
        <v>875.32</v>
      </c>
      <c r="Q696" s="2">
        <v>875.32</v>
      </c>
      <c r="R696" s="2"/>
      <c r="S696" s="2"/>
      <c r="T696" s="2"/>
      <c r="U696" s="2"/>
      <c r="V696" s="2"/>
      <c r="W696" s="2"/>
      <c r="X696" s="2"/>
    </row>
    <row r="697" spans="1:24" x14ac:dyDescent="0.2">
      <c r="A697" s="2" t="s">
        <v>97</v>
      </c>
      <c r="B697" s="2" t="e">
        <f>INDEX('SHOP Plan List'!B$2:B$15,MATCH($A697,'SHOP Plan List'!$A$2:$A$15,0))</f>
        <v>#N/A</v>
      </c>
      <c r="C697" s="2" t="e">
        <f>INDEX('SHOP Plan List'!C$2:C$15,MATCH($A697,'SHOP Plan List'!$A$2:$A$15,0))</f>
        <v>#N/A</v>
      </c>
      <c r="D697" s="2" t="s">
        <v>82</v>
      </c>
      <c r="E697" s="2">
        <v>44</v>
      </c>
      <c r="F697" s="2">
        <v>860.01</v>
      </c>
      <c r="G697" s="2">
        <v>860.01</v>
      </c>
      <c r="H697" s="2">
        <v>860.01</v>
      </c>
      <c r="I697" s="2">
        <v>873.5</v>
      </c>
      <c r="J697" s="2">
        <v>873.5</v>
      </c>
      <c r="K697" s="2">
        <v>873.5</v>
      </c>
      <c r="L697" s="2">
        <v>887.2</v>
      </c>
      <c r="M697" s="2">
        <v>887.2</v>
      </c>
      <c r="N697" s="2">
        <v>887.2</v>
      </c>
      <c r="O697" s="2">
        <v>901.12</v>
      </c>
      <c r="P697" s="2">
        <v>901.12</v>
      </c>
      <c r="Q697" s="2">
        <v>901.12</v>
      </c>
      <c r="R697" s="2"/>
      <c r="S697" s="2"/>
      <c r="T697" s="2"/>
      <c r="U697" s="2"/>
      <c r="V697" s="2"/>
      <c r="W697" s="2"/>
      <c r="X697" s="2"/>
    </row>
    <row r="698" spans="1:24" x14ac:dyDescent="0.2">
      <c r="A698" s="2" t="s">
        <v>97</v>
      </c>
      <c r="B698" s="2" t="e">
        <f>INDEX('SHOP Plan List'!B$2:B$15,MATCH($A698,'SHOP Plan List'!$A$2:$A$15,0))</f>
        <v>#N/A</v>
      </c>
      <c r="C698" s="2" t="e">
        <f>INDEX('SHOP Plan List'!C$2:C$15,MATCH($A698,'SHOP Plan List'!$A$2:$A$15,0))</f>
        <v>#N/A</v>
      </c>
      <c r="D698" s="2" t="s">
        <v>82</v>
      </c>
      <c r="E698" s="2">
        <v>45</v>
      </c>
      <c r="F698" s="2">
        <v>888.94</v>
      </c>
      <c r="G698" s="2">
        <v>888.94</v>
      </c>
      <c r="H698" s="2">
        <v>888.94</v>
      </c>
      <c r="I698" s="2">
        <v>902.89</v>
      </c>
      <c r="J698" s="2">
        <v>902.89</v>
      </c>
      <c r="K698" s="2">
        <v>902.89</v>
      </c>
      <c r="L698" s="2">
        <v>917.05</v>
      </c>
      <c r="M698" s="2">
        <v>917.05</v>
      </c>
      <c r="N698" s="2">
        <v>917.05</v>
      </c>
      <c r="O698" s="2">
        <v>931.44</v>
      </c>
      <c r="P698" s="2">
        <v>931.44</v>
      </c>
      <c r="Q698" s="2">
        <v>931.44</v>
      </c>
      <c r="R698" s="2"/>
      <c r="S698" s="2"/>
      <c r="T698" s="2"/>
      <c r="U698" s="2"/>
      <c r="V698" s="2"/>
      <c r="W698" s="2"/>
      <c r="X698" s="2"/>
    </row>
    <row r="699" spans="1:24" x14ac:dyDescent="0.2">
      <c r="A699" s="2" t="s">
        <v>97</v>
      </c>
      <c r="B699" s="2" t="e">
        <f>INDEX('SHOP Plan List'!B$2:B$15,MATCH($A699,'SHOP Plan List'!$A$2:$A$15,0))</f>
        <v>#N/A</v>
      </c>
      <c r="C699" s="2" t="e">
        <f>INDEX('SHOP Plan List'!C$2:C$15,MATCH($A699,'SHOP Plan List'!$A$2:$A$15,0))</f>
        <v>#N/A</v>
      </c>
      <c r="D699" s="2" t="s">
        <v>82</v>
      </c>
      <c r="E699" s="2">
        <v>46</v>
      </c>
      <c r="F699" s="2">
        <v>923.41</v>
      </c>
      <c r="G699" s="2">
        <v>923.41</v>
      </c>
      <c r="H699" s="2">
        <v>923.41</v>
      </c>
      <c r="I699" s="2">
        <v>937.9</v>
      </c>
      <c r="J699" s="2">
        <v>937.9</v>
      </c>
      <c r="K699" s="2">
        <v>937.9</v>
      </c>
      <c r="L699" s="2">
        <v>952.62</v>
      </c>
      <c r="M699" s="2">
        <v>952.62</v>
      </c>
      <c r="N699" s="2">
        <v>952.62</v>
      </c>
      <c r="O699" s="2">
        <v>967.56</v>
      </c>
      <c r="P699" s="2">
        <v>967.56</v>
      </c>
      <c r="Q699" s="2">
        <v>967.56</v>
      </c>
      <c r="R699" s="2"/>
      <c r="S699" s="2"/>
      <c r="T699" s="2"/>
      <c r="U699" s="2"/>
      <c r="V699" s="2"/>
      <c r="W699" s="2"/>
      <c r="X699" s="2"/>
    </row>
    <row r="700" spans="1:24" x14ac:dyDescent="0.2">
      <c r="A700" s="2" t="s">
        <v>97</v>
      </c>
      <c r="B700" s="2" t="e">
        <f>INDEX('SHOP Plan List'!B$2:B$15,MATCH($A700,'SHOP Plan List'!$A$2:$A$15,0))</f>
        <v>#N/A</v>
      </c>
      <c r="C700" s="2" t="e">
        <f>INDEX('SHOP Plan List'!C$2:C$15,MATCH($A700,'SHOP Plan List'!$A$2:$A$15,0))</f>
        <v>#N/A</v>
      </c>
      <c r="D700" s="2" t="s">
        <v>82</v>
      </c>
      <c r="E700" s="2">
        <v>47</v>
      </c>
      <c r="F700" s="2">
        <v>962.2</v>
      </c>
      <c r="G700" s="2">
        <v>962.2</v>
      </c>
      <c r="H700" s="2">
        <v>962.2</v>
      </c>
      <c r="I700" s="2">
        <v>977.29</v>
      </c>
      <c r="J700" s="2">
        <v>977.29</v>
      </c>
      <c r="K700" s="2">
        <v>977.29</v>
      </c>
      <c r="L700" s="2">
        <v>992.63</v>
      </c>
      <c r="M700" s="2">
        <v>992.63</v>
      </c>
      <c r="N700" s="2">
        <v>992.63</v>
      </c>
      <c r="O700" s="2">
        <v>1008.2</v>
      </c>
      <c r="P700" s="2">
        <v>1008.2</v>
      </c>
      <c r="Q700" s="2">
        <v>1008.2</v>
      </c>
      <c r="R700" s="2"/>
      <c r="S700" s="2"/>
      <c r="T700" s="2"/>
      <c r="U700" s="2"/>
      <c r="V700" s="2"/>
      <c r="W700" s="2"/>
      <c r="X700" s="2"/>
    </row>
    <row r="701" spans="1:24" x14ac:dyDescent="0.2">
      <c r="A701" s="2" t="s">
        <v>97</v>
      </c>
      <c r="B701" s="2" t="e">
        <f>INDEX('SHOP Plan List'!B$2:B$15,MATCH($A701,'SHOP Plan List'!$A$2:$A$15,0))</f>
        <v>#N/A</v>
      </c>
      <c r="C701" s="2" t="e">
        <f>INDEX('SHOP Plan List'!C$2:C$15,MATCH($A701,'SHOP Plan List'!$A$2:$A$15,0))</f>
        <v>#N/A</v>
      </c>
      <c r="D701" s="2" t="s">
        <v>82</v>
      </c>
      <c r="E701" s="2">
        <v>48</v>
      </c>
      <c r="F701" s="2">
        <v>1006.52</v>
      </c>
      <c r="G701" s="2">
        <v>1006.52</v>
      </c>
      <c r="H701" s="2">
        <v>1006.52</v>
      </c>
      <c r="I701" s="2">
        <v>1022.31</v>
      </c>
      <c r="J701" s="2">
        <v>1022.31</v>
      </c>
      <c r="K701" s="2">
        <v>1022.31</v>
      </c>
      <c r="L701" s="2">
        <v>1038.3499999999999</v>
      </c>
      <c r="M701" s="2">
        <v>1038.3499999999999</v>
      </c>
      <c r="N701" s="2">
        <v>1038.3499999999999</v>
      </c>
      <c r="O701" s="2">
        <v>1054.6400000000001</v>
      </c>
      <c r="P701" s="2">
        <v>1054.6400000000001</v>
      </c>
      <c r="Q701" s="2">
        <v>1054.6400000000001</v>
      </c>
      <c r="R701" s="2"/>
      <c r="S701" s="2"/>
      <c r="T701" s="2"/>
      <c r="U701" s="2"/>
      <c r="V701" s="2"/>
      <c r="W701" s="2"/>
      <c r="X701" s="2"/>
    </row>
    <row r="702" spans="1:24" x14ac:dyDescent="0.2">
      <c r="A702" s="2" t="s">
        <v>97</v>
      </c>
      <c r="B702" s="2" t="e">
        <f>INDEX('SHOP Plan List'!B$2:B$15,MATCH($A702,'SHOP Plan List'!$A$2:$A$15,0))</f>
        <v>#N/A</v>
      </c>
      <c r="C702" s="2" t="e">
        <f>INDEX('SHOP Plan List'!C$2:C$15,MATCH($A702,'SHOP Plan List'!$A$2:$A$15,0))</f>
        <v>#N/A</v>
      </c>
      <c r="D702" s="2" t="s">
        <v>82</v>
      </c>
      <c r="E702" s="2">
        <v>49</v>
      </c>
      <c r="F702" s="2">
        <v>1050.23</v>
      </c>
      <c r="G702" s="2">
        <v>1050.23</v>
      </c>
      <c r="H702" s="2">
        <v>1050.23</v>
      </c>
      <c r="I702" s="2">
        <v>1066.71</v>
      </c>
      <c r="J702" s="2">
        <v>1066.71</v>
      </c>
      <c r="K702" s="2">
        <v>1066.71</v>
      </c>
      <c r="L702" s="2">
        <v>1083.44</v>
      </c>
      <c r="M702" s="2">
        <v>1083.44</v>
      </c>
      <c r="N702" s="2">
        <v>1083.44</v>
      </c>
      <c r="O702" s="2">
        <v>1100.44</v>
      </c>
      <c r="P702" s="2">
        <v>1100.44</v>
      </c>
      <c r="Q702" s="2">
        <v>1100.44</v>
      </c>
      <c r="R702" s="2"/>
      <c r="S702" s="2"/>
      <c r="T702" s="2"/>
      <c r="U702" s="2"/>
      <c r="V702" s="2"/>
      <c r="W702" s="2"/>
      <c r="X702" s="2"/>
    </row>
    <row r="703" spans="1:24" x14ac:dyDescent="0.2">
      <c r="A703" s="2" t="s">
        <v>97</v>
      </c>
      <c r="B703" s="2" t="e">
        <f>INDEX('SHOP Plan List'!B$2:B$15,MATCH($A703,'SHOP Plan List'!$A$2:$A$15,0))</f>
        <v>#N/A</v>
      </c>
      <c r="C703" s="2" t="e">
        <f>INDEX('SHOP Plan List'!C$2:C$15,MATCH($A703,'SHOP Plan List'!$A$2:$A$15,0))</f>
        <v>#N/A</v>
      </c>
      <c r="D703" s="2" t="s">
        <v>82</v>
      </c>
      <c r="E703" s="2">
        <v>50</v>
      </c>
      <c r="F703" s="2">
        <v>1099.48</v>
      </c>
      <c r="G703" s="2">
        <v>1099.48</v>
      </c>
      <c r="H703" s="2">
        <v>1099.48</v>
      </c>
      <c r="I703" s="2">
        <v>1116.73</v>
      </c>
      <c r="J703" s="2">
        <v>1116.73</v>
      </c>
      <c r="K703" s="2">
        <v>1116.73</v>
      </c>
      <c r="L703" s="2">
        <v>1134.25</v>
      </c>
      <c r="M703" s="2">
        <v>1134.25</v>
      </c>
      <c r="N703" s="2">
        <v>1134.25</v>
      </c>
      <c r="O703" s="2">
        <v>1152.04</v>
      </c>
      <c r="P703" s="2">
        <v>1152.04</v>
      </c>
      <c r="Q703" s="2">
        <v>1152.04</v>
      </c>
      <c r="R703" s="2"/>
      <c r="S703" s="2"/>
      <c r="T703" s="2"/>
      <c r="U703" s="2"/>
      <c r="V703" s="2"/>
      <c r="W703" s="2"/>
      <c r="X703" s="2"/>
    </row>
    <row r="704" spans="1:24" x14ac:dyDescent="0.2">
      <c r="A704" s="2" t="s">
        <v>97</v>
      </c>
      <c r="B704" s="2" t="e">
        <f>INDEX('SHOP Plan List'!B$2:B$15,MATCH($A704,'SHOP Plan List'!$A$2:$A$15,0))</f>
        <v>#N/A</v>
      </c>
      <c r="C704" s="2" t="e">
        <f>INDEX('SHOP Plan List'!C$2:C$15,MATCH($A704,'SHOP Plan List'!$A$2:$A$15,0))</f>
        <v>#N/A</v>
      </c>
      <c r="D704" s="2" t="s">
        <v>82</v>
      </c>
      <c r="E704" s="2">
        <v>51</v>
      </c>
      <c r="F704" s="2">
        <v>1148.1099999999999</v>
      </c>
      <c r="G704" s="2">
        <v>1148.1099999999999</v>
      </c>
      <c r="H704" s="2">
        <v>1148.1099999999999</v>
      </c>
      <c r="I704" s="2">
        <v>1166.1199999999999</v>
      </c>
      <c r="J704" s="2">
        <v>1166.1199999999999</v>
      </c>
      <c r="K704" s="2">
        <v>1166.1199999999999</v>
      </c>
      <c r="L704" s="2">
        <v>1184.42</v>
      </c>
      <c r="M704" s="2">
        <v>1184.42</v>
      </c>
      <c r="N704" s="2">
        <v>1184.42</v>
      </c>
      <c r="O704" s="2">
        <v>1203</v>
      </c>
      <c r="P704" s="2">
        <v>1203</v>
      </c>
      <c r="Q704" s="2">
        <v>1203</v>
      </c>
      <c r="R704" s="2"/>
      <c r="S704" s="2"/>
      <c r="T704" s="2"/>
      <c r="U704" s="2"/>
      <c r="V704" s="2"/>
      <c r="W704" s="2"/>
      <c r="X704" s="2"/>
    </row>
    <row r="705" spans="1:24" x14ac:dyDescent="0.2">
      <c r="A705" s="2" t="s">
        <v>97</v>
      </c>
      <c r="B705" s="2" t="e">
        <f>INDEX('SHOP Plan List'!B$2:B$15,MATCH($A705,'SHOP Plan List'!$A$2:$A$15,0))</f>
        <v>#N/A</v>
      </c>
      <c r="C705" s="2" t="e">
        <f>INDEX('SHOP Plan List'!C$2:C$15,MATCH($A705,'SHOP Plan List'!$A$2:$A$15,0))</f>
        <v>#N/A</v>
      </c>
      <c r="D705" s="2" t="s">
        <v>82</v>
      </c>
      <c r="E705" s="2">
        <v>52</v>
      </c>
      <c r="F705" s="2">
        <v>1201.67</v>
      </c>
      <c r="G705" s="2">
        <v>1201.67</v>
      </c>
      <c r="H705" s="2">
        <v>1201.67</v>
      </c>
      <c r="I705" s="2">
        <v>1220.52</v>
      </c>
      <c r="J705" s="2">
        <v>1220.52</v>
      </c>
      <c r="K705" s="2">
        <v>1220.52</v>
      </c>
      <c r="L705" s="2">
        <v>1239.67</v>
      </c>
      <c r="M705" s="2">
        <v>1239.67</v>
      </c>
      <c r="N705" s="2">
        <v>1239.67</v>
      </c>
      <c r="O705" s="2">
        <v>1259.1199999999999</v>
      </c>
      <c r="P705" s="2">
        <v>1259.1199999999999</v>
      </c>
      <c r="Q705" s="2">
        <v>1259.1199999999999</v>
      </c>
      <c r="R705" s="2"/>
      <c r="S705" s="2"/>
      <c r="T705" s="2"/>
      <c r="U705" s="2"/>
      <c r="V705" s="2"/>
      <c r="W705" s="2"/>
      <c r="X705" s="2"/>
    </row>
    <row r="706" spans="1:24" x14ac:dyDescent="0.2">
      <c r="A706" s="2" t="s">
        <v>97</v>
      </c>
      <c r="B706" s="2" t="e">
        <f>INDEX('SHOP Plan List'!B$2:B$15,MATCH($A706,'SHOP Plan List'!$A$2:$A$15,0))</f>
        <v>#N/A</v>
      </c>
      <c r="C706" s="2" t="e">
        <f>INDEX('SHOP Plan List'!C$2:C$15,MATCH($A706,'SHOP Plan List'!$A$2:$A$15,0))</f>
        <v>#N/A</v>
      </c>
      <c r="D706" s="2" t="s">
        <v>82</v>
      </c>
      <c r="E706" s="2">
        <v>53</v>
      </c>
      <c r="F706" s="2">
        <v>1255.8399999999999</v>
      </c>
      <c r="G706" s="2">
        <v>1255.8399999999999</v>
      </c>
      <c r="H706" s="2">
        <v>1255.8399999999999</v>
      </c>
      <c r="I706" s="2">
        <v>1275.55</v>
      </c>
      <c r="J706" s="2">
        <v>1275.55</v>
      </c>
      <c r="K706" s="2">
        <v>1275.55</v>
      </c>
      <c r="L706" s="2">
        <v>1295.56</v>
      </c>
      <c r="M706" s="2">
        <v>1295.56</v>
      </c>
      <c r="N706" s="2">
        <v>1295.56</v>
      </c>
      <c r="O706" s="2">
        <v>1315.88</v>
      </c>
      <c r="P706" s="2">
        <v>1315.88</v>
      </c>
      <c r="Q706" s="2">
        <v>1315.88</v>
      </c>
      <c r="R706" s="2"/>
      <c r="S706" s="2"/>
      <c r="T706" s="2"/>
      <c r="U706" s="2"/>
      <c r="V706" s="2"/>
      <c r="W706" s="2"/>
      <c r="X706" s="2"/>
    </row>
    <row r="707" spans="1:24" x14ac:dyDescent="0.2">
      <c r="A707" s="2" t="s">
        <v>97</v>
      </c>
      <c r="B707" s="2" t="e">
        <f>INDEX('SHOP Plan List'!B$2:B$15,MATCH($A707,'SHOP Plan List'!$A$2:$A$15,0))</f>
        <v>#N/A</v>
      </c>
      <c r="C707" s="2" t="e">
        <f>INDEX('SHOP Plan List'!C$2:C$15,MATCH($A707,'SHOP Plan List'!$A$2:$A$15,0))</f>
        <v>#N/A</v>
      </c>
      <c r="D707" s="2" t="s">
        <v>82</v>
      </c>
      <c r="E707" s="2">
        <v>54</v>
      </c>
      <c r="F707" s="2">
        <v>1314.32</v>
      </c>
      <c r="G707" s="2">
        <v>1314.32</v>
      </c>
      <c r="H707" s="2">
        <v>1314.32</v>
      </c>
      <c r="I707" s="2">
        <v>1334.95</v>
      </c>
      <c r="J707" s="2">
        <v>1334.95</v>
      </c>
      <c r="K707" s="2">
        <v>1334.95</v>
      </c>
      <c r="L707" s="2">
        <v>1355.89</v>
      </c>
      <c r="M707" s="2">
        <v>1355.89</v>
      </c>
      <c r="N707" s="2">
        <v>1355.89</v>
      </c>
      <c r="O707" s="2">
        <v>1377.16</v>
      </c>
      <c r="P707" s="2">
        <v>1377.16</v>
      </c>
      <c r="Q707" s="2">
        <v>1377.16</v>
      </c>
      <c r="R707" s="2"/>
      <c r="S707" s="2"/>
      <c r="T707" s="2"/>
      <c r="U707" s="2"/>
      <c r="V707" s="2"/>
      <c r="W707" s="2"/>
      <c r="X707" s="2"/>
    </row>
    <row r="708" spans="1:24" x14ac:dyDescent="0.2">
      <c r="A708" s="2" t="s">
        <v>97</v>
      </c>
      <c r="B708" s="2" t="e">
        <f>INDEX('SHOP Plan List'!B$2:B$15,MATCH($A708,'SHOP Plan List'!$A$2:$A$15,0))</f>
        <v>#N/A</v>
      </c>
      <c r="C708" s="2" t="e">
        <f>INDEX('SHOP Plan List'!C$2:C$15,MATCH($A708,'SHOP Plan List'!$A$2:$A$15,0))</f>
        <v>#N/A</v>
      </c>
      <c r="D708" s="2" t="s">
        <v>82</v>
      </c>
      <c r="E708" s="2">
        <v>55</v>
      </c>
      <c r="F708" s="2">
        <v>1372.81</v>
      </c>
      <c r="G708" s="2">
        <v>1372.81</v>
      </c>
      <c r="H708" s="2">
        <v>1372.81</v>
      </c>
      <c r="I708" s="2">
        <v>1394.35</v>
      </c>
      <c r="J708" s="2">
        <v>1394.35</v>
      </c>
      <c r="K708" s="2">
        <v>1394.35</v>
      </c>
      <c r="L708" s="2">
        <v>1416.22</v>
      </c>
      <c r="M708" s="2">
        <v>1416.22</v>
      </c>
      <c r="N708" s="2">
        <v>1416.22</v>
      </c>
      <c r="O708" s="2">
        <v>1438.44</v>
      </c>
      <c r="P708" s="2">
        <v>1438.44</v>
      </c>
      <c r="Q708" s="2">
        <v>1438.44</v>
      </c>
      <c r="R708" s="2"/>
      <c r="S708" s="2"/>
      <c r="T708" s="2"/>
      <c r="U708" s="2"/>
      <c r="V708" s="2"/>
      <c r="W708" s="2"/>
      <c r="X708" s="2"/>
    </row>
    <row r="709" spans="1:24" x14ac:dyDescent="0.2">
      <c r="A709" s="2" t="s">
        <v>97</v>
      </c>
      <c r="B709" s="2" t="e">
        <f>INDEX('SHOP Plan List'!B$2:B$15,MATCH($A709,'SHOP Plan List'!$A$2:$A$15,0))</f>
        <v>#N/A</v>
      </c>
      <c r="C709" s="2" t="e">
        <f>INDEX('SHOP Plan List'!C$2:C$15,MATCH($A709,'SHOP Plan List'!$A$2:$A$15,0))</f>
        <v>#N/A</v>
      </c>
      <c r="D709" s="2" t="s">
        <v>82</v>
      </c>
      <c r="E709" s="2">
        <v>56</v>
      </c>
      <c r="F709" s="2">
        <v>1436.22</v>
      </c>
      <c r="G709" s="2">
        <v>1436.22</v>
      </c>
      <c r="H709" s="2">
        <v>1436.22</v>
      </c>
      <c r="I709" s="2">
        <v>1458.75</v>
      </c>
      <c r="J709" s="2">
        <v>1458.75</v>
      </c>
      <c r="K709" s="2">
        <v>1458.75</v>
      </c>
      <c r="L709" s="2">
        <v>1481.64</v>
      </c>
      <c r="M709" s="2">
        <v>1481.64</v>
      </c>
      <c r="N709" s="2">
        <v>1481.64</v>
      </c>
      <c r="O709" s="2">
        <v>1504.88</v>
      </c>
      <c r="P709" s="2">
        <v>1504.88</v>
      </c>
      <c r="Q709" s="2">
        <v>1504.88</v>
      </c>
      <c r="R709" s="2"/>
      <c r="S709" s="2"/>
      <c r="T709" s="2"/>
      <c r="U709" s="2"/>
      <c r="V709" s="2"/>
      <c r="W709" s="2"/>
      <c r="X709" s="2"/>
    </row>
    <row r="710" spans="1:24" x14ac:dyDescent="0.2">
      <c r="A710" s="2" t="s">
        <v>97</v>
      </c>
      <c r="B710" s="2" t="e">
        <f>INDEX('SHOP Plan List'!B$2:B$15,MATCH($A710,'SHOP Plan List'!$A$2:$A$15,0))</f>
        <v>#N/A</v>
      </c>
      <c r="C710" s="2" t="e">
        <f>INDEX('SHOP Plan List'!C$2:C$15,MATCH($A710,'SHOP Plan List'!$A$2:$A$15,0))</f>
        <v>#N/A</v>
      </c>
      <c r="D710" s="2" t="s">
        <v>82</v>
      </c>
      <c r="E710" s="2">
        <v>57</v>
      </c>
      <c r="F710" s="2">
        <v>1500.24</v>
      </c>
      <c r="G710" s="2">
        <v>1500.24</v>
      </c>
      <c r="H710" s="2">
        <v>1500.24</v>
      </c>
      <c r="I710" s="2">
        <v>1523.78</v>
      </c>
      <c r="J710" s="2">
        <v>1523.78</v>
      </c>
      <c r="K710" s="2">
        <v>1523.78</v>
      </c>
      <c r="L710" s="2">
        <v>1547.68</v>
      </c>
      <c r="M710" s="2">
        <v>1547.68</v>
      </c>
      <c r="N710" s="2">
        <v>1547.68</v>
      </c>
      <c r="O710" s="2">
        <v>1571.97</v>
      </c>
      <c r="P710" s="2">
        <v>1571.97</v>
      </c>
      <c r="Q710" s="2">
        <v>1571.97</v>
      </c>
      <c r="R710" s="2"/>
      <c r="S710" s="2"/>
      <c r="T710" s="2"/>
      <c r="U710" s="2"/>
      <c r="V710" s="2"/>
      <c r="W710" s="2"/>
      <c r="X710" s="2"/>
    </row>
    <row r="711" spans="1:24" x14ac:dyDescent="0.2">
      <c r="A711" s="2" t="s">
        <v>97</v>
      </c>
      <c r="B711" s="2" t="e">
        <f>INDEX('SHOP Plan List'!B$2:B$15,MATCH($A711,'SHOP Plan List'!$A$2:$A$15,0))</f>
        <v>#N/A</v>
      </c>
      <c r="C711" s="2" t="e">
        <f>INDEX('SHOP Plan List'!C$2:C$15,MATCH($A711,'SHOP Plan List'!$A$2:$A$15,0))</f>
        <v>#N/A</v>
      </c>
      <c r="D711" s="2" t="s">
        <v>82</v>
      </c>
      <c r="E711" s="2">
        <v>58</v>
      </c>
      <c r="F711" s="2">
        <v>1568.57</v>
      </c>
      <c r="G711" s="2">
        <v>1568.57</v>
      </c>
      <c r="H711" s="2">
        <v>1568.57</v>
      </c>
      <c r="I711" s="2">
        <v>1593.18</v>
      </c>
      <c r="J711" s="2">
        <v>1593.18</v>
      </c>
      <c r="K711" s="2">
        <v>1593.18</v>
      </c>
      <c r="L711" s="2">
        <v>1618.18</v>
      </c>
      <c r="M711" s="2">
        <v>1618.18</v>
      </c>
      <c r="N711" s="2">
        <v>1618.18</v>
      </c>
      <c r="O711" s="2">
        <v>1643.57</v>
      </c>
      <c r="P711" s="2">
        <v>1643.57</v>
      </c>
      <c r="Q711" s="2">
        <v>1643.57</v>
      </c>
      <c r="R711" s="2"/>
      <c r="S711" s="2"/>
      <c r="T711" s="2"/>
      <c r="U711" s="2"/>
      <c r="V711" s="2"/>
      <c r="W711" s="2"/>
      <c r="X711" s="2"/>
    </row>
    <row r="712" spans="1:24" x14ac:dyDescent="0.2">
      <c r="A712" s="2" t="s">
        <v>97</v>
      </c>
      <c r="B712" s="2" t="e">
        <f>INDEX('SHOP Plan List'!B$2:B$15,MATCH($A712,'SHOP Plan List'!$A$2:$A$15,0))</f>
        <v>#N/A</v>
      </c>
      <c r="C712" s="2" t="e">
        <f>INDEX('SHOP Plan List'!C$2:C$15,MATCH($A712,'SHOP Plan List'!$A$2:$A$15,0))</f>
        <v>#N/A</v>
      </c>
      <c r="D712" s="2" t="s">
        <v>82</v>
      </c>
      <c r="E712" s="2">
        <v>59</v>
      </c>
      <c r="F712" s="2">
        <v>1602.43</v>
      </c>
      <c r="G712" s="2">
        <v>1602.43</v>
      </c>
      <c r="H712" s="2">
        <v>1602.43</v>
      </c>
      <c r="I712" s="2">
        <v>1627.57</v>
      </c>
      <c r="J712" s="2">
        <v>1627.57</v>
      </c>
      <c r="K712" s="2">
        <v>1627.57</v>
      </c>
      <c r="L712" s="2">
        <v>1653.11</v>
      </c>
      <c r="M712" s="2">
        <v>1653.11</v>
      </c>
      <c r="N712" s="2">
        <v>1653.11</v>
      </c>
      <c r="O712" s="2">
        <v>1679.04</v>
      </c>
      <c r="P712" s="2">
        <v>1679.04</v>
      </c>
      <c r="Q712" s="2">
        <v>1679.04</v>
      </c>
      <c r="R712" s="2"/>
      <c r="S712" s="2"/>
      <c r="T712" s="2"/>
      <c r="U712" s="2"/>
      <c r="V712" s="2"/>
      <c r="W712" s="2"/>
      <c r="X712" s="2"/>
    </row>
    <row r="713" spans="1:24" x14ac:dyDescent="0.2">
      <c r="A713" s="2" t="s">
        <v>97</v>
      </c>
      <c r="B713" s="2" t="e">
        <f>INDEX('SHOP Plan List'!B$2:B$15,MATCH($A713,'SHOP Plan List'!$A$2:$A$15,0))</f>
        <v>#N/A</v>
      </c>
      <c r="C713" s="2" t="e">
        <f>INDEX('SHOP Plan List'!C$2:C$15,MATCH($A713,'SHOP Plan List'!$A$2:$A$15,0))</f>
        <v>#N/A</v>
      </c>
      <c r="D713" s="2" t="s">
        <v>82</v>
      </c>
      <c r="E713" s="2">
        <v>60</v>
      </c>
      <c r="F713" s="2">
        <v>1670.76</v>
      </c>
      <c r="G713" s="2">
        <v>1670.76</v>
      </c>
      <c r="H713" s="2">
        <v>1670.76</v>
      </c>
      <c r="I713" s="2">
        <v>1696.98</v>
      </c>
      <c r="J713" s="2">
        <v>1696.98</v>
      </c>
      <c r="K713" s="2">
        <v>1696.98</v>
      </c>
      <c r="L713" s="2">
        <v>1723.6</v>
      </c>
      <c r="M713" s="2">
        <v>1723.6</v>
      </c>
      <c r="N713" s="2">
        <v>1723.6</v>
      </c>
      <c r="O713" s="2">
        <v>1750.64</v>
      </c>
      <c r="P713" s="2">
        <v>1750.64</v>
      </c>
      <c r="Q713" s="2">
        <v>1750.64</v>
      </c>
      <c r="R713" s="2"/>
      <c r="S713" s="2"/>
      <c r="T713" s="2"/>
      <c r="U713" s="2"/>
      <c r="V713" s="2"/>
      <c r="W713" s="2"/>
      <c r="X713" s="2"/>
    </row>
    <row r="714" spans="1:24" x14ac:dyDescent="0.2">
      <c r="A714" s="2" t="s">
        <v>97</v>
      </c>
      <c r="B714" s="2" t="e">
        <f>INDEX('SHOP Plan List'!B$2:B$15,MATCH($A714,'SHOP Plan List'!$A$2:$A$15,0))</f>
        <v>#N/A</v>
      </c>
      <c r="C714" s="2" t="e">
        <f>INDEX('SHOP Plan List'!C$2:C$15,MATCH($A714,'SHOP Plan List'!$A$2:$A$15,0))</f>
        <v>#N/A</v>
      </c>
      <c r="D714" s="2" t="s">
        <v>82</v>
      </c>
      <c r="E714" s="2">
        <v>61</v>
      </c>
      <c r="F714" s="2">
        <v>1729.86</v>
      </c>
      <c r="G714" s="2">
        <v>1729.86</v>
      </c>
      <c r="H714" s="2">
        <v>1729.86</v>
      </c>
      <c r="I714" s="2">
        <v>1757</v>
      </c>
      <c r="J714" s="2">
        <v>1757</v>
      </c>
      <c r="K714" s="2">
        <v>1757</v>
      </c>
      <c r="L714" s="2">
        <v>1784.57</v>
      </c>
      <c r="M714" s="2">
        <v>1784.57</v>
      </c>
      <c r="N714" s="2">
        <v>1784.57</v>
      </c>
      <c r="O714" s="2">
        <v>1812.57</v>
      </c>
      <c r="P714" s="2">
        <v>1812.57</v>
      </c>
      <c r="Q714" s="2">
        <v>1812.57</v>
      </c>
      <c r="R714" s="2"/>
      <c r="S714" s="2"/>
      <c r="T714" s="2"/>
      <c r="U714" s="2"/>
      <c r="V714" s="2"/>
      <c r="W714" s="2"/>
      <c r="X714" s="2"/>
    </row>
    <row r="715" spans="1:24" x14ac:dyDescent="0.2">
      <c r="A715" s="2" t="s">
        <v>97</v>
      </c>
      <c r="B715" s="2" t="e">
        <f>INDEX('SHOP Plan List'!B$2:B$15,MATCH($A715,'SHOP Plan List'!$A$2:$A$15,0))</f>
        <v>#N/A</v>
      </c>
      <c r="C715" s="2" t="e">
        <f>INDEX('SHOP Plan List'!C$2:C$15,MATCH($A715,'SHOP Plan List'!$A$2:$A$15,0))</f>
        <v>#N/A</v>
      </c>
      <c r="D715" s="2" t="s">
        <v>82</v>
      </c>
      <c r="E715" s="2">
        <v>62</v>
      </c>
      <c r="F715" s="2">
        <v>1768.64</v>
      </c>
      <c r="G715" s="2">
        <v>1768.64</v>
      </c>
      <c r="H715" s="2">
        <v>1768.64</v>
      </c>
      <c r="I715" s="2">
        <v>1796.39</v>
      </c>
      <c r="J715" s="2">
        <v>1796.39</v>
      </c>
      <c r="K715" s="2">
        <v>1796.39</v>
      </c>
      <c r="L715" s="2">
        <v>1824.58</v>
      </c>
      <c r="M715" s="2">
        <v>1824.58</v>
      </c>
      <c r="N715" s="2">
        <v>1824.58</v>
      </c>
      <c r="O715" s="2">
        <v>1853.2</v>
      </c>
      <c r="P715" s="2">
        <v>1853.2</v>
      </c>
      <c r="Q715" s="2">
        <v>1853.2</v>
      </c>
      <c r="R715" s="2"/>
      <c r="S715" s="2"/>
      <c r="T715" s="2"/>
      <c r="U715" s="2"/>
      <c r="V715" s="2"/>
      <c r="W715" s="2"/>
      <c r="X715" s="2"/>
    </row>
    <row r="716" spans="1:24" x14ac:dyDescent="0.2">
      <c r="A716" s="2" t="s">
        <v>97</v>
      </c>
      <c r="B716" s="2" t="e">
        <f>INDEX('SHOP Plan List'!B$2:B$15,MATCH($A716,'SHOP Plan List'!$A$2:$A$15,0))</f>
        <v>#N/A</v>
      </c>
      <c r="C716" s="2" t="e">
        <f>INDEX('SHOP Plan List'!C$2:C$15,MATCH($A716,'SHOP Plan List'!$A$2:$A$15,0))</f>
        <v>#N/A</v>
      </c>
      <c r="D716" s="2" t="s">
        <v>82</v>
      </c>
      <c r="E716" s="2">
        <v>63</v>
      </c>
      <c r="F716" s="2">
        <v>1817.28</v>
      </c>
      <c r="G716" s="2">
        <v>1817.28</v>
      </c>
      <c r="H716" s="2">
        <v>1817.28</v>
      </c>
      <c r="I716" s="2">
        <v>1845.79</v>
      </c>
      <c r="J716" s="2">
        <v>1845.79</v>
      </c>
      <c r="K716" s="2">
        <v>1845.79</v>
      </c>
      <c r="L716" s="2">
        <v>1874.75</v>
      </c>
      <c r="M716" s="2">
        <v>1874.75</v>
      </c>
      <c r="N716" s="2">
        <v>1874.75</v>
      </c>
      <c r="O716" s="2">
        <v>1904.16</v>
      </c>
      <c r="P716" s="2">
        <v>1904.16</v>
      </c>
      <c r="Q716" s="2">
        <v>1904.16</v>
      </c>
      <c r="R716" s="2"/>
      <c r="S716" s="2"/>
      <c r="T716" s="2"/>
      <c r="U716" s="2"/>
      <c r="V716" s="2"/>
      <c r="W716" s="2"/>
      <c r="X716" s="2"/>
    </row>
    <row r="717" spans="1:24" x14ac:dyDescent="0.2">
      <c r="A717" s="2" t="s">
        <v>97</v>
      </c>
      <c r="B717" s="2" t="e">
        <f>INDEX('SHOP Plan List'!B$2:B$15,MATCH($A717,'SHOP Plan List'!$A$2:$A$15,0))</f>
        <v>#N/A</v>
      </c>
      <c r="C717" s="2" t="e">
        <f>INDEX('SHOP Plan List'!C$2:C$15,MATCH($A717,'SHOP Plan List'!$A$2:$A$15,0))</f>
        <v>#N/A</v>
      </c>
      <c r="D717" s="2" t="s">
        <v>82</v>
      </c>
      <c r="E717" s="2" t="s">
        <v>84</v>
      </c>
      <c r="F717" s="2">
        <v>1846.82</v>
      </c>
      <c r="G717" s="2">
        <v>1846.82</v>
      </c>
      <c r="H717" s="2">
        <v>1846.82</v>
      </c>
      <c r="I717" s="2">
        <v>1875.79</v>
      </c>
      <c r="J717" s="2">
        <v>1875.79</v>
      </c>
      <c r="K717" s="2">
        <v>1875.79</v>
      </c>
      <c r="L717" s="2">
        <v>1905.22</v>
      </c>
      <c r="M717" s="2">
        <v>1905.22</v>
      </c>
      <c r="N717" s="2">
        <v>1905.22</v>
      </c>
      <c r="O717" s="2">
        <v>1935.11</v>
      </c>
      <c r="P717" s="2">
        <v>1935.11</v>
      </c>
      <c r="Q717" s="2">
        <v>1935.11</v>
      </c>
      <c r="R717" s="2"/>
      <c r="S717" s="2"/>
      <c r="T717" s="2"/>
      <c r="U717" s="2"/>
      <c r="V717" s="2"/>
      <c r="W717" s="2"/>
      <c r="X717" s="2"/>
    </row>
    <row r="718" spans="1:24" x14ac:dyDescent="0.2">
      <c r="A718" s="2" t="s">
        <v>98</v>
      </c>
      <c r="B718" s="2" t="e">
        <f>INDEX('SHOP Plan List'!B$2:B$15,MATCH($A718,'SHOP Plan List'!$A$2:$A$15,0))</f>
        <v>#N/A</v>
      </c>
      <c r="C718" s="2" t="e">
        <f>INDEX('SHOP Plan List'!C$2:C$15,MATCH($A718,'SHOP Plan List'!$A$2:$A$15,0))</f>
        <v>#N/A</v>
      </c>
      <c r="D718" s="2" t="s">
        <v>82</v>
      </c>
      <c r="E718" s="2" t="s">
        <v>83</v>
      </c>
      <c r="F718" s="2">
        <v>447.26</v>
      </c>
      <c r="G718" s="2">
        <v>447.26</v>
      </c>
      <c r="H718" s="2">
        <v>447.26</v>
      </c>
      <c r="I718" s="2">
        <v>454.28</v>
      </c>
      <c r="J718" s="2">
        <v>454.28</v>
      </c>
      <c r="K718" s="2">
        <v>454.28</v>
      </c>
      <c r="L718" s="2">
        <v>461.41</v>
      </c>
      <c r="M718" s="2">
        <v>461.41</v>
      </c>
      <c r="N718" s="2">
        <v>461.41</v>
      </c>
      <c r="O718" s="2">
        <v>468.65</v>
      </c>
      <c r="P718" s="2">
        <v>468.65</v>
      </c>
      <c r="Q718" s="2">
        <v>468.65</v>
      </c>
      <c r="R718" s="2"/>
      <c r="S718" s="2"/>
      <c r="T718" s="2"/>
      <c r="U718" s="2"/>
      <c r="V718" s="2"/>
      <c r="W718" s="2"/>
      <c r="X718" s="2"/>
    </row>
    <row r="719" spans="1:24" x14ac:dyDescent="0.2">
      <c r="A719" s="2" t="s">
        <v>98</v>
      </c>
      <c r="B719" s="2" t="e">
        <f>INDEX('SHOP Plan List'!B$2:B$15,MATCH($A719,'SHOP Plan List'!$A$2:$A$15,0))</f>
        <v>#N/A</v>
      </c>
      <c r="C719" s="2" t="e">
        <f>INDEX('SHOP Plan List'!C$2:C$15,MATCH($A719,'SHOP Plan List'!$A$2:$A$15,0))</f>
        <v>#N/A</v>
      </c>
      <c r="D719" s="2" t="s">
        <v>82</v>
      </c>
      <c r="E719" s="2">
        <v>15</v>
      </c>
      <c r="F719" s="2">
        <v>487.02</v>
      </c>
      <c r="G719" s="2">
        <v>487.02</v>
      </c>
      <c r="H719" s="2">
        <v>487.02</v>
      </c>
      <c r="I719" s="2">
        <v>494.66</v>
      </c>
      <c r="J719" s="2">
        <v>494.66</v>
      </c>
      <c r="K719" s="2">
        <v>494.66</v>
      </c>
      <c r="L719" s="2">
        <v>502.42</v>
      </c>
      <c r="M719" s="2">
        <v>502.42</v>
      </c>
      <c r="N719" s="2">
        <v>502.42</v>
      </c>
      <c r="O719" s="2">
        <v>510.3</v>
      </c>
      <c r="P719" s="2">
        <v>510.3</v>
      </c>
      <c r="Q719" s="2">
        <v>510.3</v>
      </c>
      <c r="R719" s="2"/>
      <c r="S719" s="2"/>
      <c r="T719" s="2"/>
      <c r="U719" s="2"/>
      <c r="V719" s="2"/>
      <c r="W719" s="2"/>
      <c r="X719" s="2"/>
    </row>
    <row r="720" spans="1:24" x14ac:dyDescent="0.2">
      <c r="A720" s="2" t="s">
        <v>98</v>
      </c>
      <c r="B720" s="2" t="e">
        <f>INDEX('SHOP Plan List'!B$2:B$15,MATCH($A720,'SHOP Plan List'!$A$2:$A$15,0))</f>
        <v>#N/A</v>
      </c>
      <c r="C720" s="2" t="e">
        <f>INDEX('SHOP Plan List'!C$2:C$15,MATCH($A720,'SHOP Plan List'!$A$2:$A$15,0))</f>
        <v>#N/A</v>
      </c>
      <c r="D720" s="2" t="s">
        <v>82</v>
      </c>
      <c r="E720" s="2">
        <v>16</v>
      </c>
      <c r="F720" s="2">
        <v>502.22</v>
      </c>
      <c r="G720" s="2">
        <v>502.22</v>
      </c>
      <c r="H720" s="2">
        <v>502.22</v>
      </c>
      <c r="I720" s="2">
        <v>510.1</v>
      </c>
      <c r="J720" s="2">
        <v>510.1</v>
      </c>
      <c r="K720" s="2">
        <v>510.1</v>
      </c>
      <c r="L720" s="2">
        <v>518.1</v>
      </c>
      <c r="M720" s="2">
        <v>518.1</v>
      </c>
      <c r="N720" s="2">
        <v>518.1</v>
      </c>
      <c r="O720" s="2">
        <v>526.23</v>
      </c>
      <c r="P720" s="2">
        <v>526.23</v>
      </c>
      <c r="Q720" s="2">
        <v>526.23</v>
      </c>
      <c r="R720" s="2"/>
      <c r="S720" s="2"/>
      <c r="T720" s="2"/>
      <c r="U720" s="2"/>
      <c r="V720" s="2"/>
      <c r="W720" s="2"/>
      <c r="X720" s="2"/>
    </row>
    <row r="721" spans="1:24" x14ac:dyDescent="0.2">
      <c r="A721" s="2" t="s">
        <v>98</v>
      </c>
      <c r="B721" s="2" t="e">
        <f>INDEX('SHOP Plan List'!B$2:B$15,MATCH($A721,'SHOP Plan List'!$A$2:$A$15,0))</f>
        <v>#N/A</v>
      </c>
      <c r="C721" s="2" t="e">
        <f>INDEX('SHOP Plan List'!C$2:C$15,MATCH($A721,'SHOP Plan List'!$A$2:$A$15,0))</f>
        <v>#N/A</v>
      </c>
      <c r="D721" s="2" t="s">
        <v>82</v>
      </c>
      <c r="E721" s="2">
        <v>17</v>
      </c>
      <c r="F721" s="2">
        <v>517.41999999999996</v>
      </c>
      <c r="G721" s="2">
        <v>517.41999999999996</v>
      </c>
      <c r="H721" s="2">
        <v>517.41999999999996</v>
      </c>
      <c r="I721" s="2">
        <v>525.54</v>
      </c>
      <c r="J721" s="2">
        <v>525.54</v>
      </c>
      <c r="K721" s="2">
        <v>525.54</v>
      </c>
      <c r="L721" s="2">
        <v>533.78</v>
      </c>
      <c r="M721" s="2">
        <v>533.78</v>
      </c>
      <c r="N721" s="2">
        <v>533.78</v>
      </c>
      <c r="O721" s="2">
        <v>542.16</v>
      </c>
      <c r="P721" s="2">
        <v>542.16</v>
      </c>
      <c r="Q721" s="2">
        <v>542.16</v>
      </c>
      <c r="R721" s="2"/>
      <c r="S721" s="2"/>
      <c r="T721" s="2"/>
      <c r="U721" s="2"/>
      <c r="V721" s="2"/>
      <c r="W721" s="2"/>
      <c r="X721" s="2"/>
    </row>
    <row r="722" spans="1:24" x14ac:dyDescent="0.2">
      <c r="A722" s="2" t="s">
        <v>98</v>
      </c>
      <c r="B722" s="2" t="e">
        <f>INDEX('SHOP Plan List'!B$2:B$15,MATCH($A722,'SHOP Plan List'!$A$2:$A$15,0))</f>
        <v>#N/A</v>
      </c>
      <c r="C722" s="2" t="e">
        <f>INDEX('SHOP Plan List'!C$2:C$15,MATCH($A722,'SHOP Plan List'!$A$2:$A$15,0))</f>
        <v>#N/A</v>
      </c>
      <c r="D722" s="2" t="s">
        <v>82</v>
      </c>
      <c r="E722" s="2">
        <v>18</v>
      </c>
      <c r="F722" s="2">
        <v>533.79</v>
      </c>
      <c r="G722" s="2">
        <v>533.79</v>
      </c>
      <c r="H722" s="2">
        <v>533.79</v>
      </c>
      <c r="I722" s="2">
        <v>542.16999999999996</v>
      </c>
      <c r="J722" s="2">
        <v>542.16999999999996</v>
      </c>
      <c r="K722" s="2">
        <v>542.16999999999996</v>
      </c>
      <c r="L722" s="2">
        <v>550.66999999999996</v>
      </c>
      <c r="M722" s="2">
        <v>550.66999999999996</v>
      </c>
      <c r="N722" s="2">
        <v>550.66999999999996</v>
      </c>
      <c r="O722" s="2">
        <v>559.30999999999995</v>
      </c>
      <c r="P722" s="2">
        <v>559.30999999999995</v>
      </c>
      <c r="Q722" s="2">
        <v>559.30999999999995</v>
      </c>
      <c r="R722" s="2"/>
      <c r="S722" s="2"/>
      <c r="T722" s="2"/>
      <c r="U722" s="2"/>
      <c r="V722" s="2"/>
      <c r="W722" s="2"/>
      <c r="X722" s="2"/>
    </row>
    <row r="723" spans="1:24" x14ac:dyDescent="0.2">
      <c r="A723" s="2" t="s">
        <v>98</v>
      </c>
      <c r="B723" s="2" t="e">
        <f>INDEX('SHOP Plan List'!B$2:B$15,MATCH($A723,'SHOP Plan List'!$A$2:$A$15,0))</f>
        <v>#N/A</v>
      </c>
      <c r="C723" s="2" t="e">
        <f>INDEX('SHOP Plan List'!C$2:C$15,MATCH($A723,'SHOP Plan List'!$A$2:$A$15,0))</f>
        <v>#N/A</v>
      </c>
      <c r="D723" s="2" t="s">
        <v>82</v>
      </c>
      <c r="E723" s="2">
        <v>19</v>
      </c>
      <c r="F723" s="2">
        <v>550.16</v>
      </c>
      <c r="G723" s="2">
        <v>550.16</v>
      </c>
      <c r="H723" s="2">
        <v>550.16</v>
      </c>
      <c r="I723" s="2">
        <v>558.79</v>
      </c>
      <c r="J723" s="2">
        <v>558.79</v>
      </c>
      <c r="K723" s="2">
        <v>558.79</v>
      </c>
      <c r="L723" s="2">
        <v>567.55999999999995</v>
      </c>
      <c r="M723" s="2">
        <v>567.55999999999995</v>
      </c>
      <c r="N723" s="2">
        <v>567.55999999999995</v>
      </c>
      <c r="O723" s="2">
        <v>576.47</v>
      </c>
      <c r="P723" s="2">
        <v>576.47</v>
      </c>
      <c r="Q723" s="2">
        <v>576.47</v>
      </c>
      <c r="R723" s="2"/>
      <c r="S723" s="2"/>
      <c r="T723" s="2"/>
      <c r="U723" s="2"/>
      <c r="V723" s="2"/>
      <c r="W723" s="2"/>
      <c r="X723" s="2"/>
    </row>
    <row r="724" spans="1:24" x14ac:dyDescent="0.2">
      <c r="A724" s="2" t="s">
        <v>98</v>
      </c>
      <c r="B724" s="2" t="e">
        <f>INDEX('SHOP Plan List'!B$2:B$15,MATCH($A724,'SHOP Plan List'!$A$2:$A$15,0))</f>
        <v>#N/A</v>
      </c>
      <c r="C724" s="2" t="e">
        <f>INDEX('SHOP Plan List'!C$2:C$15,MATCH($A724,'SHOP Plan List'!$A$2:$A$15,0))</f>
        <v>#N/A</v>
      </c>
      <c r="D724" s="2" t="s">
        <v>82</v>
      </c>
      <c r="E724" s="2">
        <v>20</v>
      </c>
      <c r="F724" s="2">
        <v>567.12</v>
      </c>
      <c r="G724" s="2">
        <v>567.12</v>
      </c>
      <c r="H724" s="2">
        <v>567.12</v>
      </c>
      <c r="I724" s="2">
        <v>576.01</v>
      </c>
      <c r="J724" s="2">
        <v>576.01</v>
      </c>
      <c r="K724" s="2">
        <v>576.01</v>
      </c>
      <c r="L724" s="2">
        <v>585.04999999999995</v>
      </c>
      <c r="M724" s="2">
        <v>585.04999999999995</v>
      </c>
      <c r="N724" s="2">
        <v>585.04999999999995</v>
      </c>
      <c r="O724" s="2">
        <v>594.23</v>
      </c>
      <c r="P724" s="2">
        <v>594.23</v>
      </c>
      <c r="Q724" s="2">
        <v>594.23</v>
      </c>
      <c r="R724" s="2"/>
      <c r="S724" s="2"/>
      <c r="T724" s="2"/>
      <c r="U724" s="2"/>
      <c r="V724" s="2"/>
      <c r="W724" s="2"/>
      <c r="X724" s="2"/>
    </row>
    <row r="725" spans="1:24" x14ac:dyDescent="0.2">
      <c r="A725" s="2" t="s">
        <v>98</v>
      </c>
      <c r="B725" s="2" t="e">
        <f>INDEX('SHOP Plan List'!B$2:B$15,MATCH($A725,'SHOP Plan List'!$A$2:$A$15,0))</f>
        <v>#N/A</v>
      </c>
      <c r="C725" s="2" t="e">
        <f>INDEX('SHOP Plan List'!C$2:C$15,MATCH($A725,'SHOP Plan List'!$A$2:$A$15,0))</f>
        <v>#N/A</v>
      </c>
      <c r="D725" s="2" t="s">
        <v>82</v>
      </c>
      <c r="E725" s="2">
        <v>21</v>
      </c>
      <c r="F725" s="2">
        <v>584.66</v>
      </c>
      <c r="G725" s="2">
        <v>584.66</v>
      </c>
      <c r="H725" s="2">
        <v>584.66</v>
      </c>
      <c r="I725" s="2">
        <v>593.83000000000004</v>
      </c>
      <c r="J725" s="2">
        <v>593.83000000000004</v>
      </c>
      <c r="K725" s="2">
        <v>593.83000000000004</v>
      </c>
      <c r="L725" s="2">
        <v>603.15</v>
      </c>
      <c r="M725" s="2">
        <v>603.15</v>
      </c>
      <c r="N725" s="2">
        <v>603.15</v>
      </c>
      <c r="O725" s="2">
        <v>612.61</v>
      </c>
      <c r="P725" s="2">
        <v>612.61</v>
      </c>
      <c r="Q725" s="2">
        <v>612.61</v>
      </c>
      <c r="R725" s="2"/>
      <c r="S725" s="2"/>
      <c r="T725" s="2"/>
      <c r="U725" s="2"/>
      <c r="V725" s="2"/>
      <c r="W725" s="2"/>
      <c r="X725" s="2"/>
    </row>
    <row r="726" spans="1:24" x14ac:dyDescent="0.2">
      <c r="A726" s="2" t="s">
        <v>98</v>
      </c>
      <c r="B726" s="2" t="e">
        <f>INDEX('SHOP Plan List'!B$2:B$15,MATCH($A726,'SHOP Plan List'!$A$2:$A$15,0))</f>
        <v>#N/A</v>
      </c>
      <c r="C726" s="2" t="e">
        <f>INDEX('SHOP Plan List'!C$2:C$15,MATCH($A726,'SHOP Plan List'!$A$2:$A$15,0))</f>
        <v>#N/A</v>
      </c>
      <c r="D726" s="2" t="s">
        <v>82</v>
      </c>
      <c r="E726" s="2">
        <v>22</v>
      </c>
      <c r="F726" s="2">
        <v>584.66</v>
      </c>
      <c r="G726" s="2">
        <v>584.66</v>
      </c>
      <c r="H726" s="2">
        <v>584.66</v>
      </c>
      <c r="I726" s="2">
        <v>593.83000000000004</v>
      </c>
      <c r="J726" s="2">
        <v>593.83000000000004</v>
      </c>
      <c r="K726" s="2">
        <v>593.83000000000004</v>
      </c>
      <c r="L726" s="2">
        <v>603.15</v>
      </c>
      <c r="M726" s="2">
        <v>603.15</v>
      </c>
      <c r="N726" s="2">
        <v>603.15</v>
      </c>
      <c r="O726" s="2">
        <v>612.61</v>
      </c>
      <c r="P726" s="2">
        <v>612.61</v>
      </c>
      <c r="Q726" s="2">
        <v>612.61</v>
      </c>
      <c r="R726" s="2"/>
      <c r="S726" s="2"/>
      <c r="T726" s="2"/>
      <c r="U726" s="2"/>
      <c r="V726" s="2"/>
      <c r="W726" s="2"/>
      <c r="X726" s="2"/>
    </row>
    <row r="727" spans="1:24" x14ac:dyDescent="0.2">
      <c r="A727" s="2" t="s">
        <v>98</v>
      </c>
      <c r="B727" s="2" t="e">
        <f>INDEX('SHOP Plan List'!B$2:B$15,MATCH($A727,'SHOP Plan List'!$A$2:$A$15,0))</f>
        <v>#N/A</v>
      </c>
      <c r="C727" s="2" t="e">
        <f>INDEX('SHOP Plan List'!C$2:C$15,MATCH($A727,'SHOP Plan List'!$A$2:$A$15,0))</f>
        <v>#N/A</v>
      </c>
      <c r="D727" s="2" t="s">
        <v>82</v>
      </c>
      <c r="E727" s="2">
        <v>23</v>
      </c>
      <c r="F727" s="2">
        <v>584.66</v>
      </c>
      <c r="G727" s="2">
        <v>584.66</v>
      </c>
      <c r="H727" s="2">
        <v>584.66</v>
      </c>
      <c r="I727" s="2">
        <v>593.83000000000004</v>
      </c>
      <c r="J727" s="2">
        <v>593.83000000000004</v>
      </c>
      <c r="K727" s="2">
        <v>593.83000000000004</v>
      </c>
      <c r="L727" s="2">
        <v>603.15</v>
      </c>
      <c r="M727" s="2">
        <v>603.15</v>
      </c>
      <c r="N727" s="2">
        <v>603.15</v>
      </c>
      <c r="O727" s="2">
        <v>612.61</v>
      </c>
      <c r="P727" s="2">
        <v>612.61</v>
      </c>
      <c r="Q727" s="2">
        <v>612.61</v>
      </c>
      <c r="R727" s="2"/>
      <c r="S727" s="2"/>
      <c r="T727" s="2"/>
      <c r="U727" s="2"/>
      <c r="V727" s="2"/>
      <c r="W727" s="2"/>
      <c r="X727" s="2"/>
    </row>
    <row r="728" spans="1:24" x14ac:dyDescent="0.2">
      <c r="A728" s="2" t="s">
        <v>98</v>
      </c>
      <c r="B728" s="2" t="e">
        <f>INDEX('SHOP Plan List'!B$2:B$15,MATCH($A728,'SHOP Plan List'!$A$2:$A$15,0))</f>
        <v>#N/A</v>
      </c>
      <c r="C728" s="2" t="e">
        <f>INDEX('SHOP Plan List'!C$2:C$15,MATCH($A728,'SHOP Plan List'!$A$2:$A$15,0))</f>
        <v>#N/A</v>
      </c>
      <c r="D728" s="2" t="s">
        <v>82</v>
      </c>
      <c r="E728" s="2">
        <v>24</v>
      </c>
      <c r="F728" s="2">
        <v>584.66</v>
      </c>
      <c r="G728" s="2">
        <v>584.66</v>
      </c>
      <c r="H728" s="2">
        <v>584.66</v>
      </c>
      <c r="I728" s="2">
        <v>593.83000000000004</v>
      </c>
      <c r="J728" s="2">
        <v>593.83000000000004</v>
      </c>
      <c r="K728" s="2">
        <v>593.83000000000004</v>
      </c>
      <c r="L728" s="2">
        <v>603.15</v>
      </c>
      <c r="M728" s="2">
        <v>603.15</v>
      </c>
      <c r="N728" s="2">
        <v>603.15</v>
      </c>
      <c r="O728" s="2">
        <v>612.61</v>
      </c>
      <c r="P728" s="2">
        <v>612.61</v>
      </c>
      <c r="Q728" s="2">
        <v>612.61</v>
      </c>
      <c r="R728" s="2"/>
      <c r="S728" s="2"/>
      <c r="T728" s="2"/>
      <c r="U728" s="2"/>
      <c r="V728" s="2"/>
      <c r="W728" s="2"/>
      <c r="X728" s="2"/>
    </row>
    <row r="729" spans="1:24" x14ac:dyDescent="0.2">
      <c r="A729" s="2" t="s">
        <v>98</v>
      </c>
      <c r="B729" s="2" t="e">
        <f>INDEX('SHOP Plan List'!B$2:B$15,MATCH($A729,'SHOP Plan List'!$A$2:$A$15,0))</f>
        <v>#N/A</v>
      </c>
      <c r="C729" s="2" t="e">
        <f>INDEX('SHOP Plan List'!C$2:C$15,MATCH($A729,'SHOP Plan List'!$A$2:$A$15,0))</f>
        <v>#N/A</v>
      </c>
      <c r="D729" s="2" t="s">
        <v>82</v>
      </c>
      <c r="E729" s="2">
        <v>25</v>
      </c>
      <c r="F729" s="2">
        <v>587</v>
      </c>
      <c r="G729" s="2">
        <v>587</v>
      </c>
      <c r="H729" s="2">
        <v>587</v>
      </c>
      <c r="I729" s="2">
        <v>596.20000000000005</v>
      </c>
      <c r="J729" s="2">
        <v>596.20000000000005</v>
      </c>
      <c r="K729" s="2">
        <v>596.20000000000005</v>
      </c>
      <c r="L729" s="2">
        <v>605.55999999999995</v>
      </c>
      <c r="M729" s="2">
        <v>605.55999999999995</v>
      </c>
      <c r="N729" s="2">
        <v>605.55999999999995</v>
      </c>
      <c r="O729" s="2">
        <v>615.05999999999995</v>
      </c>
      <c r="P729" s="2">
        <v>615.05999999999995</v>
      </c>
      <c r="Q729" s="2">
        <v>615.05999999999995</v>
      </c>
      <c r="R729" s="2"/>
      <c r="S729" s="2"/>
      <c r="T729" s="2"/>
      <c r="U729" s="2"/>
      <c r="V729" s="2"/>
      <c r="W729" s="2"/>
      <c r="X729" s="2"/>
    </row>
    <row r="730" spans="1:24" x14ac:dyDescent="0.2">
      <c r="A730" s="2" t="s">
        <v>98</v>
      </c>
      <c r="B730" s="2" t="e">
        <f>INDEX('SHOP Plan List'!B$2:B$15,MATCH($A730,'SHOP Plan List'!$A$2:$A$15,0))</f>
        <v>#N/A</v>
      </c>
      <c r="C730" s="2" t="e">
        <f>INDEX('SHOP Plan List'!C$2:C$15,MATCH($A730,'SHOP Plan List'!$A$2:$A$15,0))</f>
        <v>#N/A</v>
      </c>
      <c r="D730" s="2" t="s">
        <v>82</v>
      </c>
      <c r="E730" s="2">
        <v>26</v>
      </c>
      <c r="F730" s="2">
        <v>598.69000000000005</v>
      </c>
      <c r="G730" s="2">
        <v>598.69000000000005</v>
      </c>
      <c r="H730" s="2">
        <v>598.69000000000005</v>
      </c>
      <c r="I730" s="2">
        <v>608.08000000000004</v>
      </c>
      <c r="J730" s="2">
        <v>608.08000000000004</v>
      </c>
      <c r="K730" s="2">
        <v>608.08000000000004</v>
      </c>
      <c r="L730" s="2">
        <v>617.62</v>
      </c>
      <c r="M730" s="2">
        <v>617.62</v>
      </c>
      <c r="N730" s="2">
        <v>617.62</v>
      </c>
      <c r="O730" s="2">
        <v>627.30999999999995</v>
      </c>
      <c r="P730" s="2">
        <v>627.30999999999995</v>
      </c>
      <c r="Q730" s="2">
        <v>627.30999999999995</v>
      </c>
      <c r="R730" s="2"/>
      <c r="S730" s="2"/>
      <c r="T730" s="2"/>
      <c r="U730" s="2"/>
      <c r="V730" s="2"/>
      <c r="W730" s="2"/>
      <c r="X730" s="2"/>
    </row>
    <row r="731" spans="1:24" x14ac:dyDescent="0.2">
      <c r="A731" s="2" t="s">
        <v>98</v>
      </c>
      <c r="B731" s="2" t="e">
        <f>INDEX('SHOP Plan List'!B$2:B$15,MATCH($A731,'SHOP Plan List'!$A$2:$A$15,0))</f>
        <v>#N/A</v>
      </c>
      <c r="C731" s="2" t="e">
        <f>INDEX('SHOP Plan List'!C$2:C$15,MATCH($A731,'SHOP Plan List'!$A$2:$A$15,0))</f>
        <v>#N/A</v>
      </c>
      <c r="D731" s="2" t="s">
        <v>82</v>
      </c>
      <c r="E731" s="2">
        <v>27</v>
      </c>
      <c r="F731" s="2">
        <v>612.72</v>
      </c>
      <c r="G731" s="2">
        <v>612.72</v>
      </c>
      <c r="H731" s="2">
        <v>612.72</v>
      </c>
      <c r="I731" s="2">
        <v>622.33000000000004</v>
      </c>
      <c r="J731" s="2">
        <v>622.33000000000004</v>
      </c>
      <c r="K731" s="2">
        <v>622.33000000000004</v>
      </c>
      <c r="L731" s="2">
        <v>632.1</v>
      </c>
      <c r="M731" s="2">
        <v>632.1</v>
      </c>
      <c r="N731" s="2">
        <v>632.1</v>
      </c>
      <c r="O731" s="2">
        <v>642.01</v>
      </c>
      <c r="P731" s="2">
        <v>642.01</v>
      </c>
      <c r="Q731" s="2">
        <v>642.01</v>
      </c>
      <c r="R731" s="2"/>
      <c r="S731" s="2"/>
      <c r="T731" s="2"/>
      <c r="U731" s="2"/>
      <c r="V731" s="2"/>
      <c r="W731" s="2"/>
      <c r="X731" s="2"/>
    </row>
    <row r="732" spans="1:24" x14ac:dyDescent="0.2">
      <c r="A732" s="2" t="s">
        <v>98</v>
      </c>
      <c r="B732" s="2" t="e">
        <f>INDEX('SHOP Plan List'!B$2:B$15,MATCH($A732,'SHOP Plan List'!$A$2:$A$15,0))</f>
        <v>#N/A</v>
      </c>
      <c r="C732" s="2" t="e">
        <f>INDEX('SHOP Plan List'!C$2:C$15,MATCH($A732,'SHOP Plan List'!$A$2:$A$15,0))</f>
        <v>#N/A</v>
      </c>
      <c r="D732" s="2" t="s">
        <v>82</v>
      </c>
      <c r="E732" s="2">
        <v>28</v>
      </c>
      <c r="F732" s="2">
        <v>635.52</v>
      </c>
      <c r="G732" s="2">
        <v>635.52</v>
      </c>
      <c r="H732" s="2">
        <v>635.52</v>
      </c>
      <c r="I732" s="2">
        <v>645.49</v>
      </c>
      <c r="J732" s="2">
        <v>645.49</v>
      </c>
      <c r="K732" s="2">
        <v>645.49</v>
      </c>
      <c r="L732" s="2">
        <v>655.62</v>
      </c>
      <c r="M732" s="2">
        <v>655.62</v>
      </c>
      <c r="N732" s="2">
        <v>655.62</v>
      </c>
      <c r="O732" s="2">
        <v>665.91</v>
      </c>
      <c r="P732" s="2">
        <v>665.91</v>
      </c>
      <c r="Q732" s="2">
        <v>665.91</v>
      </c>
      <c r="R732" s="2"/>
      <c r="S732" s="2"/>
      <c r="T732" s="2"/>
      <c r="U732" s="2"/>
      <c r="V732" s="2"/>
      <c r="W732" s="2"/>
      <c r="X732" s="2"/>
    </row>
    <row r="733" spans="1:24" x14ac:dyDescent="0.2">
      <c r="A733" s="2" t="s">
        <v>98</v>
      </c>
      <c r="B733" s="2" t="e">
        <f>INDEX('SHOP Plan List'!B$2:B$15,MATCH($A733,'SHOP Plan List'!$A$2:$A$15,0))</f>
        <v>#N/A</v>
      </c>
      <c r="C733" s="2" t="e">
        <f>INDEX('SHOP Plan List'!C$2:C$15,MATCH($A733,'SHOP Plan List'!$A$2:$A$15,0))</f>
        <v>#N/A</v>
      </c>
      <c r="D733" s="2" t="s">
        <v>82</v>
      </c>
      <c r="E733" s="2">
        <v>29</v>
      </c>
      <c r="F733" s="2">
        <v>654.23</v>
      </c>
      <c r="G733" s="2">
        <v>654.23</v>
      </c>
      <c r="H733" s="2">
        <v>654.23</v>
      </c>
      <c r="I733" s="2">
        <v>664.5</v>
      </c>
      <c r="J733" s="2">
        <v>664.5</v>
      </c>
      <c r="K733" s="2">
        <v>664.5</v>
      </c>
      <c r="L733" s="2">
        <v>674.92</v>
      </c>
      <c r="M733" s="2">
        <v>674.92</v>
      </c>
      <c r="N733" s="2">
        <v>674.92</v>
      </c>
      <c r="O733" s="2">
        <v>685.51</v>
      </c>
      <c r="P733" s="2">
        <v>685.51</v>
      </c>
      <c r="Q733" s="2">
        <v>685.51</v>
      </c>
      <c r="R733" s="2"/>
      <c r="S733" s="2"/>
      <c r="T733" s="2"/>
      <c r="U733" s="2"/>
      <c r="V733" s="2"/>
      <c r="W733" s="2"/>
      <c r="X733" s="2"/>
    </row>
    <row r="734" spans="1:24" x14ac:dyDescent="0.2">
      <c r="A734" s="2" t="s">
        <v>98</v>
      </c>
      <c r="B734" s="2" t="e">
        <f>INDEX('SHOP Plan List'!B$2:B$15,MATCH($A734,'SHOP Plan List'!$A$2:$A$15,0))</f>
        <v>#N/A</v>
      </c>
      <c r="C734" s="2" t="e">
        <f>INDEX('SHOP Plan List'!C$2:C$15,MATCH($A734,'SHOP Plan List'!$A$2:$A$15,0))</f>
        <v>#N/A</v>
      </c>
      <c r="D734" s="2" t="s">
        <v>82</v>
      </c>
      <c r="E734" s="2">
        <v>30</v>
      </c>
      <c r="F734" s="2">
        <v>663.59</v>
      </c>
      <c r="G734" s="2">
        <v>663.59</v>
      </c>
      <c r="H734" s="2">
        <v>663.59</v>
      </c>
      <c r="I734" s="2">
        <v>674</v>
      </c>
      <c r="J734" s="2">
        <v>674</v>
      </c>
      <c r="K734" s="2">
        <v>674</v>
      </c>
      <c r="L734" s="2">
        <v>684.57</v>
      </c>
      <c r="M734" s="2">
        <v>684.57</v>
      </c>
      <c r="N734" s="2">
        <v>684.57</v>
      </c>
      <c r="O734" s="2">
        <v>695.31</v>
      </c>
      <c r="P734" s="2">
        <v>695.31</v>
      </c>
      <c r="Q734" s="2">
        <v>695.31</v>
      </c>
      <c r="R734" s="2"/>
      <c r="S734" s="2"/>
      <c r="T734" s="2"/>
      <c r="U734" s="2"/>
      <c r="V734" s="2"/>
      <c r="W734" s="2"/>
      <c r="X734" s="2"/>
    </row>
    <row r="735" spans="1:24" x14ac:dyDescent="0.2">
      <c r="A735" s="2" t="s">
        <v>98</v>
      </c>
      <c r="B735" s="2" t="e">
        <f>INDEX('SHOP Plan List'!B$2:B$15,MATCH($A735,'SHOP Plan List'!$A$2:$A$15,0))</f>
        <v>#N/A</v>
      </c>
      <c r="C735" s="2" t="e">
        <f>INDEX('SHOP Plan List'!C$2:C$15,MATCH($A735,'SHOP Plan List'!$A$2:$A$15,0))</f>
        <v>#N/A</v>
      </c>
      <c r="D735" s="2" t="s">
        <v>82</v>
      </c>
      <c r="E735" s="2">
        <v>31</v>
      </c>
      <c r="F735" s="2">
        <v>677.62</v>
      </c>
      <c r="G735" s="2">
        <v>677.62</v>
      </c>
      <c r="H735" s="2">
        <v>677.62</v>
      </c>
      <c r="I735" s="2">
        <v>688.25</v>
      </c>
      <c r="J735" s="2">
        <v>688.25</v>
      </c>
      <c r="K735" s="2">
        <v>688.25</v>
      </c>
      <c r="L735" s="2">
        <v>699.05</v>
      </c>
      <c r="M735" s="2">
        <v>699.05</v>
      </c>
      <c r="N735" s="2">
        <v>699.05</v>
      </c>
      <c r="O735" s="2">
        <v>710.01</v>
      </c>
      <c r="P735" s="2">
        <v>710.01</v>
      </c>
      <c r="Q735" s="2">
        <v>710.01</v>
      </c>
      <c r="R735" s="2"/>
      <c r="S735" s="2"/>
      <c r="T735" s="2"/>
      <c r="U735" s="2"/>
      <c r="V735" s="2"/>
      <c r="W735" s="2"/>
      <c r="X735" s="2"/>
    </row>
    <row r="736" spans="1:24" x14ac:dyDescent="0.2">
      <c r="A736" s="2" t="s">
        <v>98</v>
      </c>
      <c r="B736" s="2" t="e">
        <f>INDEX('SHOP Plan List'!B$2:B$15,MATCH($A736,'SHOP Plan List'!$A$2:$A$15,0))</f>
        <v>#N/A</v>
      </c>
      <c r="C736" s="2" t="e">
        <f>INDEX('SHOP Plan List'!C$2:C$15,MATCH($A736,'SHOP Plan List'!$A$2:$A$15,0))</f>
        <v>#N/A</v>
      </c>
      <c r="D736" s="2" t="s">
        <v>82</v>
      </c>
      <c r="E736" s="2">
        <v>32</v>
      </c>
      <c r="F736" s="2">
        <v>691.65</v>
      </c>
      <c r="G736" s="2">
        <v>691.65</v>
      </c>
      <c r="H736" s="2">
        <v>691.65</v>
      </c>
      <c r="I736" s="2">
        <v>702.5</v>
      </c>
      <c r="J736" s="2">
        <v>702.5</v>
      </c>
      <c r="K736" s="2">
        <v>702.5</v>
      </c>
      <c r="L736" s="2">
        <v>713.52</v>
      </c>
      <c r="M736" s="2">
        <v>713.52</v>
      </c>
      <c r="N736" s="2">
        <v>713.52</v>
      </c>
      <c r="O736" s="2">
        <v>724.72</v>
      </c>
      <c r="P736" s="2">
        <v>724.72</v>
      </c>
      <c r="Q736" s="2">
        <v>724.72</v>
      </c>
      <c r="R736" s="2"/>
      <c r="S736" s="2"/>
      <c r="T736" s="2"/>
      <c r="U736" s="2"/>
      <c r="V736" s="2"/>
      <c r="W736" s="2"/>
      <c r="X736" s="2"/>
    </row>
    <row r="737" spans="1:24" x14ac:dyDescent="0.2">
      <c r="A737" s="2" t="s">
        <v>98</v>
      </c>
      <c r="B737" s="2" t="e">
        <f>INDEX('SHOP Plan List'!B$2:B$15,MATCH($A737,'SHOP Plan List'!$A$2:$A$15,0))</f>
        <v>#N/A</v>
      </c>
      <c r="C737" s="2" t="e">
        <f>INDEX('SHOP Plan List'!C$2:C$15,MATCH($A737,'SHOP Plan List'!$A$2:$A$15,0))</f>
        <v>#N/A</v>
      </c>
      <c r="D737" s="2" t="s">
        <v>82</v>
      </c>
      <c r="E737" s="2">
        <v>33</v>
      </c>
      <c r="F737" s="2">
        <v>700.42</v>
      </c>
      <c r="G737" s="2">
        <v>700.42</v>
      </c>
      <c r="H737" s="2">
        <v>700.42</v>
      </c>
      <c r="I737" s="2">
        <v>711.41</v>
      </c>
      <c r="J737" s="2">
        <v>711.41</v>
      </c>
      <c r="K737" s="2">
        <v>711.41</v>
      </c>
      <c r="L737" s="2">
        <v>722.57</v>
      </c>
      <c r="M737" s="2">
        <v>722.57</v>
      </c>
      <c r="N737" s="2">
        <v>722.57</v>
      </c>
      <c r="O737" s="2">
        <v>733.91</v>
      </c>
      <c r="P737" s="2">
        <v>733.91</v>
      </c>
      <c r="Q737" s="2">
        <v>733.91</v>
      </c>
      <c r="R737" s="2"/>
      <c r="S737" s="2"/>
      <c r="T737" s="2"/>
      <c r="U737" s="2"/>
      <c r="V737" s="2"/>
      <c r="W737" s="2"/>
      <c r="X737" s="2"/>
    </row>
    <row r="738" spans="1:24" x14ac:dyDescent="0.2">
      <c r="A738" s="2" t="s">
        <v>98</v>
      </c>
      <c r="B738" s="2" t="e">
        <f>INDEX('SHOP Plan List'!B$2:B$15,MATCH($A738,'SHOP Plan List'!$A$2:$A$15,0))</f>
        <v>#N/A</v>
      </c>
      <c r="C738" s="2" t="e">
        <f>INDEX('SHOP Plan List'!C$2:C$15,MATCH($A738,'SHOP Plan List'!$A$2:$A$15,0))</f>
        <v>#N/A</v>
      </c>
      <c r="D738" s="2" t="s">
        <v>82</v>
      </c>
      <c r="E738" s="2">
        <v>34</v>
      </c>
      <c r="F738" s="2">
        <v>709.77</v>
      </c>
      <c r="G738" s="2">
        <v>709.77</v>
      </c>
      <c r="H738" s="2">
        <v>709.77</v>
      </c>
      <c r="I738" s="2">
        <v>720.91</v>
      </c>
      <c r="J738" s="2">
        <v>720.91</v>
      </c>
      <c r="K738" s="2">
        <v>720.91</v>
      </c>
      <c r="L738" s="2">
        <v>732.22</v>
      </c>
      <c r="M738" s="2">
        <v>732.22</v>
      </c>
      <c r="N738" s="2">
        <v>732.22</v>
      </c>
      <c r="O738" s="2">
        <v>743.71</v>
      </c>
      <c r="P738" s="2">
        <v>743.71</v>
      </c>
      <c r="Q738" s="2">
        <v>743.71</v>
      </c>
      <c r="R738" s="2"/>
      <c r="S738" s="2"/>
      <c r="T738" s="2"/>
      <c r="U738" s="2"/>
      <c r="V738" s="2"/>
      <c r="W738" s="2"/>
      <c r="X738" s="2"/>
    </row>
    <row r="739" spans="1:24" x14ac:dyDescent="0.2">
      <c r="A739" s="2" t="s">
        <v>98</v>
      </c>
      <c r="B739" s="2" t="e">
        <f>INDEX('SHOP Plan List'!B$2:B$15,MATCH($A739,'SHOP Plan List'!$A$2:$A$15,0))</f>
        <v>#N/A</v>
      </c>
      <c r="C739" s="2" t="e">
        <f>INDEX('SHOP Plan List'!C$2:C$15,MATCH($A739,'SHOP Plan List'!$A$2:$A$15,0))</f>
        <v>#N/A</v>
      </c>
      <c r="D739" s="2" t="s">
        <v>82</v>
      </c>
      <c r="E739" s="2">
        <v>35</v>
      </c>
      <c r="F739" s="2">
        <v>714.45</v>
      </c>
      <c r="G739" s="2">
        <v>714.45</v>
      </c>
      <c r="H739" s="2">
        <v>714.45</v>
      </c>
      <c r="I739" s="2">
        <v>725.66</v>
      </c>
      <c r="J739" s="2">
        <v>725.66</v>
      </c>
      <c r="K739" s="2">
        <v>725.66</v>
      </c>
      <c r="L739" s="2">
        <v>737.04</v>
      </c>
      <c r="M739" s="2">
        <v>737.04</v>
      </c>
      <c r="N739" s="2">
        <v>737.04</v>
      </c>
      <c r="O739" s="2">
        <v>748.61</v>
      </c>
      <c r="P739" s="2">
        <v>748.61</v>
      </c>
      <c r="Q739" s="2">
        <v>748.61</v>
      </c>
      <c r="R739" s="2"/>
      <c r="S739" s="2"/>
      <c r="T739" s="2"/>
      <c r="U739" s="2"/>
      <c r="V739" s="2"/>
      <c r="W739" s="2"/>
      <c r="X739" s="2"/>
    </row>
    <row r="740" spans="1:24" x14ac:dyDescent="0.2">
      <c r="A740" s="2" t="s">
        <v>98</v>
      </c>
      <c r="B740" s="2" t="e">
        <f>INDEX('SHOP Plan List'!B$2:B$15,MATCH($A740,'SHOP Plan List'!$A$2:$A$15,0))</f>
        <v>#N/A</v>
      </c>
      <c r="C740" s="2" t="e">
        <f>INDEX('SHOP Plan List'!C$2:C$15,MATCH($A740,'SHOP Plan List'!$A$2:$A$15,0))</f>
        <v>#N/A</v>
      </c>
      <c r="D740" s="2" t="s">
        <v>82</v>
      </c>
      <c r="E740" s="2">
        <v>36</v>
      </c>
      <c r="F740" s="2">
        <v>719.13</v>
      </c>
      <c r="G740" s="2">
        <v>719.13</v>
      </c>
      <c r="H740" s="2">
        <v>719.13</v>
      </c>
      <c r="I740" s="2">
        <v>730.41</v>
      </c>
      <c r="J740" s="2">
        <v>730.41</v>
      </c>
      <c r="K740" s="2">
        <v>730.41</v>
      </c>
      <c r="L740" s="2">
        <v>741.87</v>
      </c>
      <c r="M740" s="2">
        <v>741.87</v>
      </c>
      <c r="N740" s="2">
        <v>741.87</v>
      </c>
      <c r="O740" s="2">
        <v>753.51</v>
      </c>
      <c r="P740" s="2">
        <v>753.51</v>
      </c>
      <c r="Q740" s="2">
        <v>753.51</v>
      </c>
      <c r="R740" s="2"/>
      <c r="S740" s="2"/>
      <c r="T740" s="2"/>
      <c r="U740" s="2"/>
      <c r="V740" s="2"/>
      <c r="W740" s="2"/>
      <c r="X740" s="2"/>
    </row>
    <row r="741" spans="1:24" x14ac:dyDescent="0.2">
      <c r="A741" s="2" t="s">
        <v>98</v>
      </c>
      <c r="B741" s="2" t="e">
        <f>INDEX('SHOP Plan List'!B$2:B$15,MATCH($A741,'SHOP Plan List'!$A$2:$A$15,0))</f>
        <v>#N/A</v>
      </c>
      <c r="C741" s="2" t="e">
        <f>INDEX('SHOP Plan List'!C$2:C$15,MATCH($A741,'SHOP Plan List'!$A$2:$A$15,0))</f>
        <v>#N/A</v>
      </c>
      <c r="D741" s="2" t="s">
        <v>82</v>
      </c>
      <c r="E741" s="2">
        <v>37</v>
      </c>
      <c r="F741" s="2">
        <v>723.8</v>
      </c>
      <c r="G741" s="2">
        <v>723.8</v>
      </c>
      <c r="H741" s="2">
        <v>723.8</v>
      </c>
      <c r="I741" s="2">
        <v>735.16</v>
      </c>
      <c r="J741" s="2">
        <v>735.16</v>
      </c>
      <c r="K741" s="2">
        <v>735.16</v>
      </c>
      <c r="L741" s="2">
        <v>746.7</v>
      </c>
      <c r="M741" s="2">
        <v>746.7</v>
      </c>
      <c r="N741" s="2">
        <v>746.7</v>
      </c>
      <c r="O741" s="2">
        <v>758.41</v>
      </c>
      <c r="P741" s="2">
        <v>758.41</v>
      </c>
      <c r="Q741" s="2">
        <v>758.41</v>
      </c>
      <c r="R741" s="2"/>
      <c r="S741" s="2"/>
      <c r="T741" s="2"/>
      <c r="U741" s="2"/>
      <c r="V741" s="2"/>
      <c r="W741" s="2"/>
      <c r="X741" s="2"/>
    </row>
    <row r="742" spans="1:24" x14ac:dyDescent="0.2">
      <c r="A742" s="2" t="s">
        <v>98</v>
      </c>
      <c r="B742" s="2" t="e">
        <f>INDEX('SHOP Plan List'!B$2:B$15,MATCH($A742,'SHOP Plan List'!$A$2:$A$15,0))</f>
        <v>#N/A</v>
      </c>
      <c r="C742" s="2" t="e">
        <f>INDEX('SHOP Plan List'!C$2:C$15,MATCH($A742,'SHOP Plan List'!$A$2:$A$15,0))</f>
        <v>#N/A</v>
      </c>
      <c r="D742" s="2" t="s">
        <v>82</v>
      </c>
      <c r="E742" s="2">
        <v>38</v>
      </c>
      <c r="F742" s="2">
        <v>728.48</v>
      </c>
      <c r="G742" s="2">
        <v>728.48</v>
      </c>
      <c r="H742" s="2">
        <v>728.48</v>
      </c>
      <c r="I742" s="2">
        <v>739.91</v>
      </c>
      <c r="J742" s="2">
        <v>739.91</v>
      </c>
      <c r="K742" s="2">
        <v>739.91</v>
      </c>
      <c r="L742" s="2">
        <v>751.52</v>
      </c>
      <c r="M742" s="2">
        <v>751.52</v>
      </c>
      <c r="N742" s="2">
        <v>751.52</v>
      </c>
      <c r="O742" s="2">
        <v>763.31</v>
      </c>
      <c r="P742" s="2">
        <v>763.31</v>
      </c>
      <c r="Q742" s="2">
        <v>763.31</v>
      </c>
      <c r="R742" s="2"/>
      <c r="S742" s="2"/>
      <c r="T742" s="2"/>
      <c r="U742" s="2"/>
      <c r="V742" s="2"/>
      <c r="W742" s="2"/>
      <c r="X742" s="2"/>
    </row>
    <row r="743" spans="1:24" x14ac:dyDescent="0.2">
      <c r="A743" s="2" t="s">
        <v>98</v>
      </c>
      <c r="B743" s="2" t="e">
        <f>INDEX('SHOP Plan List'!B$2:B$15,MATCH($A743,'SHOP Plan List'!$A$2:$A$15,0))</f>
        <v>#N/A</v>
      </c>
      <c r="C743" s="2" t="e">
        <f>INDEX('SHOP Plan List'!C$2:C$15,MATCH($A743,'SHOP Plan List'!$A$2:$A$15,0))</f>
        <v>#N/A</v>
      </c>
      <c r="D743" s="2" t="s">
        <v>82</v>
      </c>
      <c r="E743" s="2">
        <v>39</v>
      </c>
      <c r="F743" s="2">
        <v>737.84</v>
      </c>
      <c r="G743" s="2">
        <v>737.84</v>
      </c>
      <c r="H743" s="2">
        <v>737.84</v>
      </c>
      <c r="I743" s="2">
        <v>749.41</v>
      </c>
      <c r="J743" s="2">
        <v>749.41</v>
      </c>
      <c r="K743" s="2">
        <v>749.41</v>
      </c>
      <c r="L743" s="2">
        <v>761.17</v>
      </c>
      <c r="M743" s="2">
        <v>761.17</v>
      </c>
      <c r="N743" s="2">
        <v>761.17</v>
      </c>
      <c r="O743" s="2">
        <v>773.11</v>
      </c>
      <c r="P743" s="2">
        <v>773.11</v>
      </c>
      <c r="Q743" s="2">
        <v>773.11</v>
      </c>
      <c r="R743" s="2"/>
      <c r="S743" s="2"/>
      <c r="T743" s="2"/>
      <c r="U743" s="2"/>
      <c r="V743" s="2"/>
      <c r="W743" s="2"/>
      <c r="X743" s="2"/>
    </row>
    <row r="744" spans="1:24" x14ac:dyDescent="0.2">
      <c r="A744" s="2" t="s">
        <v>98</v>
      </c>
      <c r="B744" s="2" t="e">
        <f>INDEX('SHOP Plan List'!B$2:B$15,MATCH($A744,'SHOP Plan List'!$A$2:$A$15,0))</f>
        <v>#N/A</v>
      </c>
      <c r="C744" s="2" t="e">
        <f>INDEX('SHOP Plan List'!C$2:C$15,MATCH($A744,'SHOP Plan List'!$A$2:$A$15,0))</f>
        <v>#N/A</v>
      </c>
      <c r="D744" s="2" t="s">
        <v>82</v>
      </c>
      <c r="E744" s="2">
        <v>40</v>
      </c>
      <c r="F744" s="2">
        <v>747.19</v>
      </c>
      <c r="G744" s="2">
        <v>747.19</v>
      </c>
      <c r="H744" s="2">
        <v>747.19</v>
      </c>
      <c r="I744" s="2">
        <v>758.91</v>
      </c>
      <c r="J744" s="2">
        <v>758.91</v>
      </c>
      <c r="K744" s="2">
        <v>758.91</v>
      </c>
      <c r="L744" s="2">
        <v>770.82</v>
      </c>
      <c r="M744" s="2">
        <v>770.82</v>
      </c>
      <c r="N744" s="2">
        <v>770.82</v>
      </c>
      <c r="O744" s="2">
        <v>782.91</v>
      </c>
      <c r="P744" s="2">
        <v>782.91</v>
      </c>
      <c r="Q744" s="2">
        <v>782.91</v>
      </c>
      <c r="R744" s="2"/>
      <c r="S744" s="2"/>
      <c r="T744" s="2"/>
      <c r="U744" s="2"/>
      <c r="V744" s="2"/>
      <c r="W744" s="2"/>
      <c r="X744" s="2"/>
    </row>
    <row r="745" spans="1:24" x14ac:dyDescent="0.2">
      <c r="A745" s="2" t="s">
        <v>98</v>
      </c>
      <c r="B745" s="2" t="e">
        <f>INDEX('SHOP Plan List'!B$2:B$15,MATCH($A745,'SHOP Plan List'!$A$2:$A$15,0))</f>
        <v>#N/A</v>
      </c>
      <c r="C745" s="2" t="e">
        <f>INDEX('SHOP Plan List'!C$2:C$15,MATCH($A745,'SHOP Plan List'!$A$2:$A$15,0))</f>
        <v>#N/A</v>
      </c>
      <c r="D745" s="2" t="s">
        <v>82</v>
      </c>
      <c r="E745" s="2">
        <v>41</v>
      </c>
      <c r="F745" s="2">
        <v>761.22</v>
      </c>
      <c r="G745" s="2">
        <v>761.22</v>
      </c>
      <c r="H745" s="2">
        <v>761.22</v>
      </c>
      <c r="I745" s="2">
        <v>773.17</v>
      </c>
      <c r="J745" s="2">
        <v>773.17</v>
      </c>
      <c r="K745" s="2">
        <v>773.17</v>
      </c>
      <c r="L745" s="2">
        <v>785.3</v>
      </c>
      <c r="M745" s="2">
        <v>785.3</v>
      </c>
      <c r="N745" s="2">
        <v>785.3</v>
      </c>
      <c r="O745" s="2">
        <v>797.62</v>
      </c>
      <c r="P745" s="2">
        <v>797.62</v>
      </c>
      <c r="Q745" s="2">
        <v>797.62</v>
      </c>
      <c r="R745" s="2"/>
      <c r="S745" s="2"/>
      <c r="T745" s="2"/>
      <c r="U745" s="2"/>
      <c r="V745" s="2"/>
      <c r="W745" s="2"/>
      <c r="X745" s="2"/>
    </row>
    <row r="746" spans="1:24" x14ac:dyDescent="0.2">
      <c r="A746" s="2" t="s">
        <v>98</v>
      </c>
      <c r="B746" s="2" t="e">
        <f>INDEX('SHOP Plan List'!B$2:B$15,MATCH($A746,'SHOP Plan List'!$A$2:$A$15,0))</f>
        <v>#N/A</v>
      </c>
      <c r="C746" s="2" t="e">
        <f>INDEX('SHOP Plan List'!C$2:C$15,MATCH($A746,'SHOP Plan List'!$A$2:$A$15,0))</f>
        <v>#N/A</v>
      </c>
      <c r="D746" s="2" t="s">
        <v>82</v>
      </c>
      <c r="E746" s="2">
        <v>42</v>
      </c>
      <c r="F746" s="2">
        <v>774.67</v>
      </c>
      <c r="G746" s="2">
        <v>774.67</v>
      </c>
      <c r="H746" s="2">
        <v>774.67</v>
      </c>
      <c r="I746" s="2">
        <v>786.82</v>
      </c>
      <c r="J746" s="2">
        <v>786.82</v>
      </c>
      <c r="K746" s="2">
        <v>786.82</v>
      </c>
      <c r="L746" s="2">
        <v>799.17</v>
      </c>
      <c r="M746" s="2">
        <v>799.17</v>
      </c>
      <c r="N746" s="2">
        <v>799.17</v>
      </c>
      <c r="O746" s="2">
        <v>811.71</v>
      </c>
      <c r="P746" s="2">
        <v>811.71</v>
      </c>
      <c r="Q746" s="2">
        <v>811.71</v>
      </c>
      <c r="R746" s="2"/>
      <c r="S746" s="2"/>
      <c r="T746" s="2"/>
      <c r="U746" s="2"/>
      <c r="V746" s="2"/>
      <c r="W746" s="2"/>
      <c r="X746" s="2"/>
    </row>
    <row r="747" spans="1:24" x14ac:dyDescent="0.2">
      <c r="A747" s="2" t="s">
        <v>98</v>
      </c>
      <c r="B747" s="2" t="e">
        <f>INDEX('SHOP Plan List'!B$2:B$15,MATCH($A747,'SHOP Plan List'!$A$2:$A$15,0))</f>
        <v>#N/A</v>
      </c>
      <c r="C747" s="2" t="e">
        <f>INDEX('SHOP Plan List'!C$2:C$15,MATCH($A747,'SHOP Plan List'!$A$2:$A$15,0))</f>
        <v>#N/A</v>
      </c>
      <c r="D747" s="2" t="s">
        <v>82</v>
      </c>
      <c r="E747" s="2">
        <v>43</v>
      </c>
      <c r="F747" s="2">
        <v>793.38</v>
      </c>
      <c r="G747" s="2">
        <v>793.38</v>
      </c>
      <c r="H747" s="2">
        <v>793.38</v>
      </c>
      <c r="I747" s="2">
        <v>805.83</v>
      </c>
      <c r="J747" s="2">
        <v>805.83</v>
      </c>
      <c r="K747" s="2">
        <v>805.83</v>
      </c>
      <c r="L747" s="2">
        <v>818.47</v>
      </c>
      <c r="M747" s="2">
        <v>818.47</v>
      </c>
      <c r="N747" s="2">
        <v>818.47</v>
      </c>
      <c r="O747" s="2">
        <v>831.31</v>
      </c>
      <c r="P747" s="2">
        <v>831.31</v>
      </c>
      <c r="Q747" s="2">
        <v>831.31</v>
      </c>
      <c r="R747" s="2"/>
      <c r="S747" s="2"/>
      <c r="T747" s="2"/>
      <c r="U747" s="2"/>
      <c r="V747" s="2"/>
      <c r="W747" s="2"/>
      <c r="X747" s="2"/>
    </row>
    <row r="748" spans="1:24" x14ac:dyDescent="0.2">
      <c r="A748" s="2" t="s">
        <v>98</v>
      </c>
      <c r="B748" s="2" t="e">
        <f>INDEX('SHOP Plan List'!B$2:B$15,MATCH($A748,'SHOP Plan List'!$A$2:$A$15,0))</f>
        <v>#N/A</v>
      </c>
      <c r="C748" s="2" t="e">
        <f>INDEX('SHOP Plan List'!C$2:C$15,MATCH($A748,'SHOP Plan List'!$A$2:$A$15,0))</f>
        <v>#N/A</v>
      </c>
      <c r="D748" s="2" t="s">
        <v>82</v>
      </c>
      <c r="E748" s="2">
        <v>44</v>
      </c>
      <c r="F748" s="2">
        <v>816.77</v>
      </c>
      <c r="G748" s="2">
        <v>816.77</v>
      </c>
      <c r="H748" s="2">
        <v>816.77</v>
      </c>
      <c r="I748" s="2">
        <v>829.58</v>
      </c>
      <c r="J748" s="2">
        <v>829.58</v>
      </c>
      <c r="K748" s="2">
        <v>829.58</v>
      </c>
      <c r="L748" s="2">
        <v>842.6</v>
      </c>
      <c r="M748" s="2">
        <v>842.6</v>
      </c>
      <c r="N748" s="2">
        <v>842.6</v>
      </c>
      <c r="O748" s="2">
        <v>855.82</v>
      </c>
      <c r="P748" s="2">
        <v>855.82</v>
      </c>
      <c r="Q748" s="2">
        <v>855.82</v>
      </c>
      <c r="R748" s="2"/>
      <c r="S748" s="2"/>
      <c r="T748" s="2"/>
      <c r="U748" s="2"/>
      <c r="V748" s="2"/>
      <c r="W748" s="2"/>
      <c r="X748" s="2"/>
    </row>
    <row r="749" spans="1:24" x14ac:dyDescent="0.2">
      <c r="A749" s="2" t="s">
        <v>98</v>
      </c>
      <c r="B749" s="2" t="e">
        <f>INDEX('SHOP Plan List'!B$2:B$15,MATCH($A749,'SHOP Plan List'!$A$2:$A$15,0))</f>
        <v>#N/A</v>
      </c>
      <c r="C749" s="2" t="e">
        <f>INDEX('SHOP Plan List'!C$2:C$15,MATCH($A749,'SHOP Plan List'!$A$2:$A$15,0))</f>
        <v>#N/A</v>
      </c>
      <c r="D749" s="2" t="s">
        <v>82</v>
      </c>
      <c r="E749" s="2">
        <v>45</v>
      </c>
      <c r="F749" s="2">
        <v>844.24</v>
      </c>
      <c r="G749" s="2">
        <v>844.24</v>
      </c>
      <c r="H749" s="2">
        <v>844.24</v>
      </c>
      <c r="I749" s="2">
        <v>857.49</v>
      </c>
      <c r="J749" s="2">
        <v>857.49</v>
      </c>
      <c r="K749" s="2">
        <v>857.49</v>
      </c>
      <c r="L749" s="2">
        <v>870.94</v>
      </c>
      <c r="M749" s="2">
        <v>870.94</v>
      </c>
      <c r="N749" s="2">
        <v>870.94</v>
      </c>
      <c r="O749" s="2">
        <v>884.61</v>
      </c>
      <c r="P749" s="2">
        <v>884.61</v>
      </c>
      <c r="Q749" s="2">
        <v>884.61</v>
      </c>
      <c r="R749" s="2"/>
      <c r="S749" s="2"/>
      <c r="T749" s="2"/>
      <c r="U749" s="2"/>
      <c r="V749" s="2"/>
      <c r="W749" s="2"/>
      <c r="X749" s="2"/>
    </row>
    <row r="750" spans="1:24" x14ac:dyDescent="0.2">
      <c r="A750" s="2" t="s">
        <v>98</v>
      </c>
      <c r="B750" s="2" t="e">
        <f>INDEX('SHOP Plan List'!B$2:B$15,MATCH($A750,'SHOP Plan List'!$A$2:$A$15,0))</f>
        <v>#N/A</v>
      </c>
      <c r="C750" s="2" t="e">
        <f>INDEX('SHOP Plan List'!C$2:C$15,MATCH($A750,'SHOP Plan List'!$A$2:$A$15,0))</f>
        <v>#N/A</v>
      </c>
      <c r="D750" s="2" t="s">
        <v>82</v>
      </c>
      <c r="E750" s="2">
        <v>46</v>
      </c>
      <c r="F750" s="2">
        <v>876.98</v>
      </c>
      <c r="G750" s="2">
        <v>876.98</v>
      </c>
      <c r="H750" s="2">
        <v>876.98</v>
      </c>
      <c r="I750" s="2">
        <v>890.74</v>
      </c>
      <c r="J750" s="2">
        <v>890.74</v>
      </c>
      <c r="K750" s="2">
        <v>890.74</v>
      </c>
      <c r="L750" s="2">
        <v>904.72</v>
      </c>
      <c r="M750" s="2">
        <v>904.72</v>
      </c>
      <c r="N750" s="2">
        <v>904.72</v>
      </c>
      <c r="O750" s="2">
        <v>918.91</v>
      </c>
      <c r="P750" s="2">
        <v>918.91</v>
      </c>
      <c r="Q750" s="2">
        <v>918.91</v>
      </c>
      <c r="R750" s="2"/>
      <c r="S750" s="2"/>
      <c r="T750" s="2"/>
      <c r="U750" s="2"/>
      <c r="V750" s="2"/>
      <c r="W750" s="2"/>
      <c r="X750" s="2"/>
    </row>
    <row r="751" spans="1:24" x14ac:dyDescent="0.2">
      <c r="A751" s="2" t="s">
        <v>98</v>
      </c>
      <c r="B751" s="2" t="e">
        <f>INDEX('SHOP Plan List'!B$2:B$15,MATCH($A751,'SHOP Plan List'!$A$2:$A$15,0))</f>
        <v>#N/A</v>
      </c>
      <c r="C751" s="2" t="e">
        <f>INDEX('SHOP Plan List'!C$2:C$15,MATCH($A751,'SHOP Plan List'!$A$2:$A$15,0))</f>
        <v>#N/A</v>
      </c>
      <c r="D751" s="2" t="s">
        <v>82</v>
      </c>
      <c r="E751" s="2">
        <v>47</v>
      </c>
      <c r="F751" s="2">
        <v>913.82</v>
      </c>
      <c r="G751" s="2">
        <v>913.82</v>
      </c>
      <c r="H751" s="2">
        <v>913.82</v>
      </c>
      <c r="I751" s="2">
        <v>928.16</v>
      </c>
      <c r="J751" s="2">
        <v>928.16</v>
      </c>
      <c r="K751" s="2">
        <v>928.16</v>
      </c>
      <c r="L751" s="2">
        <v>942.72</v>
      </c>
      <c r="M751" s="2">
        <v>942.72</v>
      </c>
      <c r="N751" s="2">
        <v>942.72</v>
      </c>
      <c r="O751" s="2">
        <v>957.51</v>
      </c>
      <c r="P751" s="2">
        <v>957.51</v>
      </c>
      <c r="Q751" s="2">
        <v>957.51</v>
      </c>
      <c r="R751" s="2"/>
      <c r="S751" s="2"/>
      <c r="T751" s="2"/>
      <c r="U751" s="2"/>
      <c r="V751" s="2"/>
      <c r="W751" s="2"/>
      <c r="X751" s="2"/>
    </row>
    <row r="752" spans="1:24" x14ac:dyDescent="0.2">
      <c r="A752" s="2" t="s">
        <v>98</v>
      </c>
      <c r="B752" s="2" t="e">
        <f>INDEX('SHOP Plan List'!B$2:B$15,MATCH($A752,'SHOP Plan List'!$A$2:$A$15,0))</f>
        <v>#N/A</v>
      </c>
      <c r="C752" s="2" t="e">
        <f>INDEX('SHOP Plan List'!C$2:C$15,MATCH($A752,'SHOP Plan List'!$A$2:$A$15,0))</f>
        <v>#N/A</v>
      </c>
      <c r="D752" s="2" t="s">
        <v>82</v>
      </c>
      <c r="E752" s="2">
        <v>48</v>
      </c>
      <c r="F752" s="2">
        <v>955.91</v>
      </c>
      <c r="G752" s="2">
        <v>955.91</v>
      </c>
      <c r="H752" s="2">
        <v>955.91</v>
      </c>
      <c r="I752" s="2">
        <v>970.91</v>
      </c>
      <c r="J752" s="2">
        <v>970.91</v>
      </c>
      <c r="K752" s="2">
        <v>970.91</v>
      </c>
      <c r="L752" s="2">
        <v>986.14</v>
      </c>
      <c r="M752" s="2">
        <v>986.14</v>
      </c>
      <c r="N752" s="2">
        <v>986.14</v>
      </c>
      <c r="O752" s="2">
        <v>1001.62</v>
      </c>
      <c r="P752" s="2">
        <v>1001.62</v>
      </c>
      <c r="Q752" s="2">
        <v>1001.62</v>
      </c>
      <c r="R752" s="2"/>
      <c r="S752" s="2"/>
      <c r="T752" s="2"/>
      <c r="U752" s="2"/>
      <c r="V752" s="2"/>
      <c r="W752" s="2"/>
      <c r="X752" s="2"/>
    </row>
    <row r="753" spans="1:24" x14ac:dyDescent="0.2">
      <c r="A753" s="2" t="s">
        <v>98</v>
      </c>
      <c r="B753" s="2" t="e">
        <f>INDEX('SHOP Plan List'!B$2:B$15,MATCH($A753,'SHOP Plan List'!$A$2:$A$15,0))</f>
        <v>#N/A</v>
      </c>
      <c r="C753" s="2" t="e">
        <f>INDEX('SHOP Plan List'!C$2:C$15,MATCH($A753,'SHOP Plan List'!$A$2:$A$15,0))</f>
        <v>#N/A</v>
      </c>
      <c r="D753" s="2" t="s">
        <v>82</v>
      </c>
      <c r="E753" s="2">
        <v>49</v>
      </c>
      <c r="F753" s="2">
        <v>997.42</v>
      </c>
      <c r="G753" s="2">
        <v>997.42</v>
      </c>
      <c r="H753" s="2">
        <v>997.42</v>
      </c>
      <c r="I753" s="2">
        <v>1013.07</v>
      </c>
      <c r="J753" s="2">
        <v>1013.07</v>
      </c>
      <c r="K753" s="2">
        <v>1013.07</v>
      </c>
      <c r="L753" s="2">
        <v>1028.97</v>
      </c>
      <c r="M753" s="2">
        <v>1028.97</v>
      </c>
      <c r="N753" s="2">
        <v>1028.97</v>
      </c>
      <c r="O753" s="2">
        <v>1045.1099999999999</v>
      </c>
      <c r="P753" s="2">
        <v>1045.1099999999999</v>
      </c>
      <c r="Q753" s="2">
        <v>1045.1099999999999</v>
      </c>
      <c r="R753" s="2"/>
      <c r="S753" s="2"/>
      <c r="T753" s="2"/>
      <c r="U753" s="2"/>
      <c r="V753" s="2"/>
      <c r="W753" s="2"/>
      <c r="X753" s="2"/>
    </row>
    <row r="754" spans="1:24" x14ac:dyDescent="0.2">
      <c r="A754" s="2" t="s">
        <v>98</v>
      </c>
      <c r="B754" s="2" t="e">
        <f>INDEX('SHOP Plan List'!B$2:B$15,MATCH($A754,'SHOP Plan List'!$A$2:$A$15,0))</f>
        <v>#N/A</v>
      </c>
      <c r="C754" s="2" t="e">
        <f>INDEX('SHOP Plan List'!C$2:C$15,MATCH($A754,'SHOP Plan List'!$A$2:$A$15,0))</f>
        <v>#N/A</v>
      </c>
      <c r="D754" s="2" t="s">
        <v>82</v>
      </c>
      <c r="E754" s="2">
        <v>50</v>
      </c>
      <c r="F754" s="2">
        <v>1044.2</v>
      </c>
      <c r="G754" s="2">
        <v>1044.2</v>
      </c>
      <c r="H754" s="2">
        <v>1044.2</v>
      </c>
      <c r="I754" s="2">
        <v>1060.58</v>
      </c>
      <c r="J754" s="2">
        <v>1060.58</v>
      </c>
      <c r="K754" s="2">
        <v>1060.58</v>
      </c>
      <c r="L754" s="2">
        <v>1077.22</v>
      </c>
      <c r="M754" s="2">
        <v>1077.22</v>
      </c>
      <c r="N754" s="2">
        <v>1077.22</v>
      </c>
      <c r="O754" s="2">
        <v>1094.1199999999999</v>
      </c>
      <c r="P754" s="2">
        <v>1094.1199999999999</v>
      </c>
      <c r="Q754" s="2">
        <v>1094.1199999999999</v>
      </c>
      <c r="R754" s="2"/>
      <c r="S754" s="2"/>
      <c r="T754" s="2"/>
      <c r="U754" s="2"/>
      <c r="V754" s="2"/>
      <c r="W754" s="2"/>
      <c r="X754" s="2"/>
    </row>
    <row r="755" spans="1:24" x14ac:dyDescent="0.2">
      <c r="A755" s="2" t="s">
        <v>98</v>
      </c>
      <c r="B755" s="2" t="e">
        <f>INDEX('SHOP Plan List'!B$2:B$15,MATCH($A755,'SHOP Plan List'!$A$2:$A$15,0))</f>
        <v>#N/A</v>
      </c>
      <c r="C755" s="2" t="e">
        <f>INDEX('SHOP Plan List'!C$2:C$15,MATCH($A755,'SHOP Plan List'!$A$2:$A$15,0))</f>
        <v>#N/A</v>
      </c>
      <c r="D755" s="2" t="s">
        <v>82</v>
      </c>
      <c r="E755" s="2">
        <v>51</v>
      </c>
      <c r="F755" s="2">
        <v>1090.3800000000001</v>
      </c>
      <c r="G755" s="2">
        <v>1090.3800000000001</v>
      </c>
      <c r="H755" s="2">
        <v>1090.3800000000001</v>
      </c>
      <c r="I755" s="2">
        <v>1107.49</v>
      </c>
      <c r="J755" s="2">
        <v>1107.49</v>
      </c>
      <c r="K755" s="2">
        <v>1107.49</v>
      </c>
      <c r="L755" s="2">
        <v>1124.8699999999999</v>
      </c>
      <c r="M755" s="2">
        <v>1124.8699999999999</v>
      </c>
      <c r="N755" s="2">
        <v>1124.8699999999999</v>
      </c>
      <c r="O755" s="2">
        <v>1142.52</v>
      </c>
      <c r="P755" s="2">
        <v>1142.52</v>
      </c>
      <c r="Q755" s="2">
        <v>1142.52</v>
      </c>
      <c r="R755" s="2"/>
      <c r="S755" s="2"/>
      <c r="T755" s="2"/>
      <c r="U755" s="2"/>
      <c r="V755" s="2"/>
      <c r="W755" s="2"/>
      <c r="X755" s="2"/>
    </row>
    <row r="756" spans="1:24" x14ac:dyDescent="0.2">
      <c r="A756" s="2" t="s">
        <v>98</v>
      </c>
      <c r="B756" s="2" t="e">
        <f>INDEX('SHOP Plan List'!B$2:B$15,MATCH($A756,'SHOP Plan List'!$A$2:$A$15,0))</f>
        <v>#N/A</v>
      </c>
      <c r="C756" s="2" t="e">
        <f>INDEX('SHOP Plan List'!C$2:C$15,MATCH($A756,'SHOP Plan List'!$A$2:$A$15,0))</f>
        <v>#N/A</v>
      </c>
      <c r="D756" s="2" t="s">
        <v>82</v>
      </c>
      <c r="E756" s="2">
        <v>52</v>
      </c>
      <c r="F756" s="2">
        <v>1141.25</v>
      </c>
      <c r="G756" s="2">
        <v>1141.25</v>
      </c>
      <c r="H756" s="2">
        <v>1141.25</v>
      </c>
      <c r="I756" s="2">
        <v>1159.1500000000001</v>
      </c>
      <c r="J756" s="2">
        <v>1159.1500000000001</v>
      </c>
      <c r="K756" s="2">
        <v>1159.1500000000001</v>
      </c>
      <c r="L756" s="2">
        <v>1177.3399999999999</v>
      </c>
      <c r="M756" s="2">
        <v>1177.3399999999999</v>
      </c>
      <c r="N756" s="2">
        <v>1177.3399999999999</v>
      </c>
      <c r="O756" s="2">
        <v>1195.81</v>
      </c>
      <c r="P756" s="2">
        <v>1195.81</v>
      </c>
      <c r="Q756" s="2">
        <v>1195.81</v>
      </c>
      <c r="R756" s="2"/>
      <c r="S756" s="2"/>
      <c r="T756" s="2"/>
      <c r="U756" s="2"/>
      <c r="V756" s="2"/>
      <c r="W756" s="2"/>
      <c r="X756" s="2"/>
    </row>
    <row r="757" spans="1:24" x14ac:dyDescent="0.2">
      <c r="A757" s="2" t="s">
        <v>98</v>
      </c>
      <c r="B757" s="2" t="e">
        <f>INDEX('SHOP Plan List'!B$2:B$15,MATCH($A757,'SHOP Plan List'!$A$2:$A$15,0))</f>
        <v>#N/A</v>
      </c>
      <c r="C757" s="2" t="e">
        <f>INDEX('SHOP Plan List'!C$2:C$15,MATCH($A757,'SHOP Plan List'!$A$2:$A$15,0))</f>
        <v>#N/A</v>
      </c>
      <c r="D757" s="2" t="s">
        <v>82</v>
      </c>
      <c r="E757" s="2">
        <v>53</v>
      </c>
      <c r="F757" s="2">
        <v>1192.7</v>
      </c>
      <c r="G757" s="2">
        <v>1192.7</v>
      </c>
      <c r="H757" s="2">
        <v>1192.7</v>
      </c>
      <c r="I757" s="2">
        <v>1211.4100000000001</v>
      </c>
      <c r="J757" s="2">
        <v>1211.4100000000001</v>
      </c>
      <c r="K757" s="2">
        <v>1211.4100000000001</v>
      </c>
      <c r="L757" s="2">
        <v>1230.42</v>
      </c>
      <c r="M757" s="2">
        <v>1230.42</v>
      </c>
      <c r="N757" s="2">
        <v>1230.42</v>
      </c>
      <c r="O757" s="2">
        <v>1249.72</v>
      </c>
      <c r="P757" s="2">
        <v>1249.72</v>
      </c>
      <c r="Q757" s="2">
        <v>1249.72</v>
      </c>
      <c r="R757" s="2"/>
      <c r="S757" s="2"/>
      <c r="T757" s="2"/>
      <c r="U757" s="2"/>
      <c r="V757" s="2"/>
      <c r="W757" s="2"/>
      <c r="X757" s="2"/>
    </row>
    <row r="758" spans="1:24" x14ac:dyDescent="0.2">
      <c r="A758" s="2" t="s">
        <v>98</v>
      </c>
      <c r="B758" s="2" t="e">
        <f>INDEX('SHOP Plan List'!B$2:B$15,MATCH($A758,'SHOP Plan List'!$A$2:$A$15,0))</f>
        <v>#N/A</v>
      </c>
      <c r="C758" s="2" t="e">
        <f>INDEX('SHOP Plan List'!C$2:C$15,MATCH($A758,'SHOP Plan List'!$A$2:$A$15,0))</f>
        <v>#N/A</v>
      </c>
      <c r="D758" s="2" t="s">
        <v>82</v>
      </c>
      <c r="E758" s="2">
        <v>54</v>
      </c>
      <c r="F758" s="2">
        <v>1248.24</v>
      </c>
      <c r="G758" s="2">
        <v>1248.24</v>
      </c>
      <c r="H758" s="2">
        <v>1248.24</v>
      </c>
      <c r="I758" s="2">
        <v>1267.83</v>
      </c>
      <c r="J758" s="2">
        <v>1267.83</v>
      </c>
      <c r="K758" s="2">
        <v>1267.83</v>
      </c>
      <c r="L758" s="2">
        <v>1287.72</v>
      </c>
      <c r="M758" s="2">
        <v>1287.72</v>
      </c>
      <c r="N758" s="2">
        <v>1287.72</v>
      </c>
      <c r="O758" s="2">
        <v>1307.92</v>
      </c>
      <c r="P758" s="2">
        <v>1307.92</v>
      </c>
      <c r="Q758" s="2">
        <v>1307.92</v>
      </c>
      <c r="R758" s="2"/>
      <c r="S758" s="2"/>
      <c r="T758" s="2"/>
      <c r="U758" s="2"/>
      <c r="V758" s="2"/>
      <c r="W758" s="2"/>
      <c r="X758" s="2"/>
    </row>
    <row r="759" spans="1:24" x14ac:dyDescent="0.2">
      <c r="A759" s="2" t="s">
        <v>98</v>
      </c>
      <c r="B759" s="2" t="e">
        <f>INDEX('SHOP Plan List'!B$2:B$15,MATCH($A759,'SHOP Plan List'!$A$2:$A$15,0))</f>
        <v>#N/A</v>
      </c>
      <c r="C759" s="2" t="e">
        <f>INDEX('SHOP Plan List'!C$2:C$15,MATCH($A759,'SHOP Plan List'!$A$2:$A$15,0))</f>
        <v>#N/A</v>
      </c>
      <c r="D759" s="2" t="s">
        <v>82</v>
      </c>
      <c r="E759" s="2">
        <v>55</v>
      </c>
      <c r="F759" s="2">
        <v>1303.78</v>
      </c>
      <c r="G759" s="2">
        <v>1303.78</v>
      </c>
      <c r="H759" s="2">
        <v>1303.78</v>
      </c>
      <c r="I759" s="2">
        <v>1324.24</v>
      </c>
      <c r="J759" s="2">
        <v>1324.24</v>
      </c>
      <c r="K759" s="2">
        <v>1324.24</v>
      </c>
      <c r="L759" s="2">
        <v>1345.02</v>
      </c>
      <c r="M759" s="2">
        <v>1345.02</v>
      </c>
      <c r="N759" s="2">
        <v>1345.02</v>
      </c>
      <c r="O759" s="2">
        <v>1366.12</v>
      </c>
      <c r="P759" s="2">
        <v>1366.12</v>
      </c>
      <c r="Q759" s="2">
        <v>1366.12</v>
      </c>
      <c r="R759" s="2"/>
      <c r="S759" s="2"/>
      <c r="T759" s="2"/>
      <c r="U759" s="2"/>
      <c r="V759" s="2"/>
      <c r="W759" s="2"/>
      <c r="X759" s="2"/>
    </row>
    <row r="760" spans="1:24" x14ac:dyDescent="0.2">
      <c r="A760" s="2" t="s">
        <v>98</v>
      </c>
      <c r="B760" s="2" t="e">
        <f>INDEX('SHOP Plan List'!B$2:B$15,MATCH($A760,'SHOP Plan List'!$A$2:$A$15,0))</f>
        <v>#N/A</v>
      </c>
      <c r="C760" s="2" t="e">
        <f>INDEX('SHOP Plan List'!C$2:C$15,MATCH($A760,'SHOP Plan List'!$A$2:$A$15,0))</f>
        <v>#N/A</v>
      </c>
      <c r="D760" s="2" t="s">
        <v>82</v>
      </c>
      <c r="E760" s="2">
        <v>56</v>
      </c>
      <c r="F760" s="2">
        <v>1364</v>
      </c>
      <c r="G760" s="2">
        <v>1364</v>
      </c>
      <c r="H760" s="2">
        <v>1364</v>
      </c>
      <c r="I760" s="2">
        <v>1385.4</v>
      </c>
      <c r="J760" s="2">
        <v>1385.4</v>
      </c>
      <c r="K760" s="2">
        <v>1385.4</v>
      </c>
      <c r="L760" s="2">
        <v>1407.14</v>
      </c>
      <c r="M760" s="2">
        <v>1407.14</v>
      </c>
      <c r="N760" s="2">
        <v>1407.14</v>
      </c>
      <c r="O760" s="2">
        <v>1429.22</v>
      </c>
      <c r="P760" s="2">
        <v>1429.22</v>
      </c>
      <c r="Q760" s="2">
        <v>1429.22</v>
      </c>
      <c r="R760" s="2"/>
      <c r="S760" s="2"/>
      <c r="T760" s="2"/>
      <c r="U760" s="2"/>
      <c r="V760" s="2"/>
      <c r="W760" s="2"/>
      <c r="X760" s="2"/>
    </row>
    <row r="761" spans="1:24" x14ac:dyDescent="0.2">
      <c r="A761" s="2" t="s">
        <v>98</v>
      </c>
      <c r="B761" s="2" t="e">
        <f>INDEX('SHOP Plan List'!B$2:B$15,MATCH($A761,'SHOP Plan List'!$A$2:$A$15,0))</f>
        <v>#N/A</v>
      </c>
      <c r="C761" s="2" t="e">
        <f>INDEX('SHOP Plan List'!C$2:C$15,MATCH($A761,'SHOP Plan List'!$A$2:$A$15,0))</f>
        <v>#N/A</v>
      </c>
      <c r="D761" s="2" t="s">
        <v>82</v>
      </c>
      <c r="E761" s="2">
        <v>57</v>
      </c>
      <c r="F761" s="2">
        <v>1424.81</v>
      </c>
      <c r="G761" s="2">
        <v>1424.81</v>
      </c>
      <c r="H761" s="2">
        <v>1424.81</v>
      </c>
      <c r="I761" s="2">
        <v>1447.16</v>
      </c>
      <c r="J761" s="2">
        <v>1447.16</v>
      </c>
      <c r="K761" s="2">
        <v>1447.16</v>
      </c>
      <c r="L761" s="2">
        <v>1469.87</v>
      </c>
      <c r="M761" s="2">
        <v>1469.87</v>
      </c>
      <c r="N761" s="2">
        <v>1469.87</v>
      </c>
      <c r="O761" s="2">
        <v>1492.93</v>
      </c>
      <c r="P761" s="2">
        <v>1492.93</v>
      </c>
      <c r="Q761" s="2">
        <v>1492.93</v>
      </c>
      <c r="R761" s="2"/>
      <c r="S761" s="2"/>
      <c r="T761" s="2"/>
      <c r="U761" s="2"/>
      <c r="V761" s="2"/>
      <c r="W761" s="2"/>
      <c r="X761" s="2"/>
    </row>
    <row r="762" spans="1:24" x14ac:dyDescent="0.2">
      <c r="A762" s="2" t="s">
        <v>98</v>
      </c>
      <c r="B762" s="2" t="e">
        <f>INDEX('SHOP Plan List'!B$2:B$15,MATCH($A762,'SHOP Plan List'!$A$2:$A$15,0))</f>
        <v>#N/A</v>
      </c>
      <c r="C762" s="2" t="e">
        <f>INDEX('SHOP Plan List'!C$2:C$15,MATCH($A762,'SHOP Plan List'!$A$2:$A$15,0))</f>
        <v>#N/A</v>
      </c>
      <c r="D762" s="2" t="s">
        <v>82</v>
      </c>
      <c r="E762" s="2">
        <v>58</v>
      </c>
      <c r="F762" s="2">
        <v>1489.7</v>
      </c>
      <c r="G762" s="2">
        <v>1489.7</v>
      </c>
      <c r="H762" s="2">
        <v>1489.7</v>
      </c>
      <c r="I762" s="2">
        <v>1513.08</v>
      </c>
      <c r="J762" s="2">
        <v>1513.08</v>
      </c>
      <c r="K762" s="2">
        <v>1513.08</v>
      </c>
      <c r="L762" s="2">
        <v>1536.82</v>
      </c>
      <c r="M762" s="2">
        <v>1536.82</v>
      </c>
      <c r="N762" s="2">
        <v>1536.82</v>
      </c>
      <c r="O762" s="2">
        <v>1560.93</v>
      </c>
      <c r="P762" s="2">
        <v>1560.93</v>
      </c>
      <c r="Q762" s="2">
        <v>1560.93</v>
      </c>
      <c r="R762" s="2"/>
      <c r="S762" s="2"/>
      <c r="T762" s="2"/>
      <c r="U762" s="2"/>
      <c r="V762" s="2"/>
      <c r="W762" s="2"/>
      <c r="X762" s="2"/>
    </row>
    <row r="763" spans="1:24" x14ac:dyDescent="0.2">
      <c r="A763" s="2" t="s">
        <v>98</v>
      </c>
      <c r="B763" s="2" t="e">
        <f>INDEX('SHOP Plan List'!B$2:B$15,MATCH($A763,'SHOP Plan List'!$A$2:$A$15,0))</f>
        <v>#N/A</v>
      </c>
      <c r="C763" s="2" t="e">
        <f>INDEX('SHOP Plan List'!C$2:C$15,MATCH($A763,'SHOP Plan List'!$A$2:$A$15,0))</f>
        <v>#N/A</v>
      </c>
      <c r="D763" s="2" t="s">
        <v>82</v>
      </c>
      <c r="E763" s="2">
        <v>59</v>
      </c>
      <c r="F763" s="2">
        <v>1521.86</v>
      </c>
      <c r="G763" s="2">
        <v>1521.86</v>
      </c>
      <c r="H763" s="2">
        <v>1521.86</v>
      </c>
      <c r="I763" s="2">
        <v>1545.74</v>
      </c>
      <c r="J763" s="2">
        <v>1545.74</v>
      </c>
      <c r="K763" s="2">
        <v>1545.74</v>
      </c>
      <c r="L763" s="2">
        <v>1569.99</v>
      </c>
      <c r="M763" s="2">
        <v>1569.99</v>
      </c>
      <c r="N763" s="2">
        <v>1569.99</v>
      </c>
      <c r="O763" s="2">
        <v>1594.62</v>
      </c>
      <c r="P763" s="2">
        <v>1594.62</v>
      </c>
      <c r="Q763" s="2">
        <v>1594.62</v>
      </c>
      <c r="R763" s="2"/>
      <c r="S763" s="2"/>
      <c r="T763" s="2"/>
      <c r="U763" s="2"/>
      <c r="V763" s="2"/>
      <c r="W763" s="2"/>
      <c r="X763" s="2"/>
    </row>
    <row r="764" spans="1:24" x14ac:dyDescent="0.2">
      <c r="A764" s="2" t="s">
        <v>98</v>
      </c>
      <c r="B764" s="2" t="e">
        <f>INDEX('SHOP Plan List'!B$2:B$15,MATCH($A764,'SHOP Plan List'!$A$2:$A$15,0))</f>
        <v>#N/A</v>
      </c>
      <c r="C764" s="2" t="e">
        <f>INDEX('SHOP Plan List'!C$2:C$15,MATCH($A764,'SHOP Plan List'!$A$2:$A$15,0))</f>
        <v>#N/A</v>
      </c>
      <c r="D764" s="2" t="s">
        <v>82</v>
      </c>
      <c r="E764" s="2">
        <v>60</v>
      </c>
      <c r="F764" s="2">
        <v>1586.76</v>
      </c>
      <c r="G764" s="2">
        <v>1586.76</v>
      </c>
      <c r="H764" s="2">
        <v>1586.76</v>
      </c>
      <c r="I764" s="2">
        <v>1611.65</v>
      </c>
      <c r="J764" s="2">
        <v>1611.65</v>
      </c>
      <c r="K764" s="2">
        <v>1611.65</v>
      </c>
      <c r="L764" s="2">
        <v>1636.94</v>
      </c>
      <c r="M764" s="2">
        <v>1636.94</v>
      </c>
      <c r="N764" s="2">
        <v>1636.94</v>
      </c>
      <c r="O764" s="2">
        <v>1662.62</v>
      </c>
      <c r="P764" s="2">
        <v>1662.62</v>
      </c>
      <c r="Q764" s="2">
        <v>1662.62</v>
      </c>
      <c r="R764" s="2"/>
      <c r="S764" s="2"/>
      <c r="T764" s="2"/>
      <c r="U764" s="2"/>
      <c r="V764" s="2"/>
      <c r="W764" s="2"/>
      <c r="X764" s="2"/>
    </row>
    <row r="765" spans="1:24" x14ac:dyDescent="0.2">
      <c r="A765" s="2" t="s">
        <v>98</v>
      </c>
      <c r="B765" s="2" t="e">
        <f>INDEX('SHOP Plan List'!B$2:B$15,MATCH($A765,'SHOP Plan List'!$A$2:$A$15,0))</f>
        <v>#N/A</v>
      </c>
      <c r="C765" s="2" t="e">
        <f>INDEX('SHOP Plan List'!C$2:C$15,MATCH($A765,'SHOP Plan List'!$A$2:$A$15,0))</f>
        <v>#N/A</v>
      </c>
      <c r="D765" s="2" t="s">
        <v>82</v>
      </c>
      <c r="E765" s="2">
        <v>61</v>
      </c>
      <c r="F765" s="2">
        <v>1642.88</v>
      </c>
      <c r="G765" s="2">
        <v>1642.88</v>
      </c>
      <c r="H765" s="2">
        <v>1642.88</v>
      </c>
      <c r="I765" s="2">
        <v>1668.66</v>
      </c>
      <c r="J765" s="2">
        <v>1668.66</v>
      </c>
      <c r="K765" s="2">
        <v>1668.66</v>
      </c>
      <c r="L765" s="2">
        <v>1694.84</v>
      </c>
      <c r="M765" s="2">
        <v>1694.84</v>
      </c>
      <c r="N765" s="2">
        <v>1694.84</v>
      </c>
      <c r="O765" s="2">
        <v>1721.43</v>
      </c>
      <c r="P765" s="2">
        <v>1721.43</v>
      </c>
      <c r="Q765" s="2">
        <v>1721.43</v>
      </c>
      <c r="R765" s="2"/>
      <c r="S765" s="2"/>
      <c r="T765" s="2"/>
      <c r="U765" s="2"/>
      <c r="V765" s="2"/>
      <c r="W765" s="2"/>
      <c r="X765" s="2"/>
    </row>
    <row r="766" spans="1:24" x14ac:dyDescent="0.2">
      <c r="A766" s="2" t="s">
        <v>98</v>
      </c>
      <c r="B766" s="2" t="e">
        <f>INDEX('SHOP Plan List'!B$2:B$15,MATCH($A766,'SHOP Plan List'!$A$2:$A$15,0))</f>
        <v>#N/A</v>
      </c>
      <c r="C766" s="2" t="e">
        <f>INDEX('SHOP Plan List'!C$2:C$15,MATCH($A766,'SHOP Plan List'!$A$2:$A$15,0))</f>
        <v>#N/A</v>
      </c>
      <c r="D766" s="2" t="s">
        <v>82</v>
      </c>
      <c r="E766" s="2">
        <v>62</v>
      </c>
      <c r="F766" s="2">
        <v>1679.72</v>
      </c>
      <c r="G766" s="2">
        <v>1679.72</v>
      </c>
      <c r="H766" s="2">
        <v>1679.72</v>
      </c>
      <c r="I766" s="2">
        <v>1706.07</v>
      </c>
      <c r="J766" s="2">
        <v>1706.07</v>
      </c>
      <c r="K766" s="2">
        <v>1706.07</v>
      </c>
      <c r="L766" s="2">
        <v>1732.84</v>
      </c>
      <c r="M766" s="2">
        <v>1732.84</v>
      </c>
      <c r="N766" s="2">
        <v>1732.84</v>
      </c>
      <c r="O766" s="2">
        <v>1760.03</v>
      </c>
      <c r="P766" s="2">
        <v>1760.03</v>
      </c>
      <c r="Q766" s="2">
        <v>1760.03</v>
      </c>
      <c r="R766" s="2"/>
      <c r="S766" s="2"/>
      <c r="T766" s="2"/>
      <c r="U766" s="2"/>
      <c r="V766" s="2"/>
      <c r="W766" s="2"/>
      <c r="X766" s="2"/>
    </row>
    <row r="767" spans="1:24" x14ac:dyDescent="0.2">
      <c r="A767" s="2" t="s">
        <v>98</v>
      </c>
      <c r="B767" s="2" t="e">
        <f>INDEX('SHOP Plan List'!B$2:B$15,MATCH($A767,'SHOP Plan List'!$A$2:$A$15,0))</f>
        <v>#N/A</v>
      </c>
      <c r="C767" s="2" t="e">
        <f>INDEX('SHOP Plan List'!C$2:C$15,MATCH($A767,'SHOP Plan List'!$A$2:$A$15,0))</f>
        <v>#N/A</v>
      </c>
      <c r="D767" s="2" t="s">
        <v>82</v>
      </c>
      <c r="E767" s="2">
        <v>63</v>
      </c>
      <c r="F767" s="2">
        <v>1725.91</v>
      </c>
      <c r="G767" s="2">
        <v>1725.91</v>
      </c>
      <c r="H767" s="2">
        <v>1725.91</v>
      </c>
      <c r="I767" s="2">
        <v>1752.98</v>
      </c>
      <c r="J767" s="2">
        <v>1752.98</v>
      </c>
      <c r="K767" s="2">
        <v>1752.98</v>
      </c>
      <c r="L767" s="2">
        <v>1780.49</v>
      </c>
      <c r="M767" s="2">
        <v>1780.49</v>
      </c>
      <c r="N767" s="2">
        <v>1780.49</v>
      </c>
      <c r="O767" s="2">
        <v>1808.42</v>
      </c>
      <c r="P767" s="2">
        <v>1808.42</v>
      </c>
      <c r="Q767" s="2">
        <v>1808.42</v>
      </c>
      <c r="R767" s="2"/>
      <c r="S767" s="2"/>
      <c r="T767" s="2"/>
      <c r="U767" s="2"/>
      <c r="V767" s="2"/>
      <c r="W767" s="2"/>
      <c r="X767" s="2"/>
    </row>
    <row r="768" spans="1:24" x14ac:dyDescent="0.2">
      <c r="A768" s="2" t="s">
        <v>98</v>
      </c>
      <c r="B768" s="2" t="e">
        <f>INDEX('SHOP Plan List'!B$2:B$15,MATCH($A768,'SHOP Plan List'!$A$2:$A$15,0))</f>
        <v>#N/A</v>
      </c>
      <c r="C768" s="2" t="e">
        <f>INDEX('SHOP Plan List'!C$2:C$15,MATCH($A768,'SHOP Plan List'!$A$2:$A$15,0))</f>
        <v>#N/A</v>
      </c>
      <c r="D768" s="2" t="s">
        <v>82</v>
      </c>
      <c r="E768" s="2" t="s">
        <v>84</v>
      </c>
      <c r="F768" s="2">
        <v>1753.96</v>
      </c>
      <c r="G768" s="2">
        <v>1753.96</v>
      </c>
      <c r="H768" s="2">
        <v>1753.96</v>
      </c>
      <c r="I768" s="2">
        <v>1781.48</v>
      </c>
      <c r="J768" s="2">
        <v>1781.48</v>
      </c>
      <c r="K768" s="2">
        <v>1781.48</v>
      </c>
      <c r="L768" s="2">
        <v>1809.43</v>
      </c>
      <c r="M768" s="2">
        <v>1809.43</v>
      </c>
      <c r="N768" s="2">
        <v>1809.43</v>
      </c>
      <c r="O768" s="2">
        <v>1837.82</v>
      </c>
      <c r="P768" s="2">
        <v>1837.82</v>
      </c>
      <c r="Q768" s="2">
        <v>1837.82</v>
      </c>
      <c r="R768" s="2"/>
      <c r="S768" s="2"/>
      <c r="T768" s="2"/>
      <c r="U768" s="2"/>
      <c r="V768" s="2"/>
      <c r="W768" s="2"/>
      <c r="X768" s="2"/>
    </row>
    <row r="769" spans="1:24" x14ac:dyDescent="0.2">
      <c r="A769" s="2" t="s">
        <v>99</v>
      </c>
      <c r="B769" s="2" t="e">
        <f>INDEX('SHOP Plan List'!B$2:B$15,MATCH($A769,'SHOP Plan List'!$A$2:$A$15,0))</f>
        <v>#N/A</v>
      </c>
      <c r="C769" s="2" t="e">
        <f>INDEX('SHOP Plan List'!C$2:C$15,MATCH($A769,'SHOP Plan List'!$A$2:$A$15,0))</f>
        <v>#N/A</v>
      </c>
      <c r="D769" s="2" t="s">
        <v>82</v>
      </c>
      <c r="E769" s="2" t="s">
        <v>83</v>
      </c>
      <c r="F769" s="2">
        <v>466.73</v>
      </c>
      <c r="G769" s="2">
        <v>466.73</v>
      </c>
      <c r="H769" s="2">
        <v>466.73</v>
      </c>
      <c r="I769" s="2">
        <v>474.05</v>
      </c>
      <c r="J769" s="2">
        <v>474.05</v>
      </c>
      <c r="K769" s="2">
        <v>474.05</v>
      </c>
      <c r="L769" s="2">
        <v>481.49</v>
      </c>
      <c r="M769" s="2">
        <v>481.49</v>
      </c>
      <c r="N769" s="2">
        <v>481.49</v>
      </c>
      <c r="O769" s="2">
        <v>489.05</v>
      </c>
      <c r="P769" s="2">
        <v>489.05</v>
      </c>
      <c r="Q769" s="2">
        <v>489.05</v>
      </c>
      <c r="R769" s="2"/>
      <c r="S769" s="2"/>
      <c r="T769" s="2"/>
      <c r="U769" s="2"/>
      <c r="V769" s="2"/>
      <c r="W769" s="2"/>
      <c r="X769" s="2"/>
    </row>
    <row r="770" spans="1:24" x14ac:dyDescent="0.2">
      <c r="A770" s="2" t="s">
        <v>99</v>
      </c>
      <c r="B770" s="2" t="e">
        <f>INDEX('SHOP Plan List'!B$2:B$15,MATCH($A770,'SHOP Plan List'!$A$2:$A$15,0))</f>
        <v>#N/A</v>
      </c>
      <c r="C770" s="2" t="e">
        <f>INDEX('SHOP Plan List'!C$2:C$15,MATCH($A770,'SHOP Plan List'!$A$2:$A$15,0))</f>
        <v>#N/A</v>
      </c>
      <c r="D770" s="2" t="s">
        <v>82</v>
      </c>
      <c r="E770" s="2">
        <v>15</v>
      </c>
      <c r="F770" s="2">
        <v>508.22</v>
      </c>
      <c r="G770" s="2">
        <v>508.22</v>
      </c>
      <c r="H770" s="2">
        <v>508.22</v>
      </c>
      <c r="I770" s="2">
        <v>516.19000000000005</v>
      </c>
      <c r="J770" s="2">
        <v>516.19000000000005</v>
      </c>
      <c r="K770" s="2">
        <v>516.19000000000005</v>
      </c>
      <c r="L770" s="2">
        <v>524.29</v>
      </c>
      <c r="M770" s="2">
        <v>524.29</v>
      </c>
      <c r="N770" s="2">
        <v>524.29</v>
      </c>
      <c r="O770" s="2">
        <v>532.52</v>
      </c>
      <c r="P770" s="2">
        <v>532.52</v>
      </c>
      <c r="Q770" s="2">
        <v>532.52</v>
      </c>
      <c r="R770" s="2"/>
      <c r="S770" s="2"/>
      <c r="T770" s="2"/>
      <c r="U770" s="2"/>
      <c r="V770" s="2"/>
      <c r="W770" s="2"/>
      <c r="X770" s="2"/>
    </row>
    <row r="771" spans="1:24" x14ac:dyDescent="0.2">
      <c r="A771" s="2" t="s">
        <v>99</v>
      </c>
      <c r="B771" s="2" t="e">
        <f>INDEX('SHOP Plan List'!B$2:B$15,MATCH($A771,'SHOP Plan List'!$A$2:$A$15,0))</f>
        <v>#N/A</v>
      </c>
      <c r="C771" s="2" t="e">
        <f>INDEX('SHOP Plan List'!C$2:C$15,MATCH($A771,'SHOP Plan List'!$A$2:$A$15,0))</f>
        <v>#N/A</v>
      </c>
      <c r="D771" s="2" t="s">
        <v>82</v>
      </c>
      <c r="E771" s="2">
        <v>16</v>
      </c>
      <c r="F771" s="2">
        <v>524.08000000000004</v>
      </c>
      <c r="G771" s="2">
        <v>524.08000000000004</v>
      </c>
      <c r="H771" s="2">
        <v>524.08000000000004</v>
      </c>
      <c r="I771" s="2">
        <v>532.29999999999995</v>
      </c>
      <c r="J771" s="2">
        <v>532.29999999999995</v>
      </c>
      <c r="K771" s="2">
        <v>532.29999999999995</v>
      </c>
      <c r="L771" s="2">
        <v>540.66</v>
      </c>
      <c r="M771" s="2">
        <v>540.66</v>
      </c>
      <c r="N771" s="2">
        <v>540.66</v>
      </c>
      <c r="O771" s="2">
        <v>549.14</v>
      </c>
      <c r="P771" s="2">
        <v>549.14</v>
      </c>
      <c r="Q771" s="2">
        <v>549.14</v>
      </c>
      <c r="R771" s="2"/>
      <c r="S771" s="2"/>
      <c r="T771" s="2"/>
      <c r="U771" s="2"/>
      <c r="V771" s="2"/>
      <c r="W771" s="2"/>
      <c r="X771" s="2"/>
    </row>
    <row r="772" spans="1:24" x14ac:dyDescent="0.2">
      <c r="A772" s="2" t="s">
        <v>99</v>
      </c>
      <c r="B772" s="2" t="e">
        <f>INDEX('SHOP Plan List'!B$2:B$15,MATCH($A772,'SHOP Plan List'!$A$2:$A$15,0))</f>
        <v>#N/A</v>
      </c>
      <c r="C772" s="2" t="e">
        <f>INDEX('SHOP Plan List'!C$2:C$15,MATCH($A772,'SHOP Plan List'!$A$2:$A$15,0))</f>
        <v>#N/A</v>
      </c>
      <c r="D772" s="2" t="s">
        <v>82</v>
      </c>
      <c r="E772" s="2">
        <v>17</v>
      </c>
      <c r="F772" s="2">
        <v>539.94000000000005</v>
      </c>
      <c r="G772" s="2">
        <v>539.94000000000005</v>
      </c>
      <c r="H772" s="2">
        <v>539.94000000000005</v>
      </c>
      <c r="I772" s="2">
        <v>548.41999999999996</v>
      </c>
      <c r="J772" s="2">
        <v>548.41999999999996</v>
      </c>
      <c r="K772" s="2">
        <v>548.41999999999996</v>
      </c>
      <c r="L772" s="2">
        <v>557.02</v>
      </c>
      <c r="M772" s="2">
        <v>557.02</v>
      </c>
      <c r="N772" s="2">
        <v>557.02</v>
      </c>
      <c r="O772" s="2">
        <v>565.76</v>
      </c>
      <c r="P772" s="2">
        <v>565.76</v>
      </c>
      <c r="Q772" s="2">
        <v>565.76</v>
      </c>
      <c r="R772" s="2"/>
      <c r="S772" s="2"/>
      <c r="T772" s="2"/>
      <c r="U772" s="2"/>
      <c r="V772" s="2"/>
      <c r="W772" s="2"/>
      <c r="X772" s="2"/>
    </row>
    <row r="773" spans="1:24" x14ac:dyDescent="0.2">
      <c r="A773" s="2" t="s">
        <v>99</v>
      </c>
      <c r="B773" s="2" t="e">
        <f>INDEX('SHOP Plan List'!B$2:B$15,MATCH($A773,'SHOP Plan List'!$A$2:$A$15,0))</f>
        <v>#N/A</v>
      </c>
      <c r="C773" s="2" t="e">
        <f>INDEX('SHOP Plan List'!C$2:C$15,MATCH($A773,'SHOP Plan List'!$A$2:$A$15,0))</f>
        <v>#N/A</v>
      </c>
      <c r="D773" s="2" t="s">
        <v>82</v>
      </c>
      <c r="E773" s="2">
        <v>18</v>
      </c>
      <c r="F773" s="2">
        <v>557.03</v>
      </c>
      <c r="G773" s="2">
        <v>557.03</v>
      </c>
      <c r="H773" s="2">
        <v>557.03</v>
      </c>
      <c r="I773" s="2">
        <v>565.77</v>
      </c>
      <c r="J773" s="2">
        <v>565.77</v>
      </c>
      <c r="K773" s="2">
        <v>565.77</v>
      </c>
      <c r="L773" s="2">
        <v>574.64</v>
      </c>
      <c r="M773" s="2">
        <v>574.64</v>
      </c>
      <c r="N773" s="2">
        <v>574.64</v>
      </c>
      <c r="O773" s="2">
        <v>583.66</v>
      </c>
      <c r="P773" s="2">
        <v>583.66</v>
      </c>
      <c r="Q773" s="2">
        <v>583.66</v>
      </c>
      <c r="R773" s="2"/>
      <c r="S773" s="2"/>
      <c r="T773" s="2"/>
      <c r="U773" s="2"/>
      <c r="V773" s="2"/>
      <c r="W773" s="2"/>
      <c r="X773" s="2"/>
    </row>
    <row r="774" spans="1:24" x14ac:dyDescent="0.2">
      <c r="A774" s="2" t="s">
        <v>99</v>
      </c>
      <c r="B774" s="2" t="e">
        <f>INDEX('SHOP Plan List'!B$2:B$15,MATCH($A774,'SHOP Plan List'!$A$2:$A$15,0))</f>
        <v>#N/A</v>
      </c>
      <c r="C774" s="2" t="e">
        <f>INDEX('SHOP Plan List'!C$2:C$15,MATCH($A774,'SHOP Plan List'!$A$2:$A$15,0))</f>
        <v>#N/A</v>
      </c>
      <c r="D774" s="2" t="s">
        <v>82</v>
      </c>
      <c r="E774" s="2">
        <v>19</v>
      </c>
      <c r="F774" s="2">
        <v>574.11</v>
      </c>
      <c r="G774" s="2">
        <v>574.11</v>
      </c>
      <c r="H774" s="2">
        <v>574.11</v>
      </c>
      <c r="I774" s="2">
        <v>583.12</v>
      </c>
      <c r="J774" s="2">
        <v>583.12</v>
      </c>
      <c r="K774" s="2">
        <v>583.12</v>
      </c>
      <c r="L774" s="2">
        <v>592.27</v>
      </c>
      <c r="M774" s="2">
        <v>592.27</v>
      </c>
      <c r="N774" s="2">
        <v>592.27</v>
      </c>
      <c r="O774" s="2">
        <v>601.55999999999995</v>
      </c>
      <c r="P774" s="2">
        <v>601.55999999999995</v>
      </c>
      <c r="Q774" s="2">
        <v>601.55999999999995</v>
      </c>
      <c r="R774" s="2"/>
      <c r="S774" s="2"/>
      <c r="T774" s="2"/>
      <c r="U774" s="2"/>
      <c r="V774" s="2"/>
      <c r="W774" s="2"/>
      <c r="X774" s="2"/>
    </row>
    <row r="775" spans="1:24" x14ac:dyDescent="0.2">
      <c r="A775" s="2" t="s">
        <v>99</v>
      </c>
      <c r="B775" s="2" t="e">
        <f>INDEX('SHOP Plan List'!B$2:B$15,MATCH($A775,'SHOP Plan List'!$A$2:$A$15,0))</f>
        <v>#N/A</v>
      </c>
      <c r="C775" s="2" t="e">
        <f>INDEX('SHOP Plan List'!C$2:C$15,MATCH($A775,'SHOP Plan List'!$A$2:$A$15,0))</f>
        <v>#N/A</v>
      </c>
      <c r="D775" s="2" t="s">
        <v>82</v>
      </c>
      <c r="E775" s="2">
        <v>20</v>
      </c>
      <c r="F775" s="2">
        <v>591.79999999999995</v>
      </c>
      <c r="G775" s="2">
        <v>591.79999999999995</v>
      </c>
      <c r="H775" s="2">
        <v>591.79999999999995</v>
      </c>
      <c r="I775" s="2">
        <v>601.09</v>
      </c>
      <c r="J775" s="2">
        <v>601.09</v>
      </c>
      <c r="K775" s="2">
        <v>601.09</v>
      </c>
      <c r="L775" s="2">
        <v>610.52</v>
      </c>
      <c r="M775" s="2">
        <v>610.52</v>
      </c>
      <c r="N775" s="2">
        <v>610.52</v>
      </c>
      <c r="O775" s="2">
        <v>620.1</v>
      </c>
      <c r="P775" s="2">
        <v>620.1</v>
      </c>
      <c r="Q775" s="2">
        <v>620.1</v>
      </c>
      <c r="R775" s="2"/>
      <c r="S775" s="2"/>
      <c r="T775" s="2"/>
      <c r="U775" s="2"/>
      <c r="V775" s="2"/>
      <c r="W775" s="2"/>
      <c r="X775" s="2"/>
    </row>
    <row r="776" spans="1:24" x14ac:dyDescent="0.2">
      <c r="A776" s="2" t="s">
        <v>99</v>
      </c>
      <c r="B776" s="2" t="e">
        <f>INDEX('SHOP Plan List'!B$2:B$15,MATCH($A776,'SHOP Plan List'!$A$2:$A$15,0))</f>
        <v>#N/A</v>
      </c>
      <c r="C776" s="2" t="e">
        <f>INDEX('SHOP Plan List'!C$2:C$15,MATCH($A776,'SHOP Plan List'!$A$2:$A$15,0))</f>
        <v>#N/A</v>
      </c>
      <c r="D776" s="2" t="s">
        <v>82</v>
      </c>
      <c r="E776" s="2">
        <v>21</v>
      </c>
      <c r="F776" s="2">
        <v>610.11</v>
      </c>
      <c r="G776" s="2">
        <v>610.11</v>
      </c>
      <c r="H776" s="2">
        <v>610.11</v>
      </c>
      <c r="I776" s="2">
        <v>619.67999999999995</v>
      </c>
      <c r="J776" s="2">
        <v>619.67999999999995</v>
      </c>
      <c r="K776" s="2">
        <v>619.67999999999995</v>
      </c>
      <c r="L776" s="2">
        <v>629.4</v>
      </c>
      <c r="M776" s="2">
        <v>629.4</v>
      </c>
      <c r="N776" s="2">
        <v>629.4</v>
      </c>
      <c r="O776" s="2">
        <v>639.28</v>
      </c>
      <c r="P776" s="2">
        <v>639.28</v>
      </c>
      <c r="Q776" s="2">
        <v>639.28</v>
      </c>
      <c r="R776" s="2"/>
      <c r="S776" s="2"/>
      <c r="T776" s="2"/>
      <c r="U776" s="2"/>
      <c r="V776" s="2"/>
      <c r="W776" s="2"/>
      <c r="X776" s="2"/>
    </row>
    <row r="777" spans="1:24" x14ac:dyDescent="0.2">
      <c r="A777" s="2" t="s">
        <v>99</v>
      </c>
      <c r="B777" s="2" t="e">
        <f>INDEX('SHOP Plan List'!B$2:B$15,MATCH($A777,'SHOP Plan List'!$A$2:$A$15,0))</f>
        <v>#N/A</v>
      </c>
      <c r="C777" s="2" t="e">
        <f>INDEX('SHOP Plan List'!C$2:C$15,MATCH($A777,'SHOP Plan List'!$A$2:$A$15,0))</f>
        <v>#N/A</v>
      </c>
      <c r="D777" s="2" t="s">
        <v>82</v>
      </c>
      <c r="E777" s="2">
        <v>22</v>
      </c>
      <c r="F777" s="2">
        <v>610.11</v>
      </c>
      <c r="G777" s="2">
        <v>610.11</v>
      </c>
      <c r="H777" s="2">
        <v>610.11</v>
      </c>
      <c r="I777" s="2">
        <v>619.67999999999995</v>
      </c>
      <c r="J777" s="2">
        <v>619.67999999999995</v>
      </c>
      <c r="K777" s="2">
        <v>619.67999999999995</v>
      </c>
      <c r="L777" s="2">
        <v>629.4</v>
      </c>
      <c r="M777" s="2">
        <v>629.4</v>
      </c>
      <c r="N777" s="2">
        <v>629.4</v>
      </c>
      <c r="O777" s="2">
        <v>639.28</v>
      </c>
      <c r="P777" s="2">
        <v>639.28</v>
      </c>
      <c r="Q777" s="2">
        <v>639.28</v>
      </c>
      <c r="R777" s="2"/>
      <c r="S777" s="2"/>
      <c r="T777" s="2"/>
      <c r="U777" s="2"/>
      <c r="V777" s="2"/>
      <c r="W777" s="2"/>
      <c r="X777" s="2"/>
    </row>
    <row r="778" spans="1:24" x14ac:dyDescent="0.2">
      <c r="A778" s="2" t="s">
        <v>99</v>
      </c>
      <c r="B778" s="2" t="e">
        <f>INDEX('SHOP Plan List'!B$2:B$15,MATCH($A778,'SHOP Plan List'!$A$2:$A$15,0))</f>
        <v>#N/A</v>
      </c>
      <c r="C778" s="2" t="e">
        <f>INDEX('SHOP Plan List'!C$2:C$15,MATCH($A778,'SHOP Plan List'!$A$2:$A$15,0))</f>
        <v>#N/A</v>
      </c>
      <c r="D778" s="2" t="s">
        <v>82</v>
      </c>
      <c r="E778" s="2">
        <v>23</v>
      </c>
      <c r="F778" s="2">
        <v>610.11</v>
      </c>
      <c r="G778" s="2">
        <v>610.11</v>
      </c>
      <c r="H778" s="2">
        <v>610.11</v>
      </c>
      <c r="I778" s="2">
        <v>619.67999999999995</v>
      </c>
      <c r="J778" s="2">
        <v>619.67999999999995</v>
      </c>
      <c r="K778" s="2">
        <v>619.67999999999995</v>
      </c>
      <c r="L778" s="2">
        <v>629.4</v>
      </c>
      <c r="M778" s="2">
        <v>629.4</v>
      </c>
      <c r="N778" s="2">
        <v>629.4</v>
      </c>
      <c r="O778" s="2">
        <v>639.28</v>
      </c>
      <c r="P778" s="2">
        <v>639.28</v>
      </c>
      <c r="Q778" s="2">
        <v>639.28</v>
      </c>
      <c r="R778" s="2"/>
      <c r="S778" s="2"/>
      <c r="T778" s="2"/>
      <c r="U778" s="2"/>
      <c r="V778" s="2"/>
      <c r="W778" s="2"/>
      <c r="X778" s="2"/>
    </row>
    <row r="779" spans="1:24" x14ac:dyDescent="0.2">
      <c r="A779" s="2" t="s">
        <v>99</v>
      </c>
      <c r="B779" s="2" t="e">
        <f>INDEX('SHOP Plan List'!B$2:B$15,MATCH($A779,'SHOP Plan List'!$A$2:$A$15,0))</f>
        <v>#N/A</v>
      </c>
      <c r="C779" s="2" t="e">
        <f>INDEX('SHOP Plan List'!C$2:C$15,MATCH($A779,'SHOP Plan List'!$A$2:$A$15,0))</f>
        <v>#N/A</v>
      </c>
      <c r="D779" s="2" t="s">
        <v>82</v>
      </c>
      <c r="E779" s="2">
        <v>24</v>
      </c>
      <c r="F779" s="2">
        <v>610.11</v>
      </c>
      <c r="G779" s="2">
        <v>610.11</v>
      </c>
      <c r="H779" s="2">
        <v>610.11</v>
      </c>
      <c r="I779" s="2">
        <v>619.67999999999995</v>
      </c>
      <c r="J779" s="2">
        <v>619.67999999999995</v>
      </c>
      <c r="K779" s="2">
        <v>619.67999999999995</v>
      </c>
      <c r="L779" s="2">
        <v>629.4</v>
      </c>
      <c r="M779" s="2">
        <v>629.4</v>
      </c>
      <c r="N779" s="2">
        <v>629.4</v>
      </c>
      <c r="O779" s="2">
        <v>639.28</v>
      </c>
      <c r="P779" s="2">
        <v>639.28</v>
      </c>
      <c r="Q779" s="2">
        <v>639.28</v>
      </c>
      <c r="R779" s="2"/>
      <c r="S779" s="2"/>
      <c r="T779" s="2"/>
      <c r="U779" s="2"/>
      <c r="V779" s="2"/>
      <c r="W779" s="2"/>
      <c r="X779" s="2"/>
    </row>
    <row r="780" spans="1:24" x14ac:dyDescent="0.2">
      <c r="A780" s="2" t="s">
        <v>99</v>
      </c>
      <c r="B780" s="2" t="e">
        <f>INDEX('SHOP Plan List'!B$2:B$15,MATCH($A780,'SHOP Plan List'!$A$2:$A$15,0))</f>
        <v>#N/A</v>
      </c>
      <c r="C780" s="2" t="e">
        <f>INDEX('SHOP Plan List'!C$2:C$15,MATCH($A780,'SHOP Plan List'!$A$2:$A$15,0))</f>
        <v>#N/A</v>
      </c>
      <c r="D780" s="2" t="s">
        <v>82</v>
      </c>
      <c r="E780" s="2">
        <v>25</v>
      </c>
      <c r="F780" s="2">
        <v>612.54999999999995</v>
      </c>
      <c r="G780" s="2">
        <v>612.54999999999995</v>
      </c>
      <c r="H780" s="2">
        <v>612.54999999999995</v>
      </c>
      <c r="I780" s="2">
        <v>622.16</v>
      </c>
      <c r="J780" s="2">
        <v>622.16</v>
      </c>
      <c r="K780" s="2">
        <v>622.16</v>
      </c>
      <c r="L780" s="2">
        <v>631.91999999999996</v>
      </c>
      <c r="M780" s="2">
        <v>631.91999999999996</v>
      </c>
      <c r="N780" s="2">
        <v>631.91999999999996</v>
      </c>
      <c r="O780" s="2">
        <v>641.83000000000004</v>
      </c>
      <c r="P780" s="2">
        <v>641.83000000000004</v>
      </c>
      <c r="Q780" s="2">
        <v>641.83000000000004</v>
      </c>
      <c r="R780" s="2"/>
      <c r="S780" s="2"/>
      <c r="T780" s="2"/>
      <c r="U780" s="2"/>
      <c r="V780" s="2"/>
      <c r="W780" s="2"/>
      <c r="X780" s="2"/>
    </row>
    <row r="781" spans="1:24" x14ac:dyDescent="0.2">
      <c r="A781" s="2" t="s">
        <v>99</v>
      </c>
      <c r="B781" s="2" t="e">
        <f>INDEX('SHOP Plan List'!B$2:B$15,MATCH($A781,'SHOP Plan List'!$A$2:$A$15,0))</f>
        <v>#N/A</v>
      </c>
      <c r="C781" s="2" t="e">
        <f>INDEX('SHOP Plan List'!C$2:C$15,MATCH($A781,'SHOP Plan List'!$A$2:$A$15,0))</f>
        <v>#N/A</v>
      </c>
      <c r="D781" s="2" t="s">
        <v>82</v>
      </c>
      <c r="E781" s="2">
        <v>26</v>
      </c>
      <c r="F781" s="2">
        <v>624.75</v>
      </c>
      <c r="G781" s="2">
        <v>624.75</v>
      </c>
      <c r="H781" s="2">
        <v>624.75</v>
      </c>
      <c r="I781" s="2">
        <v>634.54999999999995</v>
      </c>
      <c r="J781" s="2">
        <v>634.54999999999995</v>
      </c>
      <c r="K781" s="2">
        <v>634.54999999999995</v>
      </c>
      <c r="L781" s="2">
        <v>644.51</v>
      </c>
      <c r="M781" s="2">
        <v>644.51</v>
      </c>
      <c r="N781" s="2">
        <v>644.51</v>
      </c>
      <c r="O781" s="2">
        <v>654.62</v>
      </c>
      <c r="P781" s="2">
        <v>654.62</v>
      </c>
      <c r="Q781" s="2">
        <v>654.62</v>
      </c>
      <c r="R781" s="2"/>
      <c r="S781" s="2"/>
      <c r="T781" s="2"/>
      <c r="U781" s="2"/>
      <c r="V781" s="2"/>
      <c r="W781" s="2"/>
      <c r="X781" s="2"/>
    </row>
    <row r="782" spans="1:24" x14ac:dyDescent="0.2">
      <c r="A782" s="2" t="s">
        <v>99</v>
      </c>
      <c r="B782" s="2" t="e">
        <f>INDEX('SHOP Plan List'!B$2:B$15,MATCH($A782,'SHOP Plan List'!$A$2:$A$15,0))</f>
        <v>#N/A</v>
      </c>
      <c r="C782" s="2" t="e">
        <f>INDEX('SHOP Plan List'!C$2:C$15,MATCH($A782,'SHOP Plan List'!$A$2:$A$15,0))</f>
        <v>#N/A</v>
      </c>
      <c r="D782" s="2" t="s">
        <v>82</v>
      </c>
      <c r="E782" s="2">
        <v>27</v>
      </c>
      <c r="F782" s="2">
        <v>639.39</v>
      </c>
      <c r="G782" s="2">
        <v>639.39</v>
      </c>
      <c r="H782" s="2">
        <v>639.39</v>
      </c>
      <c r="I782" s="2">
        <v>649.41999999999996</v>
      </c>
      <c r="J782" s="2">
        <v>649.41999999999996</v>
      </c>
      <c r="K782" s="2">
        <v>649.41999999999996</v>
      </c>
      <c r="L782" s="2">
        <v>659.61</v>
      </c>
      <c r="M782" s="2">
        <v>659.61</v>
      </c>
      <c r="N782" s="2">
        <v>659.61</v>
      </c>
      <c r="O782" s="2">
        <v>669.96</v>
      </c>
      <c r="P782" s="2">
        <v>669.96</v>
      </c>
      <c r="Q782" s="2">
        <v>669.96</v>
      </c>
      <c r="R782" s="2"/>
      <c r="S782" s="2"/>
      <c r="T782" s="2"/>
      <c r="U782" s="2"/>
      <c r="V782" s="2"/>
      <c r="W782" s="2"/>
      <c r="X782" s="2"/>
    </row>
    <row r="783" spans="1:24" x14ac:dyDescent="0.2">
      <c r="A783" s="2" t="s">
        <v>99</v>
      </c>
      <c r="B783" s="2" t="e">
        <f>INDEX('SHOP Plan List'!B$2:B$15,MATCH($A783,'SHOP Plan List'!$A$2:$A$15,0))</f>
        <v>#N/A</v>
      </c>
      <c r="C783" s="2" t="e">
        <f>INDEX('SHOP Plan List'!C$2:C$15,MATCH($A783,'SHOP Plan List'!$A$2:$A$15,0))</f>
        <v>#N/A</v>
      </c>
      <c r="D783" s="2" t="s">
        <v>82</v>
      </c>
      <c r="E783" s="2">
        <v>28</v>
      </c>
      <c r="F783" s="2">
        <v>663.19</v>
      </c>
      <c r="G783" s="2">
        <v>663.19</v>
      </c>
      <c r="H783" s="2">
        <v>663.19</v>
      </c>
      <c r="I783" s="2">
        <v>673.59</v>
      </c>
      <c r="J783" s="2">
        <v>673.59</v>
      </c>
      <c r="K783" s="2">
        <v>673.59</v>
      </c>
      <c r="L783" s="2">
        <v>684.16</v>
      </c>
      <c r="M783" s="2">
        <v>684.16</v>
      </c>
      <c r="N783" s="2">
        <v>684.16</v>
      </c>
      <c r="O783" s="2">
        <v>694.89</v>
      </c>
      <c r="P783" s="2">
        <v>694.89</v>
      </c>
      <c r="Q783" s="2">
        <v>694.89</v>
      </c>
      <c r="R783" s="2"/>
      <c r="S783" s="2"/>
      <c r="T783" s="2"/>
      <c r="U783" s="2"/>
      <c r="V783" s="2"/>
      <c r="W783" s="2"/>
      <c r="X783" s="2"/>
    </row>
    <row r="784" spans="1:24" x14ac:dyDescent="0.2">
      <c r="A784" s="2" t="s">
        <v>99</v>
      </c>
      <c r="B784" s="2" t="e">
        <f>INDEX('SHOP Plan List'!B$2:B$15,MATCH($A784,'SHOP Plan List'!$A$2:$A$15,0))</f>
        <v>#N/A</v>
      </c>
      <c r="C784" s="2" t="e">
        <f>INDEX('SHOP Plan List'!C$2:C$15,MATCH($A784,'SHOP Plan List'!$A$2:$A$15,0))</f>
        <v>#N/A</v>
      </c>
      <c r="D784" s="2" t="s">
        <v>82</v>
      </c>
      <c r="E784" s="2">
        <v>29</v>
      </c>
      <c r="F784" s="2">
        <v>682.71</v>
      </c>
      <c r="G784" s="2">
        <v>682.71</v>
      </c>
      <c r="H784" s="2">
        <v>682.71</v>
      </c>
      <c r="I784" s="2">
        <v>693.42</v>
      </c>
      <c r="J784" s="2">
        <v>693.42</v>
      </c>
      <c r="K784" s="2">
        <v>693.42</v>
      </c>
      <c r="L784" s="2">
        <v>704.3</v>
      </c>
      <c r="M784" s="2">
        <v>704.3</v>
      </c>
      <c r="N784" s="2">
        <v>704.3</v>
      </c>
      <c r="O784" s="2">
        <v>715.35</v>
      </c>
      <c r="P784" s="2">
        <v>715.35</v>
      </c>
      <c r="Q784" s="2">
        <v>715.35</v>
      </c>
      <c r="R784" s="2"/>
      <c r="S784" s="2"/>
      <c r="T784" s="2"/>
      <c r="U784" s="2"/>
      <c r="V784" s="2"/>
      <c r="W784" s="2"/>
      <c r="X784" s="2"/>
    </row>
    <row r="785" spans="1:24" x14ac:dyDescent="0.2">
      <c r="A785" s="2" t="s">
        <v>99</v>
      </c>
      <c r="B785" s="2" t="e">
        <f>INDEX('SHOP Plan List'!B$2:B$15,MATCH($A785,'SHOP Plan List'!$A$2:$A$15,0))</f>
        <v>#N/A</v>
      </c>
      <c r="C785" s="2" t="e">
        <f>INDEX('SHOP Plan List'!C$2:C$15,MATCH($A785,'SHOP Plan List'!$A$2:$A$15,0))</f>
        <v>#N/A</v>
      </c>
      <c r="D785" s="2" t="s">
        <v>82</v>
      </c>
      <c r="E785" s="2">
        <v>30</v>
      </c>
      <c r="F785" s="2">
        <v>692.47</v>
      </c>
      <c r="G785" s="2">
        <v>692.47</v>
      </c>
      <c r="H785" s="2">
        <v>692.47</v>
      </c>
      <c r="I785" s="2">
        <v>703.34</v>
      </c>
      <c r="J785" s="2">
        <v>703.34</v>
      </c>
      <c r="K785" s="2">
        <v>703.34</v>
      </c>
      <c r="L785" s="2">
        <v>714.37</v>
      </c>
      <c r="M785" s="2">
        <v>714.37</v>
      </c>
      <c r="N785" s="2">
        <v>714.37</v>
      </c>
      <c r="O785" s="2">
        <v>725.58</v>
      </c>
      <c r="P785" s="2">
        <v>725.58</v>
      </c>
      <c r="Q785" s="2">
        <v>725.58</v>
      </c>
      <c r="R785" s="2"/>
      <c r="S785" s="2"/>
      <c r="T785" s="2"/>
      <c r="U785" s="2"/>
      <c r="V785" s="2"/>
      <c r="W785" s="2"/>
      <c r="X785" s="2"/>
    </row>
    <row r="786" spans="1:24" x14ac:dyDescent="0.2">
      <c r="A786" s="2" t="s">
        <v>99</v>
      </c>
      <c r="B786" s="2" t="e">
        <f>INDEX('SHOP Plan List'!B$2:B$15,MATCH($A786,'SHOP Plan List'!$A$2:$A$15,0))</f>
        <v>#N/A</v>
      </c>
      <c r="C786" s="2" t="e">
        <f>INDEX('SHOP Plan List'!C$2:C$15,MATCH($A786,'SHOP Plan List'!$A$2:$A$15,0))</f>
        <v>#N/A</v>
      </c>
      <c r="D786" s="2" t="s">
        <v>82</v>
      </c>
      <c r="E786" s="2">
        <v>31</v>
      </c>
      <c r="F786" s="2">
        <v>707.11</v>
      </c>
      <c r="G786" s="2">
        <v>707.11</v>
      </c>
      <c r="H786" s="2">
        <v>707.11</v>
      </c>
      <c r="I786" s="2">
        <v>718.21</v>
      </c>
      <c r="J786" s="2">
        <v>718.21</v>
      </c>
      <c r="K786" s="2">
        <v>718.21</v>
      </c>
      <c r="L786" s="2">
        <v>729.48</v>
      </c>
      <c r="M786" s="2">
        <v>729.48</v>
      </c>
      <c r="N786" s="2">
        <v>729.48</v>
      </c>
      <c r="O786" s="2">
        <v>740.92</v>
      </c>
      <c r="P786" s="2">
        <v>740.92</v>
      </c>
      <c r="Q786" s="2">
        <v>740.92</v>
      </c>
      <c r="R786" s="2"/>
      <c r="S786" s="2"/>
      <c r="T786" s="2"/>
      <c r="U786" s="2"/>
      <c r="V786" s="2"/>
      <c r="W786" s="2"/>
      <c r="X786" s="2"/>
    </row>
    <row r="787" spans="1:24" x14ac:dyDescent="0.2">
      <c r="A787" s="2" t="s">
        <v>99</v>
      </c>
      <c r="B787" s="2" t="e">
        <f>INDEX('SHOP Plan List'!B$2:B$15,MATCH($A787,'SHOP Plan List'!$A$2:$A$15,0))</f>
        <v>#N/A</v>
      </c>
      <c r="C787" s="2" t="e">
        <f>INDEX('SHOP Plan List'!C$2:C$15,MATCH($A787,'SHOP Plan List'!$A$2:$A$15,0))</f>
        <v>#N/A</v>
      </c>
      <c r="D787" s="2" t="s">
        <v>82</v>
      </c>
      <c r="E787" s="2">
        <v>32</v>
      </c>
      <c r="F787" s="2">
        <v>721.76</v>
      </c>
      <c r="G787" s="2">
        <v>721.76</v>
      </c>
      <c r="H787" s="2">
        <v>721.76</v>
      </c>
      <c r="I787" s="2">
        <v>733.08</v>
      </c>
      <c r="J787" s="2">
        <v>733.08</v>
      </c>
      <c r="K787" s="2">
        <v>733.08</v>
      </c>
      <c r="L787" s="2">
        <v>744.58</v>
      </c>
      <c r="M787" s="2">
        <v>744.58</v>
      </c>
      <c r="N787" s="2">
        <v>744.58</v>
      </c>
      <c r="O787" s="2">
        <v>756.26</v>
      </c>
      <c r="P787" s="2">
        <v>756.26</v>
      </c>
      <c r="Q787" s="2">
        <v>756.26</v>
      </c>
      <c r="R787" s="2"/>
      <c r="S787" s="2"/>
      <c r="T787" s="2"/>
      <c r="U787" s="2"/>
      <c r="V787" s="2"/>
      <c r="W787" s="2"/>
      <c r="X787" s="2"/>
    </row>
    <row r="788" spans="1:24" x14ac:dyDescent="0.2">
      <c r="A788" s="2" t="s">
        <v>99</v>
      </c>
      <c r="B788" s="2" t="e">
        <f>INDEX('SHOP Plan List'!B$2:B$15,MATCH($A788,'SHOP Plan List'!$A$2:$A$15,0))</f>
        <v>#N/A</v>
      </c>
      <c r="C788" s="2" t="e">
        <f>INDEX('SHOP Plan List'!C$2:C$15,MATCH($A788,'SHOP Plan List'!$A$2:$A$15,0))</f>
        <v>#N/A</v>
      </c>
      <c r="D788" s="2" t="s">
        <v>82</v>
      </c>
      <c r="E788" s="2">
        <v>33</v>
      </c>
      <c r="F788" s="2">
        <v>730.91</v>
      </c>
      <c r="G788" s="2">
        <v>730.91</v>
      </c>
      <c r="H788" s="2">
        <v>730.91</v>
      </c>
      <c r="I788" s="2">
        <v>742.37</v>
      </c>
      <c r="J788" s="2">
        <v>742.37</v>
      </c>
      <c r="K788" s="2">
        <v>742.37</v>
      </c>
      <c r="L788" s="2">
        <v>754.02</v>
      </c>
      <c r="M788" s="2">
        <v>754.02</v>
      </c>
      <c r="N788" s="2">
        <v>754.02</v>
      </c>
      <c r="O788" s="2">
        <v>765.85</v>
      </c>
      <c r="P788" s="2">
        <v>765.85</v>
      </c>
      <c r="Q788" s="2">
        <v>765.85</v>
      </c>
      <c r="R788" s="2"/>
      <c r="S788" s="2"/>
      <c r="T788" s="2"/>
      <c r="U788" s="2"/>
      <c r="V788" s="2"/>
      <c r="W788" s="2"/>
      <c r="X788" s="2"/>
    </row>
    <row r="789" spans="1:24" x14ac:dyDescent="0.2">
      <c r="A789" s="2" t="s">
        <v>99</v>
      </c>
      <c r="B789" s="2" t="e">
        <f>INDEX('SHOP Plan List'!B$2:B$15,MATCH($A789,'SHOP Plan List'!$A$2:$A$15,0))</f>
        <v>#N/A</v>
      </c>
      <c r="C789" s="2" t="e">
        <f>INDEX('SHOP Plan List'!C$2:C$15,MATCH($A789,'SHOP Plan List'!$A$2:$A$15,0))</f>
        <v>#N/A</v>
      </c>
      <c r="D789" s="2" t="s">
        <v>82</v>
      </c>
      <c r="E789" s="2">
        <v>34</v>
      </c>
      <c r="F789" s="2">
        <v>740.67</v>
      </c>
      <c r="G789" s="2">
        <v>740.67</v>
      </c>
      <c r="H789" s="2">
        <v>740.67</v>
      </c>
      <c r="I789" s="2">
        <v>752.29</v>
      </c>
      <c r="J789" s="2">
        <v>752.29</v>
      </c>
      <c r="K789" s="2">
        <v>752.29</v>
      </c>
      <c r="L789" s="2">
        <v>764.09</v>
      </c>
      <c r="M789" s="2">
        <v>764.09</v>
      </c>
      <c r="N789" s="2">
        <v>764.09</v>
      </c>
      <c r="O789" s="2">
        <v>776.08</v>
      </c>
      <c r="P789" s="2">
        <v>776.08</v>
      </c>
      <c r="Q789" s="2">
        <v>776.08</v>
      </c>
      <c r="R789" s="2"/>
      <c r="S789" s="2"/>
      <c r="T789" s="2"/>
      <c r="U789" s="2"/>
      <c r="V789" s="2"/>
      <c r="W789" s="2"/>
      <c r="X789" s="2"/>
    </row>
    <row r="790" spans="1:24" x14ac:dyDescent="0.2">
      <c r="A790" s="2" t="s">
        <v>99</v>
      </c>
      <c r="B790" s="2" t="e">
        <f>INDEX('SHOP Plan List'!B$2:B$15,MATCH($A790,'SHOP Plan List'!$A$2:$A$15,0))</f>
        <v>#N/A</v>
      </c>
      <c r="C790" s="2" t="e">
        <f>INDEX('SHOP Plan List'!C$2:C$15,MATCH($A790,'SHOP Plan List'!$A$2:$A$15,0))</f>
        <v>#N/A</v>
      </c>
      <c r="D790" s="2" t="s">
        <v>82</v>
      </c>
      <c r="E790" s="2">
        <v>35</v>
      </c>
      <c r="F790" s="2">
        <v>745.55</v>
      </c>
      <c r="G790" s="2">
        <v>745.55</v>
      </c>
      <c r="H790" s="2">
        <v>745.55</v>
      </c>
      <c r="I790" s="2">
        <v>757.25</v>
      </c>
      <c r="J790" s="2">
        <v>757.25</v>
      </c>
      <c r="K790" s="2">
        <v>757.25</v>
      </c>
      <c r="L790" s="2">
        <v>769.13</v>
      </c>
      <c r="M790" s="2">
        <v>769.13</v>
      </c>
      <c r="N790" s="2">
        <v>769.13</v>
      </c>
      <c r="O790" s="2">
        <v>781.19</v>
      </c>
      <c r="P790" s="2">
        <v>781.19</v>
      </c>
      <c r="Q790" s="2">
        <v>781.19</v>
      </c>
      <c r="R790" s="2"/>
      <c r="S790" s="2"/>
      <c r="T790" s="2"/>
      <c r="U790" s="2"/>
      <c r="V790" s="2"/>
      <c r="W790" s="2"/>
      <c r="X790" s="2"/>
    </row>
    <row r="791" spans="1:24" x14ac:dyDescent="0.2">
      <c r="A791" s="2" t="s">
        <v>99</v>
      </c>
      <c r="B791" s="2" t="e">
        <f>INDEX('SHOP Plan List'!B$2:B$15,MATCH($A791,'SHOP Plan List'!$A$2:$A$15,0))</f>
        <v>#N/A</v>
      </c>
      <c r="C791" s="2" t="e">
        <f>INDEX('SHOP Plan List'!C$2:C$15,MATCH($A791,'SHOP Plan List'!$A$2:$A$15,0))</f>
        <v>#N/A</v>
      </c>
      <c r="D791" s="2" t="s">
        <v>82</v>
      </c>
      <c r="E791" s="2">
        <v>36</v>
      </c>
      <c r="F791" s="2">
        <v>750.43</v>
      </c>
      <c r="G791" s="2">
        <v>750.43</v>
      </c>
      <c r="H791" s="2">
        <v>750.43</v>
      </c>
      <c r="I791" s="2">
        <v>762.2</v>
      </c>
      <c r="J791" s="2">
        <v>762.2</v>
      </c>
      <c r="K791" s="2">
        <v>762.2</v>
      </c>
      <c r="L791" s="2">
        <v>774.16</v>
      </c>
      <c r="M791" s="2">
        <v>774.16</v>
      </c>
      <c r="N791" s="2">
        <v>774.16</v>
      </c>
      <c r="O791" s="2">
        <v>786.31</v>
      </c>
      <c r="P791" s="2">
        <v>786.31</v>
      </c>
      <c r="Q791" s="2">
        <v>786.31</v>
      </c>
      <c r="R791" s="2"/>
      <c r="S791" s="2"/>
      <c r="T791" s="2"/>
      <c r="U791" s="2"/>
      <c r="V791" s="2"/>
      <c r="W791" s="2"/>
      <c r="X791" s="2"/>
    </row>
    <row r="792" spans="1:24" x14ac:dyDescent="0.2">
      <c r="A792" s="2" t="s">
        <v>99</v>
      </c>
      <c r="B792" s="2" t="e">
        <f>INDEX('SHOP Plan List'!B$2:B$15,MATCH($A792,'SHOP Plan List'!$A$2:$A$15,0))</f>
        <v>#N/A</v>
      </c>
      <c r="C792" s="2" t="e">
        <f>INDEX('SHOP Plan List'!C$2:C$15,MATCH($A792,'SHOP Plan List'!$A$2:$A$15,0))</f>
        <v>#N/A</v>
      </c>
      <c r="D792" s="2" t="s">
        <v>82</v>
      </c>
      <c r="E792" s="2">
        <v>37</v>
      </c>
      <c r="F792" s="2">
        <v>755.31</v>
      </c>
      <c r="G792" s="2">
        <v>755.31</v>
      </c>
      <c r="H792" s="2">
        <v>755.31</v>
      </c>
      <c r="I792" s="2">
        <v>767.16</v>
      </c>
      <c r="J792" s="2">
        <v>767.16</v>
      </c>
      <c r="K792" s="2">
        <v>767.16</v>
      </c>
      <c r="L792" s="2">
        <v>779.2</v>
      </c>
      <c r="M792" s="2">
        <v>779.2</v>
      </c>
      <c r="N792" s="2">
        <v>779.2</v>
      </c>
      <c r="O792" s="2">
        <v>791.42</v>
      </c>
      <c r="P792" s="2">
        <v>791.42</v>
      </c>
      <c r="Q792" s="2">
        <v>791.42</v>
      </c>
      <c r="R792" s="2"/>
      <c r="S792" s="2"/>
      <c r="T792" s="2"/>
      <c r="U792" s="2"/>
      <c r="V792" s="2"/>
      <c r="W792" s="2"/>
      <c r="X792" s="2"/>
    </row>
    <row r="793" spans="1:24" x14ac:dyDescent="0.2">
      <c r="A793" s="2" t="s">
        <v>99</v>
      </c>
      <c r="B793" s="2" t="e">
        <f>INDEX('SHOP Plan List'!B$2:B$15,MATCH($A793,'SHOP Plan List'!$A$2:$A$15,0))</f>
        <v>#N/A</v>
      </c>
      <c r="C793" s="2" t="e">
        <f>INDEX('SHOP Plan List'!C$2:C$15,MATCH($A793,'SHOP Plan List'!$A$2:$A$15,0))</f>
        <v>#N/A</v>
      </c>
      <c r="D793" s="2" t="s">
        <v>82</v>
      </c>
      <c r="E793" s="2">
        <v>38</v>
      </c>
      <c r="F793" s="2">
        <v>760.19</v>
      </c>
      <c r="G793" s="2">
        <v>760.19</v>
      </c>
      <c r="H793" s="2">
        <v>760.19</v>
      </c>
      <c r="I793" s="2">
        <v>772.12</v>
      </c>
      <c r="J793" s="2">
        <v>772.12</v>
      </c>
      <c r="K793" s="2">
        <v>772.12</v>
      </c>
      <c r="L793" s="2">
        <v>784.23</v>
      </c>
      <c r="M793" s="2">
        <v>784.23</v>
      </c>
      <c r="N793" s="2">
        <v>784.23</v>
      </c>
      <c r="O793" s="2">
        <v>796.54</v>
      </c>
      <c r="P793" s="2">
        <v>796.54</v>
      </c>
      <c r="Q793" s="2">
        <v>796.54</v>
      </c>
      <c r="R793" s="2"/>
      <c r="S793" s="2"/>
      <c r="T793" s="2"/>
      <c r="U793" s="2"/>
      <c r="V793" s="2"/>
      <c r="W793" s="2"/>
      <c r="X793" s="2"/>
    </row>
    <row r="794" spans="1:24" x14ac:dyDescent="0.2">
      <c r="A794" s="2" t="s">
        <v>99</v>
      </c>
      <c r="B794" s="2" t="e">
        <f>INDEX('SHOP Plan List'!B$2:B$15,MATCH($A794,'SHOP Plan List'!$A$2:$A$15,0))</f>
        <v>#N/A</v>
      </c>
      <c r="C794" s="2" t="e">
        <f>INDEX('SHOP Plan List'!C$2:C$15,MATCH($A794,'SHOP Plan List'!$A$2:$A$15,0))</f>
        <v>#N/A</v>
      </c>
      <c r="D794" s="2" t="s">
        <v>82</v>
      </c>
      <c r="E794" s="2">
        <v>39</v>
      </c>
      <c r="F794" s="2">
        <v>769.95</v>
      </c>
      <c r="G794" s="2">
        <v>769.95</v>
      </c>
      <c r="H794" s="2">
        <v>769.95</v>
      </c>
      <c r="I794" s="2">
        <v>782.03</v>
      </c>
      <c r="J794" s="2">
        <v>782.03</v>
      </c>
      <c r="K794" s="2">
        <v>782.03</v>
      </c>
      <c r="L794" s="2">
        <v>794.3</v>
      </c>
      <c r="M794" s="2">
        <v>794.3</v>
      </c>
      <c r="N794" s="2">
        <v>794.3</v>
      </c>
      <c r="O794" s="2">
        <v>806.77</v>
      </c>
      <c r="P794" s="2">
        <v>806.77</v>
      </c>
      <c r="Q794" s="2">
        <v>806.77</v>
      </c>
      <c r="R794" s="2"/>
      <c r="S794" s="2"/>
      <c r="T794" s="2"/>
      <c r="U794" s="2"/>
      <c r="V794" s="2"/>
      <c r="W794" s="2"/>
      <c r="X794" s="2"/>
    </row>
    <row r="795" spans="1:24" x14ac:dyDescent="0.2">
      <c r="A795" s="2" t="s">
        <v>99</v>
      </c>
      <c r="B795" s="2" t="e">
        <f>INDEX('SHOP Plan List'!B$2:B$15,MATCH($A795,'SHOP Plan List'!$A$2:$A$15,0))</f>
        <v>#N/A</v>
      </c>
      <c r="C795" s="2" t="e">
        <f>INDEX('SHOP Plan List'!C$2:C$15,MATCH($A795,'SHOP Plan List'!$A$2:$A$15,0))</f>
        <v>#N/A</v>
      </c>
      <c r="D795" s="2" t="s">
        <v>82</v>
      </c>
      <c r="E795" s="2">
        <v>40</v>
      </c>
      <c r="F795" s="2">
        <v>779.72</v>
      </c>
      <c r="G795" s="2">
        <v>779.72</v>
      </c>
      <c r="H795" s="2">
        <v>779.72</v>
      </c>
      <c r="I795" s="2">
        <v>791.95</v>
      </c>
      <c r="J795" s="2">
        <v>791.95</v>
      </c>
      <c r="K795" s="2">
        <v>791.95</v>
      </c>
      <c r="L795" s="2">
        <v>804.37</v>
      </c>
      <c r="M795" s="2">
        <v>804.37</v>
      </c>
      <c r="N795" s="2">
        <v>804.37</v>
      </c>
      <c r="O795" s="2">
        <v>816.99</v>
      </c>
      <c r="P795" s="2">
        <v>816.99</v>
      </c>
      <c r="Q795" s="2">
        <v>816.99</v>
      </c>
      <c r="R795" s="2"/>
      <c r="S795" s="2"/>
      <c r="T795" s="2"/>
      <c r="U795" s="2"/>
      <c r="V795" s="2"/>
      <c r="W795" s="2"/>
      <c r="X795" s="2"/>
    </row>
    <row r="796" spans="1:24" x14ac:dyDescent="0.2">
      <c r="A796" s="2" t="s">
        <v>99</v>
      </c>
      <c r="B796" s="2" t="e">
        <f>INDEX('SHOP Plan List'!B$2:B$15,MATCH($A796,'SHOP Plan List'!$A$2:$A$15,0))</f>
        <v>#N/A</v>
      </c>
      <c r="C796" s="2" t="e">
        <f>INDEX('SHOP Plan List'!C$2:C$15,MATCH($A796,'SHOP Plan List'!$A$2:$A$15,0))</f>
        <v>#N/A</v>
      </c>
      <c r="D796" s="2" t="s">
        <v>82</v>
      </c>
      <c r="E796" s="2">
        <v>41</v>
      </c>
      <c r="F796" s="2">
        <v>794.36</v>
      </c>
      <c r="G796" s="2">
        <v>794.36</v>
      </c>
      <c r="H796" s="2">
        <v>794.36</v>
      </c>
      <c r="I796" s="2">
        <v>806.82</v>
      </c>
      <c r="J796" s="2">
        <v>806.82</v>
      </c>
      <c r="K796" s="2">
        <v>806.82</v>
      </c>
      <c r="L796" s="2">
        <v>819.48</v>
      </c>
      <c r="M796" s="2">
        <v>819.48</v>
      </c>
      <c r="N796" s="2">
        <v>819.48</v>
      </c>
      <c r="O796" s="2">
        <v>832.34</v>
      </c>
      <c r="P796" s="2">
        <v>832.34</v>
      </c>
      <c r="Q796" s="2">
        <v>832.34</v>
      </c>
      <c r="R796" s="2"/>
      <c r="S796" s="2"/>
      <c r="T796" s="2"/>
      <c r="U796" s="2"/>
      <c r="V796" s="2"/>
      <c r="W796" s="2"/>
      <c r="X796" s="2"/>
    </row>
    <row r="797" spans="1:24" x14ac:dyDescent="0.2">
      <c r="A797" s="2" t="s">
        <v>99</v>
      </c>
      <c r="B797" s="2" t="e">
        <f>INDEX('SHOP Plan List'!B$2:B$15,MATCH($A797,'SHOP Plan List'!$A$2:$A$15,0))</f>
        <v>#N/A</v>
      </c>
      <c r="C797" s="2" t="e">
        <f>INDEX('SHOP Plan List'!C$2:C$15,MATCH($A797,'SHOP Plan List'!$A$2:$A$15,0))</f>
        <v>#N/A</v>
      </c>
      <c r="D797" s="2" t="s">
        <v>82</v>
      </c>
      <c r="E797" s="2">
        <v>42</v>
      </c>
      <c r="F797" s="2">
        <v>808.39</v>
      </c>
      <c r="G797" s="2">
        <v>808.39</v>
      </c>
      <c r="H797" s="2">
        <v>808.39</v>
      </c>
      <c r="I797" s="2">
        <v>821.07</v>
      </c>
      <c r="J797" s="2">
        <v>821.07</v>
      </c>
      <c r="K797" s="2">
        <v>821.07</v>
      </c>
      <c r="L797" s="2">
        <v>833.96</v>
      </c>
      <c r="M797" s="2">
        <v>833.96</v>
      </c>
      <c r="N797" s="2">
        <v>833.96</v>
      </c>
      <c r="O797" s="2">
        <v>847.04</v>
      </c>
      <c r="P797" s="2">
        <v>847.04</v>
      </c>
      <c r="Q797" s="2">
        <v>847.04</v>
      </c>
      <c r="R797" s="2"/>
      <c r="S797" s="2"/>
      <c r="T797" s="2"/>
      <c r="U797" s="2"/>
      <c r="V797" s="2"/>
      <c r="W797" s="2"/>
      <c r="X797" s="2"/>
    </row>
    <row r="798" spans="1:24" x14ac:dyDescent="0.2">
      <c r="A798" s="2" t="s">
        <v>99</v>
      </c>
      <c r="B798" s="2" t="e">
        <f>INDEX('SHOP Plan List'!B$2:B$15,MATCH($A798,'SHOP Plan List'!$A$2:$A$15,0))</f>
        <v>#N/A</v>
      </c>
      <c r="C798" s="2" t="e">
        <f>INDEX('SHOP Plan List'!C$2:C$15,MATCH($A798,'SHOP Plan List'!$A$2:$A$15,0))</f>
        <v>#N/A</v>
      </c>
      <c r="D798" s="2" t="s">
        <v>82</v>
      </c>
      <c r="E798" s="2">
        <v>43</v>
      </c>
      <c r="F798" s="2">
        <v>827.91</v>
      </c>
      <c r="G798" s="2">
        <v>827.91</v>
      </c>
      <c r="H798" s="2">
        <v>827.91</v>
      </c>
      <c r="I798" s="2">
        <v>840.9</v>
      </c>
      <c r="J798" s="2">
        <v>840.9</v>
      </c>
      <c r="K798" s="2">
        <v>840.9</v>
      </c>
      <c r="L798" s="2">
        <v>854.1</v>
      </c>
      <c r="M798" s="2">
        <v>854.1</v>
      </c>
      <c r="N798" s="2">
        <v>854.1</v>
      </c>
      <c r="O798" s="2">
        <v>867.5</v>
      </c>
      <c r="P798" s="2">
        <v>867.5</v>
      </c>
      <c r="Q798" s="2">
        <v>867.5</v>
      </c>
      <c r="R798" s="2"/>
      <c r="S798" s="2"/>
      <c r="T798" s="2"/>
      <c r="U798" s="2"/>
      <c r="V798" s="2"/>
      <c r="W798" s="2"/>
      <c r="X798" s="2"/>
    </row>
    <row r="799" spans="1:24" x14ac:dyDescent="0.2">
      <c r="A799" s="2" t="s">
        <v>99</v>
      </c>
      <c r="B799" s="2" t="e">
        <f>INDEX('SHOP Plan List'!B$2:B$15,MATCH($A799,'SHOP Plan List'!$A$2:$A$15,0))</f>
        <v>#N/A</v>
      </c>
      <c r="C799" s="2" t="e">
        <f>INDEX('SHOP Plan List'!C$2:C$15,MATCH($A799,'SHOP Plan List'!$A$2:$A$15,0))</f>
        <v>#N/A</v>
      </c>
      <c r="D799" s="2" t="s">
        <v>82</v>
      </c>
      <c r="E799" s="2">
        <v>44</v>
      </c>
      <c r="F799" s="2">
        <v>852.32</v>
      </c>
      <c r="G799" s="2">
        <v>852.32</v>
      </c>
      <c r="H799" s="2">
        <v>852.32</v>
      </c>
      <c r="I799" s="2">
        <v>865.69</v>
      </c>
      <c r="J799" s="2">
        <v>865.69</v>
      </c>
      <c r="K799" s="2">
        <v>865.69</v>
      </c>
      <c r="L799" s="2">
        <v>879.27</v>
      </c>
      <c r="M799" s="2">
        <v>879.27</v>
      </c>
      <c r="N799" s="2">
        <v>879.27</v>
      </c>
      <c r="O799" s="2">
        <v>893.07</v>
      </c>
      <c r="P799" s="2">
        <v>893.07</v>
      </c>
      <c r="Q799" s="2">
        <v>893.07</v>
      </c>
      <c r="R799" s="2"/>
      <c r="S799" s="2"/>
      <c r="T799" s="2"/>
      <c r="U799" s="2"/>
      <c r="V799" s="2"/>
      <c r="W799" s="2"/>
      <c r="X799" s="2"/>
    </row>
    <row r="800" spans="1:24" x14ac:dyDescent="0.2">
      <c r="A800" s="2" t="s">
        <v>99</v>
      </c>
      <c r="B800" s="2" t="e">
        <f>INDEX('SHOP Plan List'!B$2:B$15,MATCH($A800,'SHOP Plan List'!$A$2:$A$15,0))</f>
        <v>#N/A</v>
      </c>
      <c r="C800" s="2" t="e">
        <f>INDEX('SHOP Plan List'!C$2:C$15,MATCH($A800,'SHOP Plan List'!$A$2:$A$15,0))</f>
        <v>#N/A</v>
      </c>
      <c r="D800" s="2" t="s">
        <v>82</v>
      </c>
      <c r="E800" s="2">
        <v>45</v>
      </c>
      <c r="F800" s="2">
        <v>880.99</v>
      </c>
      <c r="G800" s="2">
        <v>880.99</v>
      </c>
      <c r="H800" s="2">
        <v>880.99</v>
      </c>
      <c r="I800" s="2">
        <v>894.82</v>
      </c>
      <c r="J800" s="2">
        <v>894.82</v>
      </c>
      <c r="K800" s="2">
        <v>894.82</v>
      </c>
      <c r="L800" s="2">
        <v>908.85</v>
      </c>
      <c r="M800" s="2">
        <v>908.85</v>
      </c>
      <c r="N800" s="2">
        <v>908.85</v>
      </c>
      <c r="O800" s="2">
        <v>923.11</v>
      </c>
      <c r="P800" s="2">
        <v>923.11</v>
      </c>
      <c r="Q800" s="2">
        <v>923.11</v>
      </c>
      <c r="R800" s="2"/>
      <c r="S800" s="2"/>
      <c r="T800" s="2"/>
      <c r="U800" s="2"/>
      <c r="V800" s="2"/>
      <c r="W800" s="2"/>
      <c r="X800" s="2"/>
    </row>
    <row r="801" spans="1:24" x14ac:dyDescent="0.2">
      <c r="A801" s="2" t="s">
        <v>99</v>
      </c>
      <c r="B801" s="2" t="e">
        <f>INDEX('SHOP Plan List'!B$2:B$15,MATCH($A801,'SHOP Plan List'!$A$2:$A$15,0))</f>
        <v>#N/A</v>
      </c>
      <c r="C801" s="2" t="e">
        <f>INDEX('SHOP Plan List'!C$2:C$15,MATCH($A801,'SHOP Plan List'!$A$2:$A$15,0))</f>
        <v>#N/A</v>
      </c>
      <c r="D801" s="2" t="s">
        <v>82</v>
      </c>
      <c r="E801" s="2">
        <v>46</v>
      </c>
      <c r="F801" s="2">
        <v>915.16</v>
      </c>
      <c r="G801" s="2">
        <v>915.16</v>
      </c>
      <c r="H801" s="2">
        <v>915.16</v>
      </c>
      <c r="I801" s="2">
        <v>929.52</v>
      </c>
      <c r="J801" s="2">
        <v>929.52</v>
      </c>
      <c r="K801" s="2">
        <v>929.52</v>
      </c>
      <c r="L801" s="2">
        <v>944.1</v>
      </c>
      <c r="M801" s="2">
        <v>944.1</v>
      </c>
      <c r="N801" s="2">
        <v>944.1</v>
      </c>
      <c r="O801" s="2">
        <v>958.91</v>
      </c>
      <c r="P801" s="2">
        <v>958.91</v>
      </c>
      <c r="Q801" s="2">
        <v>958.91</v>
      </c>
      <c r="R801" s="2"/>
      <c r="S801" s="2"/>
      <c r="T801" s="2"/>
      <c r="U801" s="2"/>
      <c r="V801" s="2"/>
      <c r="W801" s="2"/>
      <c r="X801" s="2"/>
    </row>
    <row r="802" spans="1:24" x14ac:dyDescent="0.2">
      <c r="A802" s="2" t="s">
        <v>99</v>
      </c>
      <c r="B802" s="2" t="e">
        <f>INDEX('SHOP Plan List'!B$2:B$15,MATCH($A802,'SHOP Plan List'!$A$2:$A$15,0))</f>
        <v>#N/A</v>
      </c>
      <c r="C802" s="2" t="e">
        <f>INDEX('SHOP Plan List'!C$2:C$15,MATCH($A802,'SHOP Plan List'!$A$2:$A$15,0))</f>
        <v>#N/A</v>
      </c>
      <c r="D802" s="2" t="s">
        <v>82</v>
      </c>
      <c r="E802" s="2">
        <v>47</v>
      </c>
      <c r="F802" s="2">
        <v>953.6</v>
      </c>
      <c r="G802" s="2">
        <v>953.6</v>
      </c>
      <c r="H802" s="2">
        <v>953.6</v>
      </c>
      <c r="I802" s="2">
        <v>968.56</v>
      </c>
      <c r="J802" s="2">
        <v>968.56</v>
      </c>
      <c r="K802" s="2">
        <v>968.56</v>
      </c>
      <c r="L802" s="2">
        <v>983.75</v>
      </c>
      <c r="M802" s="2">
        <v>983.75</v>
      </c>
      <c r="N802" s="2">
        <v>983.75</v>
      </c>
      <c r="O802" s="2">
        <v>999.19</v>
      </c>
      <c r="P802" s="2">
        <v>999.19</v>
      </c>
      <c r="Q802" s="2">
        <v>999.19</v>
      </c>
      <c r="R802" s="2"/>
      <c r="S802" s="2"/>
      <c r="T802" s="2"/>
      <c r="U802" s="2"/>
      <c r="V802" s="2"/>
      <c r="W802" s="2"/>
      <c r="X802" s="2"/>
    </row>
    <row r="803" spans="1:24" x14ac:dyDescent="0.2">
      <c r="A803" s="2" t="s">
        <v>99</v>
      </c>
      <c r="B803" s="2" t="e">
        <f>INDEX('SHOP Plan List'!B$2:B$15,MATCH($A803,'SHOP Plan List'!$A$2:$A$15,0))</f>
        <v>#N/A</v>
      </c>
      <c r="C803" s="2" t="e">
        <f>INDEX('SHOP Plan List'!C$2:C$15,MATCH($A803,'SHOP Plan List'!$A$2:$A$15,0))</f>
        <v>#N/A</v>
      </c>
      <c r="D803" s="2" t="s">
        <v>82</v>
      </c>
      <c r="E803" s="2">
        <v>48</v>
      </c>
      <c r="F803" s="2">
        <v>997.52</v>
      </c>
      <c r="G803" s="2">
        <v>997.52</v>
      </c>
      <c r="H803" s="2">
        <v>997.52</v>
      </c>
      <c r="I803" s="2">
        <v>1013.17</v>
      </c>
      <c r="J803" s="2">
        <v>1013.17</v>
      </c>
      <c r="K803" s="2">
        <v>1013.17</v>
      </c>
      <c r="L803" s="2">
        <v>1029.07</v>
      </c>
      <c r="M803" s="2">
        <v>1029.07</v>
      </c>
      <c r="N803" s="2">
        <v>1029.07</v>
      </c>
      <c r="O803" s="2">
        <v>1045.22</v>
      </c>
      <c r="P803" s="2">
        <v>1045.22</v>
      </c>
      <c r="Q803" s="2">
        <v>1045.22</v>
      </c>
      <c r="R803" s="2"/>
      <c r="S803" s="2"/>
      <c r="T803" s="2"/>
      <c r="U803" s="2"/>
      <c r="V803" s="2"/>
      <c r="W803" s="2"/>
      <c r="X803" s="2"/>
    </row>
    <row r="804" spans="1:24" x14ac:dyDescent="0.2">
      <c r="A804" s="2" t="s">
        <v>99</v>
      </c>
      <c r="B804" s="2" t="e">
        <f>INDEX('SHOP Plan List'!B$2:B$15,MATCH($A804,'SHOP Plan List'!$A$2:$A$15,0))</f>
        <v>#N/A</v>
      </c>
      <c r="C804" s="2" t="e">
        <f>INDEX('SHOP Plan List'!C$2:C$15,MATCH($A804,'SHOP Plan List'!$A$2:$A$15,0))</f>
        <v>#N/A</v>
      </c>
      <c r="D804" s="2" t="s">
        <v>82</v>
      </c>
      <c r="E804" s="2">
        <v>49</v>
      </c>
      <c r="F804" s="2">
        <v>1040.8399999999999</v>
      </c>
      <c r="G804" s="2">
        <v>1040.8399999999999</v>
      </c>
      <c r="H804" s="2">
        <v>1040.8399999999999</v>
      </c>
      <c r="I804" s="2">
        <v>1057.17</v>
      </c>
      <c r="J804" s="2">
        <v>1057.17</v>
      </c>
      <c r="K804" s="2">
        <v>1057.17</v>
      </c>
      <c r="L804" s="2">
        <v>1073.76</v>
      </c>
      <c r="M804" s="2">
        <v>1073.76</v>
      </c>
      <c r="N804" s="2">
        <v>1073.76</v>
      </c>
      <c r="O804" s="2">
        <v>1090.5999999999999</v>
      </c>
      <c r="P804" s="2">
        <v>1090.5999999999999</v>
      </c>
      <c r="Q804" s="2">
        <v>1090.5999999999999</v>
      </c>
      <c r="R804" s="2"/>
      <c r="S804" s="2"/>
      <c r="T804" s="2"/>
      <c r="U804" s="2"/>
      <c r="V804" s="2"/>
      <c r="W804" s="2"/>
      <c r="X804" s="2"/>
    </row>
    <row r="805" spans="1:24" x14ac:dyDescent="0.2">
      <c r="A805" s="2" t="s">
        <v>99</v>
      </c>
      <c r="B805" s="2" t="e">
        <f>INDEX('SHOP Plan List'!B$2:B$15,MATCH($A805,'SHOP Plan List'!$A$2:$A$15,0))</f>
        <v>#N/A</v>
      </c>
      <c r="C805" s="2" t="e">
        <f>INDEX('SHOP Plan List'!C$2:C$15,MATCH($A805,'SHOP Plan List'!$A$2:$A$15,0))</f>
        <v>#N/A</v>
      </c>
      <c r="D805" s="2" t="s">
        <v>82</v>
      </c>
      <c r="E805" s="2">
        <v>50</v>
      </c>
      <c r="F805" s="2">
        <v>1089.6500000000001</v>
      </c>
      <c r="G805" s="2">
        <v>1089.6500000000001</v>
      </c>
      <c r="H805" s="2">
        <v>1089.6500000000001</v>
      </c>
      <c r="I805" s="2">
        <v>1106.75</v>
      </c>
      <c r="J805" s="2">
        <v>1106.75</v>
      </c>
      <c r="K805" s="2">
        <v>1106.75</v>
      </c>
      <c r="L805" s="2">
        <v>1124.1099999999999</v>
      </c>
      <c r="M805" s="2">
        <v>1124.1099999999999</v>
      </c>
      <c r="N805" s="2">
        <v>1124.1099999999999</v>
      </c>
      <c r="O805" s="2">
        <v>1141.75</v>
      </c>
      <c r="P805" s="2">
        <v>1141.75</v>
      </c>
      <c r="Q805" s="2">
        <v>1141.75</v>
      </c>
      <c r="R805" s="2"/>
      <c r="S805" s="2"/>
      <c r="T805" s="2"/>
      <c r="U805" s="2"/>
      <c r="V805" s="2"/>
      <c r="W805" s="2"/>
      <c r="X805" s="2"/>
    </row>
    <row r="806" spans="1:24" x14ac:dyDescent="0.2">
      <c r="A806" s="2" t="s">
        <v>99</v>
      </c>
      <c r="B806" s="2" t="e">
        <f>INDEX('SHOP Plan List'!B$2:B$15,MATCH($A806,'SHOP Plan List'!$A$2:$A$15,0))</f>
        <v>#N/A</v>
      </c>
      <c r="C806" s="2" t="e">
        <f>INDEX('SHOP Plan List'!C$2:C$15,MATCH($A806,'SHOP Plan List'!$A$2:$A$15,0))</f>
        <v>#N/A</v>
      </c>
      <c r="D806" s="2" t="s">
        <v>82</v>
      </c>
      <c r="E806" s="2">
        <v>51</v>
      </c>
      <c r="F806" s="2">
        <v>1137.8499999999999</v>
      </c>
      <c r="G806" s="2">
        <v>1137.8499999999999</v>
      </c>
      <c r="H806" s="2">
        <v>1137.8499999999999</v>
      </c>
      <c r="I806" s="2">
        <v>1155.7</v>
      </c>
      <c r="J806" s="2">
        <v>1155.7</v>
      </c>
      <c r="K806" s="2">
        <v>1155.7</v>
      </c>
      <c r="L806" s="2">
        <v>1173.83</v>
      </c>
      <c r="M806" s="2">
        <v>1173.83</v>
      </c>
      <c r="N806" s="2">
        <v>1173.83</v>
      </c>
      <c r="O806" s="2">
        <v>1192.25</v>
      </c>
      <c r="P806" s="2">
        <v>1192.25</v>
      </c>
      <c r="Q806" s="2">
        <v>1192.25</v>
      </c>
      <c r="R806" s="2"/>
      <c r="S806" s="2"/>
      <c r="T806" s="2"/>
      <c r="U806" s="2"/>
      <c r="V806" s="2"/>
      <c r="W806" s="2"/>
      <c r="X806" s="2"/>
    </row>
    <row r="807" spans="1:24" x14ac:dyDescent="0.2">
      <c r="A807" s="2" t="s">
        <v>99</v>
      </c>
      <c r="B807" s="2" t="e">
        <f>INDEX('SHOP Plan List'!B$2:B$15,MATCH($A807,'SHOP Plan List'!$A$2:$A$15,0))</f>
        <v>#N/A</v>
      </c>
      <c r="C807" s="2" t="e">
        <f>INDEX('SHOP Plan List'!C$2:C$15,MATCH($A807,'SHOP Plan List'!$A$2:$A$15,0))</f>
        <v>#N/A</v>
      </c>
      <c r="D807" s="2" t="s">
        <v>82</v>
      </c>
      <c r="E807" s="2">
        <v>52</v>
      </c>
      <c r="F807" s="2">
        <v>1190.93</v>
      </c>
      <c r="G807" s="2">
        <v>1190.93</v>
      </c>
      <c r="H807" s="2">
        <v>1190.93</v>
      </c>
      <c r="I807" s="2">
        <v>1209.6099999999999</v>
      </c>
      <c r="J807" s="2">
        <v>1209.6099999999999</v>
      </c>
      <c r="K807" s="2">
        <v>1209.6099999999999</v>
      </c>
      <c r="L807" s="2">
        <v>1228.5899999999999</v>
      </c>
      <c r="M807" s="2">
        <v>1228.5899999999999</v>
      </c>
      <c r="N807" s="2">
        <v>1228.5899999999999</v>
      </c>
      <c r="O807" s="2">
        <v>1247.8699999999999</v>
      </c>
      <c r="P807" s="2">
        <v>1247.8699999999999</v>
      </c>
      <c r="Q807" s="2">
        <v>1247.8699999999999</v>
      </c>
      <c r="R807" s="2"/>
      <c r="S807" s="2"/>
      <c r="T807" s="2"/>
      <c r="U807" s="2"/>
      <c r="V807" s="2"/>
      <c r="W807" s="2"/>
      <c r="X807" s="2"/>
    </row>
    <row r="808" spans="1:24" x14ac:dyDescent="0.2">
      <c r="A808" s="2" t="s">
        <v>99</v>
      </c>
      <c r="B808" s="2" t="e">
        <f>INDEX('SHOP Plan List'!B$2:B$15,MATCH($A808,'SHOP Plan List'!$A$2:$A$15,0))</f>
        <v>#N/A</v>
      </c>
      <c r="C808" s="2" t="e">
        <f>INDEX('SHOP Plan List'!C$2:C$15,MATCH($A808,'SHOP Plan List'!$A$2:$A$15,0))</f>
        <v>#N/A</v>
      </c>
      <c r="D808" s="2" t="s">
        <v>82</v>
      </c>
      <c r="E808" s="2">
        <v>53</v>
      </c>
      <c r="F808" s="2">
        <v>1244.6199999999999</v>
      </c>
      <c r="G808" s="2">
        <v>1244.6199999999999</v>
      </c>
      <c r="H808" s="2">
        <v>1244.6199999999999</v>
      </c>
      <c r="I808" s="2">
        <v>1264.1400000000001</v>
      </c>
      <c r="J808" s="2">
        <v>1264.1400000000001</v>
      </c>
      <c r="K808" s="2">
        <v>1264.1400000000001</v>
      </c>
      <c r="L808" s="2">
        <v>1283.98</v>
      </c>
      <c r="M808" s="2">
        <v>1283.98</v>
      </c>
      <c r="N808" s="2">
        <v>1283.98</v>
      </c>
      <c r="O808" s="2">
        <v>1304.1199999999999</v>
      </c>
      <c r="P808" s="2">
        <v>1304.1199999999999</v>
      </c>
      <c r="Q808" s="2">
        <v>1304.1199999999999</v>
      </c>
      <c r="R808" s="2"/>
      <c r="S808" s="2"/>
      <c r="T808" s="2"/>
      <c r="U808" s="2"/>
      <c r="V808" s="2"/>
      <c r="W808" s="2"/>
      <c r="X808" s="2"/>
    </row>
    <row r="809" spans="1:24" x14ac:dyDescent="0.2">
      <c r="A809" s="2" t="s">
        <v>99</v>
      </c>
      <c r="B809" s="2" t="e">
        <f>INDEX('SHOP Plan List'!B$2:B$15,MATCH($A809,'SHOP Plan List'!$A$2:$A$15,0))</f>
        <v>#N/A</v>
      </c>
      <c r="C809" s="2" t="e">
        <f>INDEX('SHOP Plan List'!C$2:C$15,MATCH($A809,'SHOP Plan List'!$A$2:$A$15,0))</f>
        <v>#N/A</v>
      </c>
      <c r="D809" s="2" t="s">
        <v>82</v>
      </c>
      <c r="E809" s="2">
        <v>54</v>
      </c>
      <c r="F809" s="2">
        <v>1302.58</v>
      </c>
      <c r="G809" s="2">
        <v>1302.58</v>
      </c>
      <c r="H809" s="2">
        <v>1302.58</v>
      </c>
      <c r="I809" s="2">
        <v>1323.01</v>
      </c>
      <c r="J809" s="2">
        <v>1323.01</v>
      </c>
      <c r="K809" s="2">
        <v>1323.01</v>
      </c>
      <c r="L809" s="2">
        <v>1343.77</v>
      </c>
      <c r="M809" s="2">
        <v>1343.77</v>
      </c>
      <c r="N809" s="2">
        <v>1343.77</v>
      </c>
      <c r="O809" s="2">
        <v>1364.85</v>
      </c>
      <c r="P809" s="2">
        <v>1364.85</v>
      </c>
      <c r="Q809" s="2">
        <v>1364.85</v>
      </c>
      <c r="R809" s="2"/>
      <c r="S809" s="2"/>
      <c r="T809" s="2"/>
      <c r="U809" s="2"/>
      <c r="V809" s="2"/>
      <c r="W809" s="2"/>
      <c r="X809" s="2"/>
    </row>
    <row r="810" spans="1:24" x14ac:dyDescent="0.2">
      <c r="A810" s="2" t="s">
        <v>99</v>
      </c>
      <c r="B810" s="2" t="e">
        <f>INDEX('SHOP Plan List'!B$2:B$15,MATCH($A810,'SHOP Plan List'!$A$2:$A$15,0))</f>
        <v>#N/A</v>
      </c>
      <c r="C810" s="2" t="e">
        <f>INDEX('SHOP Plan List'!C$2:C$15,MATCH($A810,'SHOP Plan List'!$A$2:$A$15,0))</f>
        <v>#N/A</v>
      </c>
      <c r="D810" s="2" t="s">
        <v>82</v>
      </c>
      <c r="E810" s="2">
        <v>55</v>
      </c>
      <c r="F810" s="2">
        <v>1360.54</v>
      </c>
      <c r="G810" s="2">
        <v>1360.54</v>
      </c>
      <c r="H810" s="2">
        <v>1360.54</v>
      </c>
      <c r="I810" s="2">
        <v>1381.88</v>
      </c>
      <c r="J810" s="2">
        <v>1381.88</v>
      </c>
      <c r="K810" s="2">
        <v>1381.88</v>
      </c>
      <c r="L810" s="2">
        <v>1403.56</v>
      </c>
      <c r="M810" s="2">
        <v>1403.56</v>
      </c>
      <c r="N810" s="2">
        <v>1403.56</v>
      </c>
      <c r="O810" s="2">
        <v>1425.58</v>
      </c>
      <c r="P810" s="2">
        <v>1425.58</v>
      </c>
      <c r="Q810" s="2">
        <v>1425.58</v>
      </c>
      <c r="R810" s="2"/>
      <c r="S810" s="2"/>
      <c r="T810" s="2"/>
      <c r="U810" s="2"/>
      <c r="V810" s="2"/>
      <c r="W810" s="2"/>
      <c r="X810" s="2"/>
    </row>
    <row r="811" spans="1:24" x14ac:dyDescent="0.2">
      <c r="A811" s="2" t="s">
        <v>99</v>
      </c>
      <c r="B811" s="2" t="e">
        <f>INDEX('SHOP Plan List'!B$2:B$15,MATCH($A811,'SHOP Plan List'!$A$2:$A$15,0))</f>
        <v>#N/A</v>
      </c>
      <c r="C811" s="2" t="e">
        <f>INDEX('SHOP Plan List'!C$2:C$15,MATCH($A811,'SHOP Plan List'!$A$2:$A$15,0))</f>
        <v>#N/A</v>
      </c>
      <c r="D811" s="2" t="s">
        <v>82</v>
      </c>
      <c r="E811" s="2">
        <v>56</v>
      </c>
      <c r="F811" s="2">
        <v>1423.38</v>
      </c>
      <c r="G811" s="2">
        <v>1423.38</v>
      </c>
      <c r="H811" s="2">
        <v>1423.38</v>
      </c>
      <c r="I811" s="2">
        <v>1445.71</v>
      </c>
      <c r="J811" s="2">
        <v>1445.71</v>
      </c>
      <c r="K811" s="2">
        <v>1445.71</v>
      </c>
      <c r="L811" s="2">
        <v>1468.39</v>
      </c>
      <c r="M811" s="2">
        <v>1468.39</v>
      </c>
      <c r="N811" s="2">
        <v>1468.39</v>
      </c>
      <c r="O811" s="2">
        <v>1491.43</v>
      </c>
      <c r="P811" s="2">
        <v>1491.43</v>
      </c>
      <c r="Q811" s="2">
        <v>1491.43</v>
      </c>
      <c r="R811" s="2"/>
      <c r="S811" s="2"/>
      <c r="T811" s="2"/>
      <c r="U811" s="2"/>
      <c r="V811" s="2"/>
      <c r="W811" s="2"/>
      <c r="X811" s="2"/>
    </row>
    <row r="812" spans="1:24" x14ac:dyDescent="0.2">
      <c r="A812" s="2" t="s">
        <v>99</v>
      </c>
      <c r="B812" s="2" t="e">
        <f>INDEX('SHOP Plan List'!B$2:B$15,MATCH($A812,'SHOP Plan List'!$A$2:$A$15,0))</f>
        <v>#N/A</v>
      </c>
      <c r="C812" s="2" t="e">
        <f>INDEX('SHOP Plan List'!C$2:C$15,MATCH($A812,'SHOP Plan List'!$A$2:$A$15,0))</f>
        <v>#N/A</v>
      </c>
      <c r="D812" s="2" t="s">
        <v>82</v>
      </c>
      <c r="E812" s="2">
        <v>57</v>
      </c>
      <c r="F812" s="2">
        <v>1486.83</v>
      </c>
      <c r="G812" s="2">
        <v>1486.83</v>
      </c>
      <c r="H812" s="2">
        <v>1486.83</v>
      </c>
      <c r="I812" s="2">
        <v>1510.16</v>
      </c>
      <c r="J812" s="2">
        <v>1510.16</v>
      </c>
      <c r="K812" s="2">
        <v>1510.16</v>
      </c>
      <c r="L812" s="2">
        <v>1533.85</v>
      </c>
      <c r="M812" s="2">
        <v>1533.85</v>
      </c>
      <c r="N812" s="2">
        <v>1533.85</v>
      </c>
      <c r="O812" s="2">
        <v>1557.91</v>
      </c>
      <c r="P812" s="2">
        <v>1557.91</v>
      </c>
      <c r="Q812" s="2">
        <v>1557.91</v>
      </c>
      <c r="R812" s="2"/>
      <c r="S812" s="2"/>
      <c r="T812" s="2"/>
      <c r="U812" s="2"/>
      <c r="V812" s="2"/>
      <c r="W812" s="2"/>
      <c r="X812" s="2"/>
    </row>
    <row r="813" spans="1:24" x14ac:dyDescent="0.2">
      <c r="A813" s="2" t="s">
        <v>99</v>
      </c>
      <c r="B813" s="2" t="e">
        <f>INDEX('SHOP Plan List'!B$2:B$15,MATCH($A813,'SHOP Plan List'!$A$2:$A$15,0))</f>
        <v>#N/A</v>
      </c>
      <c r="C813" s="2" t="e">
        <f>INDEX('SHOP Plan List'!C$2:C$15,MATCH($A813,'SHOP Plan List'!$A$2:$A$15,0))</f>
        <v>#N/A</v>
      </c>
      <c r="D813" s="2" t="s">
        <v>82</v>
      </c>
      <c r="E813" s="2">
        <v>58</v>
      </c>
      <c r="F813" s="2">
        <v>1554.55</v>
      </c>
      <c r="G813" s="2">
        <v>1554.55</v>
      </c>
      <c r="H813" s="2">
        <v>1554.55</v>
      </c>
      <c r="I813" s="2">
        <v>1578.94</v>
      </c>
      <c r="J813" s="2">
        <v>1578.94</v>
      </c>
      <c r="K813" s="2">
        <v>1578.94</v>
      </c>
      <c r="L813" s="2">
        <v>1603.71</v>
      </c>
      <c r="M813" s="2">
        <v>1603.71</v>
      </c>
      <c r="N813" s="2">
        <v>1603.71</v>
      </c>
      <c r="O813" s="2">
        <v>1628.87</v>
      </c>
      <c r="P813" s="2">
        <v>1628.87</v>
      </c>
      <c r="Q813" s="2">
        <v>1628.87</v>
      </c>
      <c r="R813" s="2"/>
      <c r="S813" s="2"/>
      <c r="T813" s="2"/>
      <c r="U813" s="2"/>
      <c r="V813" s="2"/>
      <c r="W813" s="2"/>
      <c r="X813" s="2"/>
    </row>
    <row r="814" spans="1:24" x14ac:dyDescent="0.2">
      <c r="A814" s="2" t="s">
        <v>99</v>
      </c>
      <c r="B814" s="2" t="e">
        <f>INDEX('SHOP Plan List'!B$2:B$15,MATCH($A814,'SHOP Plan List'!$A$2:$A$15,0))</f>
        <v>#N/A</v>
      </c>
      <c r="C814" s="2" t="e">
        <f>INDEX('SHOP Plan List'!C$2:C$15,MATCH($A814,'SHOP Plan List'!$A$2:$A$15,0))</f>
        <v>#N/A</v>
      </c>
      <c r="D814" s="2" t="s">
        <v>82</v>
      </c>
      <c r="E814" s="2">
        <v>59</v>
      </c>
      <c r="F814" s="2">
        <v>1588.11</v>
      </c>
      <c r="G814" s="2">
        <v>1588.11</v>
      </c>
      <c r="H814" s="2">
        <v>1588.11</v>
      </c>
      <c r="I814" s="2">
        <v>1613.02</v>
      </c>
      <c r="J814" s="2">
        <v>1613.02</v>
      </c>
      <c r="K814" s="2">
        <v>1613.02</v>
      </c>
      <c r="L814" s="2">
        <v>1638.33</v>
      </c>
      <c r="M814" s="2">
        <v>1638.33</v>
      </c>
      <c r="N814" s="2">
        <v>1638.33</v>
      </c>
      <c r="O814" s="2">
        <v>1664.03</v>
      </c>
      <c r="P814" s="2">
        <v>1664.03</v>
      </c>
      <c r="Q814" s="2">
        <v>1664.03</v>
      </c>
      <c r="R814" s="2"/>
      <c r="S814" s="2"/>
      <c r="T814" s="2"/>
      <c r="U814" s="2"/>
      <c r="V814" s="2"/>
      <c r="W814" s="2"/>
      <c r="X814" s="2"/>
    </row>
    <row r="815" spans="1:24" x14ac:dyDescent="0.2">
      <c r="A815" s="2" t="s">
        <v>99</v>
      </c>
      <c r="B815" s="2" t="e">
        <f>INDEX('SHOP Plan List'!B$2:B$15,MATCH($A815,'SHOP Plan List'!$A$2:$A$15,0))</f>
        <v>#N/A</v>
      </c>
      <c r="C815" s="2" t="e">
        <f>INDEX('SHOP Plan List'!C$2:C$15,MATCH($A815,'SHOP Plan List'!$A$2:$A$15,0))</f>
        <v>#N/A</v>
      </c>
      <c r="D815" s="2" t="s">
        <v>82</v>
      </c>
      <c r="E815" s="2">
        <v>60</v>
      </c>
      <c r="F815" s="2">
        <v>1655.83</v>
      </c>
      <c r="G815" s="2">
        <v>1655.83</v>
      </c>
      <c r="H815" s="2">
        <v>1655.83</v>
      </c>
      <c r="I815" s="2">
        <v>1681.81</v>
      </c>
      <c r="J815" s="2">
        <v>1681.81</v>
      </c>
      <c r="K815" s="2">
        <v>1681.81</v>
      </c>
      <c r="L815" s="2">
        <v>1708.19</v>
      </c>
      <c r="M815" s="2">
        <v>1708.19</v>
      </c>
      <c r="N815" s="2">
        <v>1708.19</v>
      </c>
      <c r="O815" s="2">
        <v>1734.99</v>
      </c>
      <c r="P815" s="2">
        <v>1734.99</v>
      </c>
      <c r="Q815" s="2">
        <v>1734.99</v>
      </c>
      <c r="R815" s="2"/>
      <c r="S815" s="2"/>
      <c r="T815" s="2"/>
      <c r="U815" s="2"/>
      <c r="V815" s="2"/>
      <c r="W815" s="2"/>
      <c r="X815" s="2"/>
    </row>
    <row r="816" spans="1:24" x14ac:dyDescent="0.2">
      <c r="A816" s="2" t="s">
        <v>99</v>
      </c>
      <c r="B816" s="2" t="e">
        <f>INDEX('SHOP Plan List'!B$2:B$15,MATCH($A816,'SHOP Plan List'!$A$2:$A$15,0))</f>
        <v>#N/A</v>
      </c>
      <c r="C816" s="2" t="e">
        <f>INDEX('SHOP Plan List'!C$2:C$15,MATCH($A816,'SHOP Plan List'!$A$2:$A$15,0))</f>
        <v>#N/A</v>
      </c>
      <c r="D816" s="2" t="s">
        <v>82</v>
      </c>
      <c r="E816" s="2">
        <v>61</v>
      </c>
      <c r="F816" s="2">
        <v>1714.4</v>
      </c>
      <c r="G816" s="2">
        <v>1714.4</v>
      </c>
      <c r="H816" s="2">
        <v>1714.4</v>
      </c>
      <c r="I816" s="2">
        <v>1741.3</v>
      </c>
      <c r="J816" s="2">
        <v>1741.3</v>
      </c>
      <c r="K816" s="2">
        <v>1741.3</v>
      </c>
      <c r="L816" s="2">
        <v>1768.62</v>
      </c>
      <c r="M816" s="2">
        <v>1768.62</v>
      </c>
      <c r="N816" s="2">
        <v>1768.62</v>
      </c>
      <c r="O816" s="2">
        <v>1796.36</v>
      </c>
      <c r="P816" s="2">
        <v>1796.36</v>
      </c>
      <c r="Q816" s="2">
        <v>1796.36</v>
      </c>
      <c r="R816" s="2"/>
      <c r="S816" s="2"/>
      <c r="T816" s="2"/>
      <c r="U816" s="2"/>
      <c r="V816" s="2"/>
      <c r="W816" s="2"/>
      <c r="X816" s="2"/>
    </row>
    <row r="817" spans="1:24" x14ac:dyDescent="0.2">
      <c r="A817" s="2" t="s">
        <v>99</v>
      </c>
      <c r="B817" s="2" t="e">
        <f>INDEX('SHOP Plan List'!B$2:B$15,MATCH($A817,'SHOP Plan List'!$A$2:$A$15,0))</f>
        <v>#N/A</v>
      </c>
      <c r="C817" s="2" t="e">
        <f>INDEX('SHOP Plan List'!C$2:C$15,MATCH($A817,'SHOP Plan List'!$A$2:$A$15,0))</f>
        <v>#N/A</v>
      </c>
      <c r="D817" s="2" t="s">
        <v>82</v>
      </c>
      <c r="E817" s="2">
        <v>62</v>
      </c>
      <c r="F817" s="2">
        <v>1752.84</v>
      </c>
      <c r="G817" s="2">
        <v>1752.84</v>
      </c>
      <c r="H817" s="2">
        <v>1752.84</v>
      </c>
      <c r="I817" s="2">
        <v>1780.34</v>
      </c>
      <c r="J817" s="2">
        <v>1780.34</v>
      </c>
      <c r="K817" s="2">
        <v>1780.34</v>
      </c>
      <c r="L817" s="2">
        <v>1808.27</v>
      </c>
      <c r="M817" s="2">
        <v>1808.27</v>
      </c>
      <c r="N817" s="2">
        <v>1808.27</v>
      </c>
      <c r="O817" s="2">
        <v>1836.64</v>
      </c>
      <c r="P817" s="2">
        <v>1836.64</v>
      </c>
      <c r="Q817" s="2">
        <v>1836.64</v>
      </c>
      <c r="R817" s="2"/>
      <c r="S817" s="2"/>
      <c r="T817" s="2"/>
      <c r="U817" s="2"/>
      <c r="V817" s="2"/>
      <c r="W817" s="2"/>
      <c r="X817" s="2"/>
    </row>
    <row r="818" spans="1:24" x14ac:dyDescent="0.2">
      <c r="A818" s="2" t="s">
        <v>99</v>
      </c>
      <c r="B818" s="2" t="e">
        <f>INDEX('SHOP Plan List'!B$2:B$15,MATCH($A818,'SHOP Plan List'!$A$2:$A$15,0))</f>
        <v>#N/A</v>
      </c>
      <c r="C818" s="2" t="e">
        <f>INDEX('SHOP Plan List'!C$2:C$15,MATCH($A818,'SHOP Plan List'!$A$2:$A$15,0))</f>
        <v>#N/A</v>
      </c>
      <c r="D818" s="2" t="s">
        <v>82</v>
      </c>
      <c r="E818" s="2">
        <v>63</v>
      </c>
      <c r="F818" s="2">
        <v>1801.03</v>
      </c>
      <c r="G818" s="2">
        <v>1801.03</v>
      </c>
      <c r="H818" s="2">
        <v>1801.03</v>
      </c>
      <c r="I818" s="2">
        <v>1829.29</v>
      </c>
      <c r="J818" s="2">
        <v>1829.29</v>
      </c>
      <c r="K818" s="2">
        <v>1829.29</v>
      </c>
      <c r="L818" s="2">
        <v>1857.99</v>
      </c>
      <c r="M818" s="2">
        <v>1857.99</v>
      </c>
      <c r="N818" s="2">
        <v>1857.99</v>
      </c>
      <c r="O818" s="2">
        <v>1887.14</v>
      </c>
      <c r="P818" s="2">
        <v>1887.14</v>
      </c>
      <c r="Q818" s="2">
        <v>1887.14</v>
      </c>
      <c r="R818" s="2"/>
      <c r="S818" s="2"/>
      <c r="T818" s="2"/>
      <c r="U818" s="2"/>
      <c r="V818" s="2"/>
      <c r="W818" s="2"/>
      <c r="X818" s="2"/>
    </row>
    <row r="819" spans="1:24" x14ac:dyDescent="0.2">
      <c r="A819" s="2" t="s">
        <v>99</v>
      </c>
      <c r="B819" s="2" t="e">
        <f>INDEX('SHOP Plan List'!B$2:B$15,MATCH($A819,'SHOP Plan List'!$A$2:$A$15,0))</f>
        <v>#N/A</v>
      </c>
      <c r="C819" s="2" t="e">
        <f>INDEX('SHOP Plan List'!C$2:C$15,MATCH($A819,'SHOP Plan List'!$A$2:$A$15,0))</f>
        <v>#N/A</v>
      </c>
      <c r="D819" s="2" t="s">
        <v>82</v>
      </c>
      <c r="E819" s="2" t="s">
        <v>84</v>
      </c>
      <c r="F819" s="2">
        <v>1830.31</v>
      </c>
      <c r="G819" s="2">
        <v>1830.31</v>
      </c>
      <c r="H819" s="2">
        <v>1830.31</v>
      </c>
      <c r="I819" s="2">
        <v>1859.03</v>
      </c>
      <c r="J819" s="2">
        <v>1859.03</v>
      </c>
      <c r="K819" s="2">
        <v>1859.03</v>
      </c>
      <c r="L819" s="2">
        <v>1888.19</v>
      </c>
      <c r="M819" s="2">
        <v>1888.19</v>
      </c>
      <c r="N819" s="2">
        <v>1888.19</v>
      </c>
      <c r="O819" s="2">
        <v>1917.82</v>
      </c>
      <c r="P819" s="2">
        <v>1917.82</v>
      </c>
      <c r="Q819" s="2">
        <v>1917.82</v>
      </c>
      <c r="R819" s="2"/>
      <c r="S819" s="2"/>
      <c r="T819" s="2"/>
      <c r="U819" s="2"/>
      <c r="V819" s="2"/>
      <c r="W819" s="2"/>
      <c r="X819" s="2"/>
    </row>
    <row r="820" spans="1:24" x14ac:dyDescent="0.2">
      <c r="A820" t="s">
        <v>100</v>
      </c>
      <c r="B820" t="e">
        <f>INDEX('SHOP Plan List'!B$2:B$15,MATCH($A820,'SHOP Plan List'!$A$2:$A$15,0))</f>
        <v>#N/A</v>
      </c>
      <c r="C820" t="e">
        <f>INDEX('SHOP Plan List'!C$2:C$15,MATCH($A820,'SHOP Plan List'!$A$2:$A$15,0))</f>
        <v>#N/A</v>
      </c>
      <c r="D820" t="s">
        <v>82</v>
      </c>
      <c r="E820" t="s">
        <v>83</v>
      </c>
      <c r="F820">
        <v>459.36</v>
      </c>
      <c r="G820">
        <v>459.36</v>
      </c>
      <c r="H820">
        <v>459.36</v>
      </c>
      <c r="I820">
        <v>466.57</v>
      </c>
      <c r="J820">
        <v>466.57</v>
      </c>
      <c r="K820">
        <v>466.57</v>
      </c>
      <c r="L820">
        <v>473.89</v>
      </c>
      <c r="M820">
        <v>473.89</v>
      </c>
      <c r="N820">
        <v>473.89</v>
      </c>
      <c r="O820">
        <v>481.33</v>
      </c>
      <c r="P820">
        <v>481.33</v>
      </c>
      <c r="Q820">
        <v>481.33</v>
      </c>
    </row>
    <row r="821" spans="1:24" x14ac:dyDescent="0.2">
      <c r="A821" t="s">
        <v>100</v>
      </c>
      <c r="B821" t="e">
        <f>INDEX('SHOP Plan List'!B$2:B$15,MATCH($A821,'SHOP Plan List'!$A$2:$A$15,0))</f>
        <v>#N/A</v>
      </c>
      <c r="C821" t="e">
        <f>INDEX('SHOP Plan List'!C$2:C$15,MATCH($A821,'SHOP Plan List'!$A$2:$A$15,0))</f>
        <v>#N/A</v>
      </c>
      <c r="D821" t="s">
        <v>82</v>
      </c>
      <c r="E821">
        <v>15</v>
      </c>
      <c r="F821">
        <v>500.2</v>
      </c>
      <c r="G821">
        <v>500.2</v>
      </c>
      <c r="H821">
        <v>500.2</v>
      </c>
      <c r="I821">
        <v>508.04</v>
      </c>
      <c r="J821">
        <v>508.04</v>
      </c>
      <c r="K821">
        <v>508.04</v>
      </c>
      <c r="L821">
        <v>516.02</v>
      </c>
      <c r="M821">
        <v>516.02</v>
      </c>
      <c r="N821">
        <v>516.02</v>
      </c>
      <c r="O821">
        <v>524.11</v>
      </c>
      <c r="P821">
        <v>524.11</v>
      </c>
      <c r="Q821">
        <v>524.11</v>
      </c>
    </row>
    <row r="822" spans="1:24" x14ac:dyDescent="0.2">
      <c r="A822" t="s">
        <v>100</v>
      </c>
      <c r="B822" t="e">
        <f>INDEX('SHOP Plan List'!B$2:B$15,MATCH($A822,'SHOP Plan List'!$A$2:$A$15,0))</f>
        <v>#N/A</v>
      </c>
      <c r="C822" t="e">
        <f>INDEX('SHOP Plan List'!C$2:C$15,MATCH($A822,'SHOP Plan List'!$A$2:$A$15,0))</f>
        <v>#N/A</v>
      </c>
      <c r="D822" t="s">
        <v>82</v>
      </c>
      <c r="E822">
        <v>16</v>
      </c>
      <c r="F822">
        <v>515.80999999999995</v>
      </c>
      <c r="G822">
        <v>515.80999999999995</v>
      </c>
      <c r="H822">
        <v>515.80999999999995</v>
      </c>
      <c r="I822">
        <v>523.9</v>
      </c>
      <c r="J822">
        <v>523.9</v>
      </c>
      <c r="K822">
        <v>523.9</v>
      </c>
      <c r="L822">
        <v>532.12</v>
      </c>
      <c r="M822">
        <v>532.12</v>
      </c>
      <c r="N822">
        <v>532.12</v>
      </c>
      <c r="O822">
        <v>540.47</v>
      </c>
      <c r="P822">
        <v>540.47</v>
      </c>
      <c r="Q822">
        <v>540.47</v>
      </c>
    </row>
    <row r="823" spans="1:24" x14ac:dyDescent="0.2">
      <c r="A823" t="s">
        <v>100</v>
      </c>
      <c r="B823" t="e">
        <f>INDEX('SHOP Plan List'!B$2:B$15,MATCH($A823,'SHOP Plan List'!$A$2:$A$15,0))</f>
        <v>#N/A</v>
      </c>
      <c r="C823" t="e">
        <f>INDEX('SHOP Plan List'!C$2:C$15,MATCH($A823,'SHOP Plan List'!$A$2:$A$15,0))</f>
        <v>#N/A</v>
      </c>
      <c r="D823" t="s">
        <v>82</v>
      </c>
      <c r="E823">
        <v>17</v>
      </c>
      <c r="F823">
        <v>531.41999999999996</v>
      </c>
      <c r="G823">
        <v>531.41999999999996</v>
      </c>
      <c r="H823">
        <v>531.41999999999996</v>
      </c>
      <c r="I823">
        <v>539.76</v>
      </c>
      <c r="J823">
        <v>539.76</v>
      </c>
      <c r="K823">
        <v>539.76</v>
      </c>
      <c r="L823">
        <v>548.23</v>
      </c>
      <c r="M823">
        <v>548.23</v>
      </c>
      <c r="N823">
        <v>548.23</v>
      </c>
      <c r="O823">
        <v>556.83000000000004</v>
      </c>
      <c r="P823">
        <v>556.83000000000004</v>
      </c>
      <c r="Q823">
        <v>556.83000000000004</v>
      </c>
    </row>
    <row r="824" spans="1:24" x14ac:dyDescent="0.2">
      <c r="A824" t="s">
        <v>100</v>
      </c>
      <c r="B824" t="e">
        <f>INDEX('SHOP Plan List'!B$2:B$15,MATCH($A824,'SHOP Plan List'!$A$2:$A$15,0))</f>
        <v>#N/A</v>
      </c>
      <c r="C824" t="e">
        <f>INDEX('SHOP Plan List'!C$2:C$15,MATCH($A824,'SHOP Plan List'!$A$2:$A$15,0))</f>
        <v>#N/A</v>
      </c>
      <c r="D824" t="s">
        <v>82</v>
      </c>
      <c r="E824">
        <v>18</v>
      </c>
      <c r="F824">
        <v>548.24</v>
      </c>
      <c r="G824">
        <v>548.24</v>
      </c>
      <c r="H824">
        <v>548.24</v>
      </c>
      <c r="I824">
        <v>556.84</v>
      </c>
      <c r="J824">
        <v>556.84</v>
      </c>
      <c r="K824">
        <v>556.84</v>
      </c>
      <c r="L824">
        <v>565.57000000000005</v>
      </c>
      <c r="M824">
        <v>565.57000000000005</v>
      </c>
      <c r="N824">
        <v>565.57000000000005</v>
      </c>
      <c r="O824">
        <v>574.45000000000005</v>
      </c>
      <c r="P824">
        <v>574.45000000000005</v>
      </c>
      <c r="Q824">
        <v>574.45000000000005</v>
      </c>
    </row>
    <row r="825" spans="1:24" x14ac:dyDescent="0.2">
      <c r="A825" t="s">
        <v>100</v>
      </c>
      <c r="B825" t="e">
        <f>INDEX('SHOP Plan List'!B$2:B$15,MATCH($A825,'SHOP Plan List'!$A$2:$A$15,0))</f>
        <v>#N/A</v>
      </c>
      <c r="C825" t="e">
        <f>INDEX('SHOP Plan List'!C$2:C$15,MATCH($A825,'SHOP Plan List'!$A$2:$A$15,0))</f>
        <v>#N/A</v>
      </c>
      <c r="D825" t="s">
        <v>82</v>
      </c>
      <c r="E825">
        <v>19</v>
      </c>
      <c r="F825">
        <v>565.04999999999995</v>
      </c>
      <c r="G825">
        <v>565.04999999999995</v>
      </c>
      <c r="H825">
        <v>565.04999999999995</v>
      </c>
      <c r="I825">
        <v>573.91</v>
      </c>
      <c r="J825">
        <v>573.91</v>
      </c>
      <c r="K825">
        <v>573.91</v>
      </c>
      <c r="L825">
        <v>582.91999999999996</v>
      </c>
      <c r="M825">
        <v>582.91999999999996</v>
      </c>
      <c r="N825">
        <v>582.91999999999996</v>
      </c>
      <c r="O825">
        <v>592.05999999999995</v>
      </c>
      <c r="P825">
        <v>592.05999999999995</v>
      </c>
      <c r="Q825">
        <v>592.05999999999995</v>
      </c>
    </row>
    <row r="826" spans="1:24" x14ac:dyDescent="0.2">
      <c r="A826" t="s">
        <v>100</v>
      </c>
      <c r="B826" t="e">
        <f>INDEX('SHOP Plan List'!B$2:B$15,MATCH($A826,'SHOP Plan List'!$A$2:$A$15,0))</f>
        <v>#N/A</v>
      </c>
      <c r="C826" t="e">
        <f>INDEX('SHOP Plan List'!C$2:C$15,MATCH($A826,'SHOP Plan List'!$A$2:$A$15,0))</f>
        <v>#N/A</v>
      </c>
      <c r="D826" t="s">
        <v>82</v>
      </c>
      <c r="E826">
        <v>20</v>
      </c>
      <c r="F826">
        <v>582.46</v>
      </c>
      <c r="G826">
        <v>582.46</v>
      </c>
      <c r="H826">
        <v>582.46</v>
      </c>
      <c r="I826">
        <v>591.6</v>
      </c>
      <c r="J826">
        <v>591.6</v>
      </c>
      <c r="K826">
        <v>591.6</v>
      </c>
      <c r="L826">
        <v>600.88</v>
      </c>
      <c r="M826">
        <v>600.88</v>
      </c>
      <c r="N826">
        <v>600.88</v>
      </c>
      <c r="O826">
        <v>610.30999999999995</v>
      </c>
      <c r="P826">
        <v>610.30999999999995</v>
      </c>
      <c r="Q826">
        <v>610.30999999999995</v>
      </c>
    </row>
    <row r="827" spans="1:24" x14ac:dyDescent="0.2">
      <c r="A827" t="s">
        <v>100</v>
      </c>
      <c r="B827" t="e">
        <f>INDEX('SHOP Plan List'!B$2:B$15,MATCH($A827,'SHOP Plan List'!$A$2:$A$15,0))</f>
        <v>#N/A</v>
      </c>
      <c r="C827" t="e">
        <f>INDEX('SHOP Plan List'!C$2:C$15,MATCH($A827,'SHOP Plan List'!$A$2:$A$15,0))</f>
        <v>#N/A</v>
      </c>
      <c r="D827" t="s">
        <v>82</v>
      </c>
      <c r="E827">
        <v>21</v>
      </c>
      <c r="F827">
        <v>600.48</v>
      </c>
      <c r="G827">
        <v>600.48</v>
      </c>
      <c r="H827">
        <v>600.48</v>
      </c>
      <c r="I827">
        <v>609.9</v>
      </c>
      <c r="J827">
        <v>609.9</v>
      </c>
      <c r="K827">
        <v>609.9</v>
      </c>
      <c r="L827">
        <v>619.47</v>
      </c>
      <c r="M827">
        <v>619.47</v>
      </c>
      <c r="N827">
        <v>619.47</v>
      </c>
      <c r="O827">
        <v>629.19000000000005</v>
      </c>
      <c r="P827">
        <v>629.19000000000005</v>
      </c>
      <c r="Q827">
        <v>629.19000000000005</v>
      </c>
    </row>
    <row r="828" spans="1:24" x14ac:dyDescent="0.2">
      <c r="A828" t="s">
        <v>100</v>
      </c>
      <c r="B828" t="e">
        <f>INDEX('SHOP Plan List'!B$2:B$15,MATCH($A828,'SHOP Plan List'!$A$2:$A$15,0))</f>
        <v>#N/A</v>
      </c>
      <c r="C828" t="e">
        <f>INDEX('SHOP Plan List'!C$2:C$15,MATCH($A828,'SHOP Plan List'!$A$2:$A$15,0))</f>
        <v>#N/A</v>
      </c>
      <c r="D828" t="s">
        <v>82</v>
      </c>
      <c r="E828">
        <v>22</v>
      </c>
      <c r="F828">
        <v>600.48</v>
      </c>
      <c r="G828">
        <v>600.48</v>
      </c>
      <c r="H828">
        <v>600.48</v>
      </c>
      <c r="I828">
        <v>609.9</v>
      </c>
      <c r="J828">
        <v>609.9</v>
      </c>
      <c r="K828">
        <v>609.9</v>
      </c>
      <c r="L828">
        <v>619.47</v>
      </c>
      <c r="M828">
        <v>619.47</v>
      </c>
      <c r="N828">
        <v>619.47</v>
      </c>
      <c r="O828">
        <v>629.19000000000005</v>
      </c>
      <c r="P828">
        <v>629.19000000000005</v>
      </c>
      <c r="Q828">
        <v>629.19000000000005</v>
      </c>
    </row>
    <row r="829" spans="1:24" x14ac:dyDescent="0.2">
      <c r="A829" t="s">
        <v>100</v>
      </c>
      <c r="B829" t="e">
        <f>INDEX('SHOP Plan List'!B$2:B$15,MATCH($A829,'SHOP Plan List'!$A$2:$A$15,0))</f>
        <v>#N/A</v>
      </c>
      <c r="C829" t="e">
        <f>INDEX('SHOP Plan List'!C$2:C$15,MATCH($A829,'SHOP Plan List'!$A$2:$A$15,0))</f>
        <v>#N/A</v>
      </c>
      <c r="D829" t="s">
        <v>82</v>
      </c>
      <c r="E829">
        <v>23</v>
      </c>
      <c r="F829">
        <v>600.48</v>
      </c>
      <c r="G829">
        <v>600.48</v>
      </c>
      <c r="H829">
        <v>600.48</v>
      </c>
      <c r="I829">
        <v>609.9</v>
      </c>
      <c r="J829">
        <v>609.9</v>
      </c>
      <c r="K829">
        <v>609.9</v>
      </c>
      <c r="L829">
        <v>619.47</v>
      </c>
      <c r="M829">
        <v>619.47</v>
      </c>
      <c r="N829">
        <v>619.47</v>
      </c>
      <c r="O829">
        <v>629.19000000000005</v>
      </c>
      <c r="P829">
        <v>629.19000000000005</v>
      </c>
      <c r="Q829">
        <v>629.19000000000005</v>
      </c>
    </row>
    <row r="830" spans="1:24" x14ac:dyDescent="0.2">
      <c r="A830" t="s">
        <v>100</v>
      </c>
      <c r="B830" t="e">
        <f>INDEX('SHOP Plan List'!B$2:B$15,MATCH($A830,'SHOP Plan List'!$A$2:$A$15,0))</f>
        <v>#N/A</v>
      </c>
      <c r="C830" t="e">
        <f>INDEX('SHOP Plan List'!C$2:C$15,MATCH($A830,'SHOP Plan List'!$A$2:$A$15,0))</f>
        <v>#N/A</v>
      </c>
      <c r="D830" t="s">
        <v>82</v>
      </c>
      <c r="E830">
        <v>24</v>
      </c>
      <c r="F830">
        <v>600.48</v>
      </c>
      <c r="G830">
        <v>600.48</v>
      </c>
      <c r="H830">
        <v>600.48</v>
      </c>
      <c r="I830">
        <v>609.9</v>
      </c>
      <c r="J830">
        <v>609.9</v>
      </c>
      <c r="K830">
        <v>609.9</v>
      </c>
      <c r="L830">
        <v>619.47</v>
      </c>
      <c r="M830">
        <v>619.47</v>
      </c>
      <c r="N830">
        <v>619.47</v>
      </c>
      <c r="O830">
        <v>629.19000000000005</v>
      </c>
      <c r="P830">
        <v>629.19000000000005</v>
      </c>
      <c r="Q830">
        <v>629.19000000000005</v>
      </c>
    </row>
    <row r="831" spans="1:24" x14ac:dyDescent="0.2">
      <c r="A831" t="s">
        <v>100</v>
      </c>
      <c r="B831" t="e">
        <f>INDEX('SHOP Plan List'!B$2:B$15,MATCH($A831,'SHOP Plan List'!$A$2:$A$15,0))</f>
        <v>#N/A</v>
      </c>
      <c r="C831" t="e">
        <f>INDEX('SHOP Plan List'!C$2:C$15,MATCH($A831,'SHOP Plan List'!$A$2:$A$15,0))</f>
        <v>#N/A</v>
      </c>
      <c r="D831" t="s">
        <v>82</v>
      </c>
      <c r="E831">
        <v>25</v>
      </c>
      <c r="F831">
        <v>602.88</v>
      </c>
      <c r="G831">
        <v>602.88</v>
      </c>
      <c r="H831">
        <v>602.88</v>
      </c>
      <c r="I831">
        <v>612.34</v>
      </c>
      <c r="J831">
        <v>612.34</v>
      </c>
      <c r="K831">
        <v>612.34</v>
      </c>
      <c r="L831">
        <v>621.94000000000005</v>
      </c>
      <c r="M831">
        <v>621.94000000000005</v>
      </c>
      <c r="N831">
        <v>621.94000000000005</v>
      </c>
      <c r="O831">
        <v>631.70000000000005</v>
      </c>
      <c r="P831">
        <v>631.70000000000005</v>
      </c>
      <c r="Q831">
        <v>631.70000000000005</v>
      </c>
    </row>
    <row r="832" spans="1:24" x14ac:dyDescent="0.2">
      <c r="A832" t="s">
        <v>100</v>
      </c>
      <c r="B832" t="e">
        <f>INDEX('SHOP Plan List'!B$2:B$15,MATCH($A832,'SHOP Plan List'!$A$2:$A$15,0))</f>
        <v>#N/A</v>
      </c>
      <c r="C832" t="e">
        <f>INDEX('SHOP Plan List'!C$2:C$15,MATCH($A832,'SHOP Plan List'!$A$2:$A$15,0))</f>
        <v>#N/A</v>
      </c>
      <c r="D832" t="s">
        <v>82</v>
      </c>
      <c r="E832">
        <v>26</v>
      </c>
      <c r="F832">
        <v>614.89</v>
      </c>
      <c r="G832">
        <v>614.89</v>
      </c>
      <c r="H832">
        <v>614.89</v>
      </c>
      <c r="I832">
        <v>624.54</v>
      </c>
      <c r="J832">
        <v>624.54</v>
      </c>
      <c r="K832">
        <v>624.54</v>
      </c>
      <c r="L832">
        <v>634.33000000000004</v>
      </c>
      <c r="M832">
        <v>634.33000000000004</v>
      </c>
      <c r="N832">
        <v>634.33000000000004</v>
      </c>
      <c r="O832">
        <v>644.29</v>
      </c>
      <c r="P832">
        <v>644.29</v>
      </c>
      <c r="Q832">
        <v>644.29</v>
      </c>
    </row>
    <row r="833" spans="1:17" x14ac:dyDescent="0.2">
      <c r="A833" t="s">
        <v>100</v>
      </c>
      <c r="B833" t="e">
        <f>INDEX('SHOP Plan List'!B$2:B$15,MATCH($A833,'SHOP Plan List'!$A$2:$A$15,0))</f>
        <v>#N/A</v>
      </c>
      <c r="C833" t="e">
        <f>INDEX('SHOP Plan List'!C$2:C$15,MATCH($A833,'SHOP Plan List'!$A$2:$A$15,0))</f>
        <v>#N/A</v>
      </c>
      <c r="D833" t="s">
        <v>82</v>
      </c>
      <c r="E833">
        <v>27</v>
      </c>
      <c r="F833">
        <v>629.29999999999995</v>
      </c>
      <c r="G833">
        <v>629.29999999999995</v>
      </c>
      <c r="H833">
        <v>629.29999999999995</v>
      </c>
      <c r="I833">
        <v>639.16999999999996</v>
      </c>
      <c r="J833">
        <v>639.16999999999996</v>
      </c>
      <c r="K833">
        <v>639.16999999999996</v>
      </c>
      <c r="L833">
        <v>649.20000000000005</v>
      </c>
      <c r="M833">
        <v>649.20000000000005</v>
      </c>
      <c r="N833">
        <v>649.20000000000005</v>
      </c>
      <c r="O833">
        <v>659.39</v>
      </c>
      <c r="P833">
        <v>659.39</v>
      </c>
      <c r="Q833">
        <v>659.39</v>
      </c>
    </row>
    <row r="834" spans="1:17" x14ac:dyDescent="0.2">
      <c r="A834" t="s">
        <v>100</v>
      </c>
      <c r="B834" t="e">
        <f>INDEX('SHOP Plan List'!B$2:B$15,MATCH($A834,'SHOP Plan List'!$A$2:$A$15,0))</f>
        <v>#N/A</v>
      </c>
      <c r="C834" t="e">
        <f>INDEX('SHOP Plan List'!C$2:C$15,MATCH($A834,'SHOP Plan List'!$A$2:$A$15,0))</f>
        <v>#N/A</v>
      </c>
      <c r="D834" t="s">
        <v>82</v>
      </c>
      <c r="E834">
        <v>28</v>
      </c>
      <c r="F834">
        <v>652.72</v>
      </c>
      <c r="G834">
        <v>652.72</v>
      </c>
      <c r="H834">
        <v>652.72</v>
      </c>
      <c r="I834">
        <v>662.96</v>
      </c>
      <c r="J834">
        <v>662.96</v>
      </c>
      <c r="K834">
        <v>662.96</v>
      </c>
      <c r="L834">
        <v>673.36</v>
      </c>
      <c r="M834">
        <v>673.36</v>
      </c>
      <c r="N834">
        <v>673.36</v>
      </c>
      <c r="O834">
        <v>683.92</v>
      </c>
      <c r="P834">
        <v>683.92</v>
      </c>
      <c r="Q834">
        <v>683.92</v>
      </c>
    </row>
    <row r="835" spans="1:17" x14ac:dyDescent="0.2">
      <c r="A835" t="s">
        <v>100</v>
      </c>
      <c r="B835" t="e">
        <f>INDEX('SHOP Plan List'!B$2:B$15,MATCH($A835,'SHOP Plan List'!$A$2:$A$15,0))</f>
        <v>#N/A</v>
      </c>
      <c r="C835" t="e">
        <f>INDEX('SHOP Plan List'!C$2:C$15,MATCH($A835,'SHOP Plan List'!$A$2:$A$15,0))</f>
        <v>#N/A</v>
      </c>
      <c r="D835" t="s">
        <v>82</v>
      </c>
      <c r="E835">
        <v>29</v>
      </c>
      <c r="F835">
        <v>671.93</v>
      </c>
      <c r="G835">
        <v>671.93</v>
      </c>
      <c r="H835">
        <v>671.93</v>
      </c>
      <c r="I835">
        <v>682.48</v>
      </c>
      <c r="J835">
        <v>682.48</v>
      </c>
      <c r="K835">
        <v>682.48</v>
      </c>
      <c r="L835">
        <v>693.18</v>
      </c>
      <c r="M835">
        <v>693.18</v>
      </c>
      <c r="N835">
        <v>693.18</v>
      </c>
      <c r="O835">
        <v>704.06</v>
      </c>
      <c r="P835">
        <v>704.06</v>
      </c>
      <c r="Q835">
        <v>704.06</v>
      </c>
    </row>
    <row r="836" spans="1:17" x14ac:dyDescent="0.2">
      <c r="A836" t="s">
        <v>100</v>
      </c>
      <c r="B836" t="e">
        <f>INDEX('SHOP Plan List'!B$2:B$15,MATCH($A836,'SHOP Plan List'!$A$2:$A$15,0))</f>
        <v>#N/A</v>
      </c>
      <c r="C836" t="e">
        <f>INDEX('SHOP Plan List'!C$2:C$15,MATCH($A836,'SHOP Plan List'!$A$2:$A$15,0))</f>
        <v>#N/A</v>
      </c>
      <c r="D836" t="s">
        <v>82</v>
      </c>
      <c r="E836">
        <v>30</v>
      </c>
      <c r="F836">
        <v>681.54</v>
      </c>
      <c r="G836">
        <v>681.54</v>
      </c>
      <c r="H836">
        <v>681.54</v>
      </c>
      <c r="I836">
        <v>692.23</v>
      </c>
      <c r="J836">
        <v>692.23</v>
      </c>
      <c r="K836">
        <v>692.23</v>
      </c>
      <c r="L836">
        <v>703.09</v>
      </c>
      <c r="M836">
        <v>703.09</v>
      </c>
      <c r="N836">
        <v>703.09</v>
      </c>
      <c r="O836">
        <v>714.13</v>
      </c>
      <c r="P836">
        <v>714.13</v>
      </c>
      <c r="Q836">
        <v>714.13</v>
      </c>
    </row>
    <row r="837" spans="1:17" x14ac:dyDescent="0.2">
      <c r="A837" t="s">
        <v>100</v>
      </c>
      <c r="B837" t="e">
        <f>INDEX('SHOP Plan List'!B$2:B$15,MATCH($A837,'SHOP Plan List'!$A$2:$A$15,0))</f>
        <v>#N/A</v>
      </c>
      <c r="C837" t="e">
        <f>INDEX('SHOP Plan List'!C$2:C$15,MATCH($A837,'SHOP Plan List'!$A$2:$A$15,0))</f>
        <v>#N/A</v>
      </c>
      <c r="D837" t="s">
        <v>82</v>
      </c>
      <c r="E837">
        <v>31</v>
      </c>
      <c r="F837">
        <v>695.95</v>
      </c>
      <c r="G837">
        <v>695.95</v>
      </c>
      <c r="H837">
        <v>695.95</v>
      </c>
      <c r="I837">
        <v>706.87</v>
      </c>
      <c r="J837">
        <v>706.87</v>
      </c>
      <c r="K837">
        <v>706.87</v>
      </c>
      <c r="L837">
        <v>717.96</v>
      </c>
      <c r="M837">
        <v>717.96</v>
      </c>
      <c r="N837">
        <v>717.96</v>
      </c>
      <c r="O837">
        <v>729.23</v>
      </c>
      <c r="P837">
        <v>729.23</v>
      </c>
      <c r="Q837">
        <v>729.23</v>
      </c>
    </row>
    <row r="838" spans="1:17" x14ac:dyDescent="0.2">
      <c r="A838" t="s">
        <v>100</v>
      </c>
      <c r="B838" t="e">
        <f>INDEX('SHOP Plan List'!B$2:B$15,MATCH($A838,'SHOP Plan List'!$A$2:$A$15,0))</f>
        <v>#N/A</v>
      </c>
      <c r="C838" t="e">
        <f>INDEX('SHOP Plan List'!C$2:C$15,MATCH($A838,'SHOP Plan List'!$A$2:$A$15,0))</f>
        <v>#N/A</v>
      </c>
      <c r="D838" t="s">
        <v>82</v>
      </c>
      <c r="E838">
        <v>32</v>
      </c>
      <c r="F838">
        <v>710.36</v>
      </c>
      <c r="G838">
        <v>710.36</v>
      </c>
      <c r="H838">
        <v>710.36</v>
      </c>
      <c r="I838">
        <v>721.51</v>
      </c>
      <c r="J838">
        <v>721.51</v>
      </c>
      <c r="K838">
        <v>721.51</v>
      </c>
      <c r="L838">
        <v>732.83</v>
      </c>
      <c r="M838">
        <v>732.83</v>
      </c>
      <c r="N838">
        <v>732.83</v>
      </c>
      <c r="O838">
        <v>744.33</v>
      </c>
      <c r="P838">
        <v>744.33</v>
      </c>
      <c r="Q838">
        <v>744.33</v>
      </c>
    </row>
    <row r="839" spans="1:17" x14ac:dyDescent="0.2">
      <c r="A839" t="s">
        <v>100</v>
      </c>
      <c r="B839" t="e">
        <f>INDEX('SHOP Plan List'!B$2:B$15,MATCH($A839,'SHOP Plan List'!$A$2:$A$15,0))</f>
        <v>#N/A</v>
      </c>
      <c r="C839" t="e">
        <f>INDEX('SHOP Plan List'!C$2:C$15,MATCH($A839,'SHOP Plan List'!$A$2:$A$15,0))</f>
        <v>#N/A</v>
      </c>
      <c r="D839" t="s">
        <v>82</v>
      </c>
      <c r="E839">
        <v>33</v>
      </c>
      <c r="F839">
        <v>719.37</v>
      </c>
      <c r="G839">
        <v>719.37</v>
      </c>
      <c r="H839">
        <v>719.37</v>
      </c>
      <c r="I839">
        <v>730.66</v>
      </c>
      <c r="J839">
        <v>730.66</v>
      </c>
      <c r="K839">
        <v>730.66</v>
      </c>
      <c r="L839">
        <v>742.12</v>
      </c>
      <c r="M839">
        <v>742.12</v>
      </c>
      <c r="N839">
        <v>742.12</v>
      </c>
      <c r="O839">
        <v>753.76</v>
      </c>
      <c r="P839">
        <v>753.76</v>
      </c>
      <c r="Q839">
        <v>753.76</v>
      </c>
    </row>
    <row r="840" spans="1:17" x14ac:dyDescent="0.2">
      <c r="A840" t="s">
        <v>100</v>
      </c>
      <c r="B840" t="e">
        <f>INDEX('SHOP Plan List'!B$2:B$15,MATCH($A840,'SHOP Plan List'!$A$2:$A$15,0))</f>
        <v>#N/A</v>
      </c>
      <c r="C840" t="e">
        <f>INDEX('SHOP Plan List'!C$2:C$15,MATCH($A840,'SHOP Plan List'!$A$2:$A$15,0))</f>
        <v>#N/A</v>
      </c>
      <c r="D840" t="s">
        <v>82</v>
      </c>
      <c r="E840">
        <v>34</v>
      </c>
      <c r="F840">
        <v>728.98</v>
      </c>
      <c r="G840">
        <v>728.98</v>
      </c>
      <c r="H840">
        <v>728.98</v>
      </c>
      <c r="I840">
        <v>740.42</v>
      </c>
      <c r="J840">
        <v>740.42</v>
      </c>
      <c r="K840">
        <v>740.42</v>
      </c>
      <c r="L840">
        <v>752.03</v>
      </c>
      <c r="M840">
        <v>752.03</v>
      </c>
      <c r="N840">
        <v>752.03</v>
      </c>
      <c r="O840">
        <v>763.83</v>
      </c>
      <c r="P840">
        <v>763.83</v>
      </c>
      <c r="Q840">
        <v>763.83</v>
      </c>
    </row>
    <row r="841" spans="1:17" x14ac:dyDescent="0.2">
      <c r="A841" t="s">
        <v>100</v>
      </c>
      <c r="B841" t="e">
        <f>INDEX('SHOP Plan List'!B$2:B$15,MATCH($A841,'SHOP Plan List'!$A$2:$A$15,0))</f>
        <v>#N/A</v>
      </c>
      <c r="C841" t="e">
        <f>INDEX('SHOP Plan List'!C$2:C$15,MATCH($A841,'SHOP Plan List'!$A$2:$A$15,0))</f>
        <v>#N/A</v>
      </c>
      <c r="D841" t="s">
        <v>82</v>
      </c>
      <c r="E841">
        <v>35</v>
      </c>
      <c r="F841">
        <v>733.78</v>
      </c>
      <c r="G841">
        <v>733.78</v>
      </c>
      <c r="H841">
        <v>733.78</v>
      </c>
      <c r="I841">
        <v>745.3</v>
      </c>
      <c r="J841">
        <v>745.3</v>
      </c>
      <c r="K841">
        <v>745.3</v>
      </c>
      <c r="L841">
        <v>756.99</v>
      </c>
      <c r="M841">
        <v>756.99</v>
      </c>
      <c r="N841">
        <v>756.99</v>
      </c>
      <c r="O841">
        <v>768.86</v>
      </c>
      <c r="P841">
        <v>768.86</v>
      </c>
      <c r="Q841">
        <v>768.86</v>
      </c>
    </row>
    <row r="842" spans="1:17" x14ac:dyDescent="0.2">
      <c r="A842" t="s">
        <v>100</v>
      </c>
      <c r="B842" t="e">
        <f>INDEX('SHOP Plan List'!B$2:B$15,MATCH($A842,'SHOP Plan List'!$A$2:$A$15,0))</f>
        <v>#N/A</v>
      </c>
      <c r="C842" t="e">
        <f>INDEX('SHOP Plan List'!C$2:C$15,MATCH($A842,'SHOP Plan List'!$A$2:$A$15,0))</f>
        <v>#N/A</v>
      </c>
      <c r="D842" t="s">
        <v>82</v>
      </c>
      <c r="E842">
        <v>36</v>
      </c>
      <c r="F842">
        <v>738.59</v>
      </c>
      <c r="G842">
        <v>738.59</v>
      </c>
      <c r="H842">
        <v>738.59</v>
      </c>
      <c r="I842">
        <v>750.17</v>
      </c>
      <c r="J842">
        <v>750.17</v>
      </c>
      <c r="K842">
        <v>750.17</v>
      </c>
      <c r="L842">
        <v>761.94</v>
      </c>
      <c r="M842">
        <v>761.94</v>
      </c>
      <c r="N842">
        <v>761.94</v>
      </c>
      <c r="O842">
        <v>773.9</v>
      </c>
      <c r="P842">
        <v>773.9</v>
      </c>
      <c r="Q842">
        <v>773.9</v>
      </c>
    </row>
    <row r="843" spans="1:17" x14ac:dyDescent="0.2">
      <c r="A843" t="s">
        <v>100</v>
      </c>
      <c r="B843" t="e">
        <f>INDEX('SHOP Plan List'!B$2:B$15,MATCH($A843,'SHOP Plan List'!$A$2:$A$15,0))</f>
        <v>#N/A</v>
      </c>
      <c r="C843" t="e">
        <f>INDEX('SHOP Plan List'!C$2:C$15,MATCH($A843,'SHOP Plan List'!$A$2:$A$15,0))</f>
        <v>#N/A</v>
      </c>
      <c r="D843" t="s">
        <v>82</v>
      </c>
      <c r="E843">
        <v>37</v>
      </c>
      <c r="F843">
        <v>743.39</v>
      </c>
      <c r="G843">
        <v>743.39</v>
      </c>
      <c r="H843">
        <v>743.39</v>
      </c>
      <c r="I843">
        <v>755.05</v>
      </c>
      <c r="J843">
        <v>755.05</v>
      </c>
      <c r="K843">
        <v>755.05</v>
      </c>
      <c r="L843">
        <v>766.9</v>
      </c>
      <c r="M843">
        <v>766.9</v>
      </c>
      <c r="N843">
        <v>766.9</v>
      </c>
      <c r="O843">
        <v>778.93</v>
      </c>
      <c r="P843">
        <v>778.93</v>
      </c>
      <c r="Q843">
        <v>778.93</v>
      </c>
    </row>
    <row r="844" spans="1:17" x14ac:dyDescent="0.2">
      <c r="A844" t="s">
        <v>100</v>
      </c>
      <c r="B844" t="e">
        <f>INDEX('SHOP Plan List'!B$2:B$15,MATCH($A844,'SHOP Plan List'!$A$2:$A$15,0))</f>
        <v>#N/A</v>
      </c>
      <c r="C844" t="e">
        <f>INDEX('SHOP Plan List'!C$2:C$15,MATCH($A844,'SHOP Plan List'!$A$2:$A$15,0))</f>
        <v>#N/A</v>
      </c>
      <c r="D844" t="s">
        <v>82</v>
      </c>
      <c r="E844">
        <v>38</v>
      </c>
      <c r="F844">
        <v>748.19</v>
      </c>
      <c r="G844">
        <v>748.19</v>
      </c>
      <c r="H844">
        <v>748.19</v>
      </c>
      <c r="I844">
        <v>759.93</v>
      </c>
      <c r="J844">
        <v>759.93</v>
      </c>
      <c r="K844">
        <v>759.93</v>
      </c>
      <c r="L844">
        <v>771.86</v>
      </c>
      <c r="M844">
        <v>771.86</v>
      </c>
      <c r="N844">
        <v>771.86</v>
      </c>
      <c r="O844">
        <v>783.97</v>
      </c>
      <c r="P844">
        <v>783.97</v>
      </c>
      <c r="Q844">
        <v>783.97</v>
      </c>
    </row>
    <row r="845" spans="1:17" x14ac:dyDescent="0.2">
      <c r="A845" t="s">
        <v>100</v>
      </c>
      <c r="B845" t="e">
        <f>INDEX('SHOP Plan List'!B$2:B$15,MATCH($A845,'SHOP Plan List'!$A$2:$A$15,0))</f>
        <v>#N/A</v>
      </c>
      <c r="C845" t="e">
        <f>INDEX('SHOP Plan List'!C$2:C$15,MATCH($A845,'SHOP Plan List'!$A$2:$A$15,0))</f>
        <v>#N/A</v>
      </c>
      <c r="D845" t="s">
        <v>82</v>
      </c>
      <c r="E845">
        <v>39</v>
      </c>
      <c r="F845">
        <v>757.8</v>
      </c>
      <c r="G845">
        <v>757.8</v>
      </c>
      <c r="H845">
        <v>757.8</v>
      </c>
      <c r="I845">
        <v>769.69</v>
      </c>
      <c r="J845">
        <v>769.69</v>
      </c>
      <c r="K845">
        <v>769.69</v>
      </c>
      <c r="L845">
        <v>781.77</v>
      </c>
      <c r="M845">
        <v>781.77</v>
      </c>
      <c r="N845">
        <v>781.77</v>
      </c>
      <c r="O845">
        <v>794.03</v>
      </c>
      <c r="P845">
        <v>794.03</v>
      </c>
      <c r="Q845">
        <v>794.03</v>
      </c>
    </row>
    <row r="846" spans="1:17" x14ac:dyDescent="0.2">
      <c r="A846" t="s">
        <v>100</v>
      </c>
      <c r="B846" t="e">
        <f>INDEX('SHOP Plan List'!B$2:B$15,MATCH($A846,'SHOP Plan List'!$A$2:$A$15,0))</f>
        <v>#N/A</v>
      </c>
      <c r="C846" t="e">
        <f>INDEX('SHOP Plan List'!C$2:C$15,MATCH($A846,'SHOP Plan List'!$A$2:$A$15,0))</f>
        <v>#N/A</v>
      </c>
      <c r="D846" t="s">
        <v>82</v>
      </c>
      <c r="E846">
        <v>40</v>
      </c>
      <c r="F846">
        <v>767.41</v>
      </c>
      <c r="G846">
        <v>767.41</v>
      </c>
      <c r="H846">
        <v>767.41</v>
      </c>
      <c r="I846">
        <v>779.45</v>
      </c>
      <c r="J846">
        <v>779.45</v>
      </c>
      <c r="K846">
        <v>779.45</v>
      </c>
      <c r="L846">
        <v>791.68</v>
      </c>
      <c r="M846">
        <v>791.68</v>
      </c>
      <c r="N846">
        <v>791.68</v>
      </c>
      <c r="O846">
        <v>804.1</v>
      </c>
      <c r="P846">
        <v>804.1</v>
      </c>
      <c r="Q846">
        <v>804.1</v>
      </c>
    </row>
    <row r="847" spans="1:17" x14ac:dyDescent="0.2">
      <c r="A847" t="s">
        <v>100</v>
      </c>
      <c r="B847" t="e">
        <f>INDEX('SHOP Plan List'!B$2:B$15,MATCH($A847,'SHOP Plan List'!$A$2:$A$15,0))</f>
        <v>#N/A</v>
      </c>
      <c r="C847" t="e">
        <f>INDEX('SHOP Plan List'!C$2:C$15,MATCH($A847,'SHOP Plan List'!$A$2:$A$15,0))</f>
        <v>#N/A</v>
      </c>
      <c r="D847" t="s">
        <v>82</v>
      </c>
      <c r="E847">
        <v>41</v>
      </c>
      <c r="F847">
        <v>781.82</v>
      </c>
      <c r="G847">
        <v>781.82</v>
      </c>
      <c r="H847">
        <v>781.82</v>
      </c>
      <c r="I847">
        <v>794.09</v>
      </c>
      <c r="J847">
        <v>794.09</v>
      </c>
      <c r="K847">
        <v>794.09</v>
      </c>
      <c r="L847">
        <v>806.55</v>
      </c>
      <c r="M847">
        <v>806.55</v>
      </c>
      <c r="N847">
        <v>806.55</v>
      </c>
      <c r="O847">
        <v>819.2</v>
      </c>
      <c r="P847">
        <v>819.2</v>
      </c>
      <c r="Q847">
        <v>819.2</v>
      </c>
    </row>
    <row r="848" spans="1:17" x14ac:dyDescent="0.2">
      <c r="A848" t="s">
        <v>100</v>
      </c>
      <c r="B848" t="e">
        <f>INDEX('SHOP Plan List'!B$2:B$15,MATCH($A848,'SHOP Plan List'!$A$2:$A$15,0))</f>
        <v>#N/A</v>
      </c>
      <c r="C848" t="e">
        <f>INDEX('SHOP Plan List'!C$2:C$15,MATCH($A848,'SHOP Plan List'!$A$2:$A$15,0))</f>
        <v>#N/A</v>
      </c>
      <c r="D848" t="s">
        <v>82</v>
      </c>
      <c r="E848">
        <v>42</v>
      </c>
      <c r="F848">
        <v>795.63</v>
      </c>
      <c r="G848">
        <v>795.63</v>
      </c>
      <c r="H848">
        <v>795.63</v>
      </c>
      <c r="I848">
        <v>808.11</v>
      </c>
      <c r="J848">
        <v>808.11</v>
      </c>
      <c r="K848">
        <v>808.11</v>
      </c>
      <c r="L848">
        <v>820.79</v>
      </c>
      <c r="M848">
        <v>820.79</v>
      </c>
      <c r="N848">
        <v>820.79</v>
      </c>
      <c r="O848">
        <v>833.67</v>
      </c>
      <c r="P848">
        <v>833.67</v>
      </c>
      <c r="Q848">
        <v>833.67</v>
      </c>
    </row>
    <row r="849" spans="1:17" x14ac:dyDescent="0.2">
      <c r="A849" t="s">
        <v>100</v>
      </c>
      <c r="B849" t="e">
        <f>INDEX('SHOP Plan List'!B$2:B$15,MATCH($A849,'SHOP Plan List'!$A$2:$A$15,0))</f>
        <v>#N/A</v>
      </c>
      <c r="C849" t="e">
        <f>INDEX('SHOP Plan List'!C$2:C$15,MATCH($A849,'SHOP Plan List'!$A$2:$A$15,0))</f>
        <v>#N/A</v>
      </c>
      <c r="D849" t="s">
        <v>82</v>
      </c>
      <c r="E849">
        <v>43</v>
      </c>
      <c r="F849">
        <v>814.85</v>
      </c>
      <c r="G849">
        <v>814.85</v>
      </c>
      <c r="H849">
        <v>814.85</v>
      </c>
      <c r="I849">
        <v>827.63</v>
      </c>
      <c r="J849">
        <v>827.63</v>
      </c>
      <c r="K849">
        <v>827.63</v>
      </c>
      <c r="L849">
        <v>840.62</v>
      </c>
      <c r="M849">
        <v>840.62</v>
      </c>
      <c r="N849">
        <v>840.62</v>
      </c>
      <c r="O849">
        <v>853.8</v>
      </c>
      <c r="P849">
        <v>853.8</v>
      </c>
      <c r="Q849">
        <v>853.8</v>
      </c>
    </row>
    <row r="850" spans="1:17" x14ac:dyDescent="0.2">
      <c r="A850" t="s">
        <v>100</v>
      </c>
      <c r="B850" t="e">
        <f>INDEX('SHOP Plan List'!B$2:B$15,MATCH($A850,'SHOP Plan List'!$A$2:$A$15,0))</f>
        <v>#N/A</v>
      </c>
      <c r="C850" t="e">
        <f>INDEX('SHOP Plan List'!C$2:C$15,MATCH($A850,'SHOP Plan List'!$A$2:$A$15,0))</f>
        <v>#N/A</v>
      </c>
      <c r="D850" t="s">
        <v>82</v>
      </c>
      <c r="E850">
        <v>44</v>
      </c>
      <c r="F850">
        <v>838.87</v>
      </c>
      <c r="G850">
        <v>838.87</v>
      </c>
      <c r="H850">
        <v>838.87</v>
      </c>
      <c r="I850">
        <v>852.03</v>
      </c>
      <c r="J850">
        <v>852.03</v>
      </c>
      <c r="K850">
        <v>852.03</v>
      </c>
      <c r="L850">
        <v>865.39</v>
      </c>
      <c r="M850">
        <v>865.39</v>
      </c>
      <c r="N850">
        <v>865.39</v>
      </c>
      <c r="O850">
        <v>878.97</v>
      </c>
      <c r="P850">
        <v>878.97</v>
      </c>
      <c r="Q850">
        <v>878.97</v>
      </c>
    </row>
    <row r="851" spans="1:17" x14ac:dyDescent="0.2">
      <c r="A851" t="s">
        <v>100</v>
      </c>
      <c r="B851" t="e">
        <f>INDEX('SHOP Plan List'!B$2:B$15,MATCH($A851,'SHOP Plan List'!$A$2:$A$15,0))</f>
        <v>#N/A</v>
      </c>
      <c r="C851" t="e">
        <f>INDEX('SHOP Plan List'!C$2:C$15,MATCH($A851,'SHOP Plan List'!$A$2:$A$15,0))</f>
        <v>#N/A</v>
      </c>
      <c r="D851" t="s">
        <v>82</v>
      </c>
      <c r="E851">
        <v>45</v>
      </c>
      <c r="F851">
        <v>867.09</v>
      </c>
      <c r="G851">
        <v>867.09</v>
      </c>
      <c r="H851">
        <v>867.09</v>
      </c>
      <c r="I851">
        <v>880.69</v>
      </c>
      <c r="J851">
        <v>880.69</v>
      </c>
      <c r="K851">
        <v>880.69</v>
      </c>
      <c r="L851">
        <v>894.51</v>
      </c>
      <c r="M851">
        <v>894.51</v>
      </c>
      <c r="N851">
        <v>894.51</v>
      </c>
      <c r="O851">
        <v>908.54</v>
      </c>
      <c r="P851">
        <v>908.54</v>
      </c>
      <c r="Q851">
        <v>908.54</v>
      </c>
    </row>
    <row r="852" spans="1:17" x14ac:dyDescent="0.2">
      <c r="A852" t="s">
        <v>100</v>
      </c>
      <c r="B852" t="e">
        <f>INDEX('SHOP Plan List'!B$2:B$15,MATCH($A852,'SHOP Plan List'!$A$2:$A$15,0))</f>
        <v>#N/A</v>
      </c>
      <c r="C852" t="e">
        <f>INDEX('SHOP Plan List'!C$2:C$15,MATCH($A852,'SHOP Plan List'!$A$2:$A$15,0))</f>
        <v>#N/A</v>
      </c>
      <c r="D852" t="s">
        <v>82</v>
      </c>
      <c r="E852">
        <v>46</v>
      </c>
      <c r="F852">
        <v>900.71</v>
      </c>
      <c r="G852">
        <v>900.71</v>
      </c>
      <c r="H852">
        <v>900.71</v>
      </c>
      <c r="I852">
        <v>914.85</v>
      </c>
      <c r="J852">
        <v>914.85</v>
      </c>
      <c r="K852">
        <v>914.85</v>
      </c>
      <c r="L852">
        <v>929.2</v>
      </c>
      <c r="M852">
        <v>929.2</v>
      </c>
      <c r="N852">
        <v>929.2</v>
      </c>
      <c r="O852">
        <v>943.78</v>
      </c>
      <c r="P852">
        <v>943.78</v>
      </c>
      <c r="Q852">
        <v>943.78</v>
      </c>
    </row>
    <row r="853" spans="1:17" x14ac:dyDescent="0.2">
      <c r="A853" t="s">
        <v>100</v>
      </c>
      <c r="B853" t="e">
        <f>INDEX('SHOP Plan List'!B$2:B$15,MATCH($A853,'SHOP Plan List'!$A$2:$A$15,0))</f>
        <v>#N/A</v>
      </c>
      <c r="C853" t="e">
        <f>INDEX('SHOP Plan List'!C$2:C$15,MATCH($A853,'SHOP Plan List'!$A$2:$A$15,0))</f>
        <v>#N/A</v>
      </c>
      <c r="D853" t="s">
        <v>82</v>
      </c>
      <c r="E853">
        <v>47</v>
      </c>
      <c r="F853">
        <v>938.54</v>
      </c>
      <c r="G853">
        <v>938.54</v>
      </c>
      <c r="H853">
        <v>938.54</v>
      </c>
      <c r="I853">
        <v>953.27</v>
      </c>
      <c r="J853">
        <v>953.27</v>
      </c>
      <c r="K853">
        <v>953.27</v>
      </c>
      <c r="L853">
        <v>968.23</v>
      </c>
      <c r="M853">
        <v>968.23</v>
      </c>
      <c r="N853">
        <v>968.23</v>
      </c>
      <c r="O853">
        <v>983.42</v>
      </c>
      <c r="P853">
        <v>983.42</v>
      </c>
      <c r="Q853">
        <v>983.42</v>
      </c>
    </row>
    <row r="854" spans="1:17" x14ac:dyDescent="0.2">
      <c r="A854" t="s">
        <v>100</v>
      </c>
      <c r="B854" t="e">
        <f>INDEX('SHOP Plan List'!B$2:B$15,MATCH($A854,'SHOP Plan List'!$A$2:$A$15,0))</f>
        <v>#N/A</v>
      </c>
      <c r="C854" t="e">
        <f>INDEX('SHOP Plan List'!C$2:C$15,MATCH($A854,'SHOP Plan List'!$A$2:$A$15,0))</f>
        <v>#N/A</v>
      </c>
      <c r="D854" t="s">
        <v>82</v>
      </c>
      <c r="E854">
        <v>48</v>
      </c>
      <c r="F854">
        <v>981.78</v>
      </c>
      <c r="G854">
        <v>981.78</v>
      </c>
      <c r="H854">
        <v>981.78</v>
      </c>
      <c r="I854">
        <v>997.18</v>
      </c>
      <c r="J854">
        <v>997.18</v>
      </c>
      <c r="K854">
        <v>997.18</v>
      </c>
      <c r="L854">
        <v>1012.83</v>
      </c>
      <c r="M854">
        <v>1012.83</v>
      </c>
      <c r="N854">
        <v>1012.83</v>
      </c>
      <c r="O854">
        <v>1028.72</v>
      </c>
      <c r="P854">
        <v>1028.72</v>
      </c>
      <c r="Q854">
        <v>1028.72</v>
      </c>
    </row>
    <row r="855" spans="1:17" x14ac:dyDescent="0.2">
      <c r="A855" t="s">
        <v>100</v>
      </c>
      <c r="B855" t="e">
        <f>INDEX('SHOP Plan List'!B$2:B$15,MATCH($A855,'SHOP Plan List'!$A$2:$A$15,0))</f>
        <v>#N/A</v>
      </c>
      <c r="C855" t="e">
        <f>INDEX('SHOP Plan List'!C$2:C$15,MATCH($A855,'SHOP Plan List'!$A$2:$A$15,0))</f>
        <v>#N/A</v>
      </c>
      <c r="D855" t="s">
        <v>82</v>
      </c>
      <c r="E855">
        <v>49</v>
      </c>
      <c r="F855">
        <v>1024.4100000000001</v>
      </c>
      <c r="G855">
        <v>1024.4100000000001</v>
      </c>
      <c r="H855">
        <v>1024.4100000000001</v>
      </c>
      <c r="I855">
        <v>1040.49</v>
      </c>
      <c r="J855">
        <v>1040.49</v>
      </c>
      <c r="K855">
        <v>1040.49</v>
      </c>
      <c r="L855">
        <v>1056.81</v>
      </c>
      <c r="M855">
        <v>1056.81</v>
      </c>
      <c r="N855">
        <v>1056.81</v>
      </c>
      <c r="O855">
        <v>1073.3900000000001</v>
      </c>
      <c r="P855">
        <v>1073.3900000000001</v>
      </c>
      <c r="Q855">
        <v>1073.3900000000001</v>
      </c>
    </row>
    <row r="856" spans="1:17" x14ac:dyDescent="0.2">
      <c r="A856" t="s">
        <v>100</v>
      </c>
      <c r="B856" t="e">
        <f>INDEX('SHOP Plan List'!B$2:B$15,MATCH($A856,'SHOP Plan List'!$A$2:$A$15,0))</f>
        <v>#N/A</v>
      </c>
      <c r="C856" t="e">
        <f>INDEX('SHOP Plan List'!C$2:C$15,MATCH($A856,'SHOP Plan List'!$A$2:$A$15,0))</f>
        <v>#N/A</v>
      </c>
      <c r="D856" t="s">
        <v>82</v>
      </c>
      <c r="E856">
        <v>50</v>
      </c>
      <c r="F856">
        <v>1072.45</v>
      </c>
      <c r="G856">
        <v>1072.45</v>
      </c>
      <c r="H856">
        <v>1072.45</v>
      </c>
      <c r="I856">
        <v>1089.28</v>
      </c>
      <c r="J856">
        <v>1089.28</v>
      </c>
      <c r="K856">
        <v>1089.28</v>
      </c>
      <c r="L856">
        <v>1106.3699999999999</v>
      </c>
      <c r="M856">
        <v>1106.3699999999999</v>
      </c>
      <c r="N856">
        <v>1106.3699999999999</v>
      </c>
      <c r="O856">
        <v>1123.73</v>
      </c>
      <c r="P856">
        <v>1123.73</v>
      </c>
      <c r="Q856">
        <v>1123.73</v>
      </c>
    </row>
    <row r="857" spans="1:17" x14ac:dyDescent="0.2">
      <c r="A857" t="s">
        <v>100</v>
      </c>
      <c r="B857" t="e">
        <f>INDEX('SHOP Plan List'!B$2:B$15,MATCH($A857,'SHOP Plan List'!$A$2:$A$15,0))</f>
        <v>#N/A</v>
      </c>
      <c r="C857" t="e">
        <f>INDEX('SHOP Plan List'!C$2:C$15,MATCH($A857,'SHOP Plan List'!$A$2:$A$15,0))</f>
        <v>#N/A</v>
      </c>
      <c r="D857" t="s">
        <v>82</v>
      </c>
      <c r="E857">
        <v>51</v>
      </c>
      <c r="F857">
        <v>1119.8900000000001</v>
      </c>
      <c r="G857">
        <v>1119.8900000000001</v>
      </c>
      <c r="H857">
        <v>1119.8900000000001</v>
      </c>
      <c r="I857">
        <v>1137.46</v>
      </c>
      <c r="J857">
        <v>1137.46</v>
      </c>
      <c r="K857">
        <v>1137.46</v>
      </c>
      <c r="L857">
        <v>1155.31</v>
      </c>
      <c r="M857">
        <v>1155.31</v>
      </c>
      <c r="N857">
        <v>1155.31</v>
      </c>
      <c r="O857">
        <v>1173.43</v>
      </c>
      <c r="P857">
        <v>1173.43</v>
      </c>
      <c r="Q857">
        <v>1173.43</v>
      </c>
    </row>
    <row r="858" spans="1:17" x14ac:dyDescent="0.2">
      <c r="A858" t="s">
        <v>100</v>
      </c>
      <c r="B858" t="e">
        <f>INDEX('SHOP Plan List'!B$2:B$15,MATCH($A858,'SHOP Plan List'!$A$2:$A$15,0))</f>
        <v>#N/A</v>
      </c>
      <c r="C858" t="e">
        <f>INDEX('SHOP Plan List'!C$2:C$15,MATCH($A858,'SHOP Plan List'!$A$2:$A$15,0))</f>
        <v>#N/A</v>
      </c>
      <c r="D858" t="s">
        <v>82</v>
      </c>
      <c r="E858">
        <v>52</v>
      </c>
      <c r="F858">
        <v>1172.1300000000001</v>
      </c>
      <c r="G858">
        <v>1172.1300000000001</v>
      </c>
      <c r="H858">
        <v>1172.1300000000001</v>
      </c>
      <c r="I858">
        <v>1190.52</v>
      </c>
      <c r="J858">
        <v>1190.52</v>
      </c>
      <c r="K858">
        <v>1190.52</v>
      </c>
      <c r="L858">
        <v>1209.2</v>
      </c>
      <c r="M858">
        <v>1209.2</v>
      </c>
      <c r="N858">
        <v>1209.2</v>
      </c>
      <c r="O858">
        <v>1228.17</v>
      </c>
      <c r="P858">
        <v>1228.17</v>
      </c>
      <c r="Q858">
        <v>1228.17</v>
      </c>
    </row>
    <row r="859" spans="1:17" x14ac:dyDescent="0.2">
      <c r="A859" t="s">
        <v>100</v>
      </c>
      <c r="B859" t="e">
        <f>INDEX('SHOP Plan List'!B$2:B$15,MATCH($A859,'SHOP Plan List'!$A$2:$A$15,0))</f>
        <v>#N/A</v>
      </c>
      <c r="C859" t="e">
        <f>INDEX('SHOP Plan List'!C$2:C$15,MATCH($A859,'SHOP Plan List'!$A$2:$A$15,0))</f>
        <v>#N/A</v>
      </c>
      <c r="D859" t="s">
        <v>82</v>
      </c>
      <c r="E859">
        <v>53</v>
      </c>
      <c r="F859">
        <v>1224.97</v>
      </c>
      <c r="G859">
        <v>1224.97</v>
      </c>
      <c r="H859">
        <v>1224.97</v>
      </c>
      <c r="I859">
        <v>1244.19</v>
      </c>
      <c r="J859">
        <v>1244.19</v>
      </c>
      <c r="K859">
        <v>1244.19</v>
      </c>
      <c r="L859">
        <v>1263.71</v>
      </c>
      <c r="M859">
        <v>1263.71</v>
      </c>
      <c r="N859">
        <v>1263.71</v>
      </c>
      <c r="O859">
        <v>1283.54</v>
      </c>
      <c r="P859">
        <v>1283.54</v>
      </c>
      <c r="Q859">
        <v>1283.54</v>
      </c>
    </row>
    <row r="860" spans="1:17" x14ac:dyDescent="0.2">
      <c r="A860" t="s">
        <v>100</v>
      </c>
      <c r="B860" t="e">
        <f>INDEX('SHOP Plan List'!B$2:B$15,MATCH($A860,'SHOP Plan List'!$A$2:$A$15,0))</f>
        <v>#N/A</v>
      </c>
      <c r="C860" t="e">
        <f>INDEX('SHOP Plan List'!C$2:C$15,MATCH($A860,'SHOP Plan List'!$A$2:$A$15,0))</f>
        <v>#N/A</v>
      </c>
      <c r="D860" t="s">
        <v>82</v>
      </c>
      <c r="E860">
        <v>54</v>
      </c>
      <c r="F860">
        <v>1282.02</v>
      </c>
      <c r="G860">
        <v>1282.02</v>
      </c>
      <c r="H860">
        <v>1282.02</v>
      </c>
      <c r="I860">
        <v>1302.1300000000001</v>
      </c>
      <c r="J860">
        <v>1302.1300000000001</v>
      </c>
      <c r="K860">
        <v>1302.1300000000001</v>
      </c>
      <c r="L860">
        <v>1322.56</v>
      </c>
      <c r="M860">
        <v>1322.56</v>
      </c>
      <c r="N860">
        <v>1322.56</v>
      </c>
      <c r="O860">
        <v>1343.31</v>
      </c>
      <c r="P860">
        <v>1343.31</v>
      </c>
      <c r="Q860">
        <v>1343.31</v>
      </c>
    </row>
    <row r="861" spans="1:17" x14ac:dyDescent="0.2">
      <c r="A861" t="s">
        <v>100</v>
      </c>
      <c r="B861" t="e">
        <f>INDEX('SHOP Plan List'!B$2:B$15,MATCH($A861,'SHOP Plan List'!$A$2:$A$15,0))</f>
        <v>#N/A</v>
      </c>
      <c r="C861" t="e">
        <f>INDEX('SHOP Plan List'!C$2:C$15,MATCH($A861,'SHOP Plan List'!$A$2:$A$15,0))</f>
        <v>#N/A</v>
      </c>
      <c r="D861" t="s">
        <v>82</v>
      </c>
      <c r="E861">
        <v>55</v>
      </c>
      <c r="F861">
        <v>1339.06</v>
      </c>
      <c r="G861">
        <v>1339.06</v>
      </c>
      <c r="H861">
        <v>1339.06</v>
      </c>
      <c r="I861">
        <v>1360.07</v>
      </c>
      <c r="J861">
        <v>1360.07</v>
      </c>
      <c r="K861">
        <v>1360.07</v>
      </c>
      <c r="L861">
        <v>1381.41</v>
      </c>
      <c r="M861">
        <v>1381.41</v>
      </c>
      <c r="N861">
        <v>1381.41</v>
      </c>
      <c r="O861">
        <v>1403.08</v>
      </c>
      <c r="P861">
        <v>1403.08</v>
      </c>
      <c r="Q861">
        <v>1403.08</v>
      </c>
    </row>
    <row r="862" spans="1:17" x14ac:dyDescent="0.2">
      <c r="A862" t="s">
        <v>100</v>
      </c>
      <c r="B862" t="e">
        <f>INDEX('SHOP Plan List'!B$2:B$15,MATCH($A862,'SHOP Plan List'!$A$2:$A$15,0))</f>
        <v>#N/A</v>
      </c>
      <c r="C862" t="e">
        <f>INDEX('SHOP Plan List'!C$2:C$15,MATCH($A862,'SHOP Plan List'!$A$2:$A$15,0))</f>
        <v>#N/A</v>
      </c>
      <c r="D862" t="s">
        <v>82</v>
      </c>
      <c r="E862">
        <v>56</v>
      </c>
      <c r="F862">
        <v>1400.91</v>
      </c>
      <c r="G862">
        <v>1400.91</v>
      </c>
      <c r="H862">
        <v>1400.91</v>
      </c>
      <c r="I862">
        <v>1422.89</v>
      </c>
      <c r="J862">
        <v>1422.89</v>
      </c>
      <c r="K862">
        <v>1422.89</v>
      </c>
      <c r="L862">
        <v>1445.22</v>
      </c>
      <c r="M862">
        <v>1445.22</v>
      </c>
      <c r="N862">
        <v>1445.22</v>
      </c>
      <c r="O862">
        <v>1467.89</v>
      </c>
      <c r="P862">
        <v>1467.89</v>
      </c>
      <c r="Q862">
        <v>1467.89</v>
      </c>
    </row>
    <row r="863" spans="1:17" x14ac:dyDescent="0.2">
      <c r="A863" t="s">
        <v>100</v>
      </c>
      <c r="B863" t="e">
        <f>INDEX('SHOP Plan List'!B$2:B$15,MATCH($A863,'SHOP Plan List'!$A$2:$A$15,0))</f>
        <v>#N/A</v>
      </c>
      <c r="C863" t="e">
        <f>INDEX('SHOP Plan List'!C$2:C$15,MATCH($A863,'SHOP Plan List'!$A$2:$A$15,0))</f>
        <v>#N/A</v>
      </c>
      <c r="D863" t="s">
        <v>82</v>
      </c>
      <c r="E863">
        <v>57</v>
      </c>
      <c r="F863">
        <v>1463.36</v>
      </c>
      <c r="G863">
        <v>1463.36</v>
      </c>
      <c r="H863">
        <v>1463.36</v>
      </c>
      <c r="I863">
        <v>1486.32</v>
      </c>
      <c r="J863">
        <v>1486.32</v>
      </c>
      <c r="K863">
        <v>1486.32</v>
      </c>
      <c r="L863">
        <v>1509.64</v>
      </c>
      <c r="M863">
        <v>1509.64</v>
      </c>
      <c r="N863">
        <v>1509.64</v>
      </c>
      <c r="O863">
        <v>1533.33</v>
      </c>
      <c r="P863">
        <v>1533.33</v>
      </c>
      <c r="Q863">
        <v>1533.33</v>
      </c>
    </row>
    <row r="864" spans="1:17" x14ac:dyDescent="0.2">
      <c r="A864" t="s">
        <v>100</v>
      </c>
      <c r="B864" t="e">
        <f>INDEX('SHOP Plan List'!B$2:B$15,MATCH($A864,'SHOP Plan List'!$A$2:$A$15,0))</f>
        <v>#N/A</v>
      </c>
      <c r="C864" t="e">
        <f>INDEX('SHOP Plan List'!C$2:C$15,MATCH($A864,'SHOP Plan List'!$A$2:$A$15,0))</f>
        <v>#N/A</v>
      </c>
      <c r="D864" t="s">
        <v>82</v>
      </c>
      <c r="E864">
        <v>58</v>
      </c>
      <c r="F864">
        <v>1530.01</v>
      </c>
      <c r="G864">
        <v>1530.01</v>
      </c>
      <c r="H864">
        <v>1530.01</v>
      </c>
      <c r="I864">
        <v>1554.02</v>
      </c>
      <c r="J864">
        <v>1554.02</v>
      </c>
      <c r="K864">
        <v>1554.02</v>
      </c>
      <c r="L864">
        <v>1578.4</v>
      </c>
      <c r="M864">
        <v>1578.4</v>
      </c>
      <c r="N864">
        <v>1578.4</v>
      </c>
      <c r="O864">
        <v>1603.17</v>
      </c>
      <c r="P864">
        <v>1603.17</v>
      </c>
      <c r="Q864">
        <v>1603.17</v>
      </c>
    </row>
    <row r="865" spans="1:17" x14ac:dyDescent="0.2">
      <c r="A865" t="s">
        <v>100</v>
      </c>
      <c r="B865" t="e">
        <f>INDEX('SHOP Plan List'!B$2:B$15,MATCH($A865,'SHOP Plan List'!$A$2:$A$15,0))</f>
        <v>#N/A</v>
      </c>
      <c r="C865" t="e">
        <f>INDEX('SHOP Plan List'!C$2:C$15,MATCH($A865,'SHOP Plan List'!$A$2:$A$15,0))</f>
        <v>#N/A</v>
      </c>
      <c r="D865" t="s">
        <v>82</v>
      </c>
      <c r="E865">
        <v>59</v>
      </c>
      <c r="F865">
        <v>1563.04</v>
      </c>
      <c r="G865">
        <v>1563.04</v>
      </c>
      <c r="H865">
        <v>1563.04</v>
      </c>
      <c r="I865">
        <v>1587.56</v>
      </c>
      <c r="J865">
        <v>1587.56</v>
      </c>
      <c r="K865">
        <v>1587.56</v>
      </c>
      <c r="L865">
        <v>1612.47</v>
      </c>
      <c r="M865">
        <v>1612.47</v>
      </c>
      <c r="N865">
        <v>1612.47</v>
      </c>
      <c r="O865">
        <v>1637.77</v>
      </c>
      <c r="P865">
        <v>1637.77</v>
      </c>
      <c r="Q865">
        <v>1637.77</v>
      </c>
    </row>
    <row r="866" spans="1:17" x14ac:dyDescent="0.2">
      <c r="A866" t="s">
        <v>100</v>
      </c>
      <c r="B866" t="e">
        <f>INDEX('SHOP Plan List'!B$2:B$15,MATCH($A866,'SHOP Plan List'!$A$2:$A$15,0))</f>
        <v>#N/A</v>
      </c>
      <c r="C866" t="e">
        <f>INDEX('SHOP Plan List'!C$2:C$15,MATCH($A866,'SHOP Plan List'!$A$2:$A$15,0))</f>
        <v>#N/A</v>
      </c>
      <c r="D866" t="s">
        <v>82</v>
      </c>
      <c r="E866">
        <v>60</v>
      </c>
      <c r="F866">
        <v>1629.69</v>
      </c>
      <c r="G866">
        <v>1629.69</v>
      </c>
      <c r="H866">
        <v>1629.69</v>
      </c>
      <c r="I866">
        <v>1655.26</v>
      </c>
      <c r="J866">
        <v>1655.26</v>
      </c>
      <c r="K866">
        <v>1655.26</v>
      </c>
      <c r="L866">
        <v>1681.23</v>
      </c>
      <c r="M866">
        <v>1681.23</v>
      </c>
      <c r="N866">
        <v>1681.23</v>
      </c>
      <c r="O866">
        <v>1707.61</v>
      </c>
      <c r="P866">
        <v>1707.61</v>
      </c>
      <c r="Q866">
        <v>1707.61</v>
      </c>
    </row>
    <row r="867" spans="1:17" x14ac:dyDescent="0.2">
      <c r="A867" t="s">
        <v>100</v>
      </c>
      <c r="B867" t="e">
        <f>INDEX('SHOP Plan List'!B$2:B$15,MATCH($A867,'SHOP Plan List'!$A$2:$A$15,0))</f>
        <v>#N/A</v>
      </c>
      <c r="C867" t="e">
        <f>INDEX('SHOP Plan List'!C$2:C$15,MATCH($A867,'SHOP Plan List'!$A$2:$A$15,0))</f>
        <v>#N/A</v>
      </c>
      <c r="D867" t="s">
        <v>82</v>
      </c>
      <c r="E867">
        <v>61</v>
      </c>
      <c r="F867">
        <v>1687.34</v>
      </c>
      <c r="G867">
        <v>1687.34</v>
      </c>
      <c r="H867">
        <v>1687.34</v>
      </c>
      <c r="I867">
        <v>1713.81</v>
      </c>
      <c r="J867">
        <v>1713.81</v>
      </c>
      <c r="K867">
        <v>1713.81</v>
      </c>
      <c r="L867">
        <v>1740.7</v>
      </c>
      <c r="M867">
        <v>1740.7</v>
      </c>
      <c r="N867">
        <v>1740.7</v>
      </c>
      <c r="O867">
        <v>1768.01</v>
      </c>
      <c r="P867">
        <v>1768.01</v>
      </c>
      <c r="Q867">
        <v>1768.01</v>
      </c>
    </row>
    <row r="868" spans="1:17" x14ac:dyDescent="0.2">
      <c r="A868" t="s">
        <v>100</v>
      </c>
      <c r="B868" t="e">
        <f>INDEX('SHOP Plan List'!B$2:B$15,MATCH($A868,'SHOP Plan List'!$A$2:$A$15,0))</f>
        <v>#N/A</v>
      </c>
      <c r="C868" t="e">
        <f>INDEX('SHOP Plan List'!C$2:C$15,MATCH($A868,'SHOP Plan List'!$A$2:$A$15,0))</f>
        <v>#N/A</v>
      </c>
      <c r="D868" t="s">
        <v>82</v>
      </c>
      <c r="E868">
        <v>62</v>
      </c>
      <c r="F868">
        <v>1725.17</v>
      </c>
      <c r="G868">
        <v>1725.17</v>
      </c>
      <c r="H868">
        <v>1725.17</v>
      </c>
      <c r="I868">
        <v>1752.24</v>
      </c>
      <c r="J868">
        <v>1752.24</v>
      </c>
      <c r="K868">
        <v>1752.24</v>
      </c>
      <c r="L868">
        <v>1779.73</v>
      </c>
      <c r="M868">
        <v>1779.73</v>
      </c>
      <c r="N868">
        <v>1779.73</v>
      </c>
      <c r="O868">
        <v>1807.65</v>
      </c>
      <c r="P868">
        <v>1807.65</v>
      </c>
      <c r="Q868">
        <v>1807.65</v>
      </c>
    </row>
    <row r="869" spans="1:17" x14ac:dyDescent="0.2">
      <c r="A869" t="s">
        <v>100</v>
      </c>
      <c r="B869" t="e">
        <f>INDEX('SHOP Plan List'!B$2:B$15,MATCH($A869,'SHOP Plan List'!$A$2:$A$15,0))</f>
        <v>#N/A</v>
      </c>
      <c r="C869" t="e">
        <f>INDEX('SHOP Plan List'!C$2:C$15,MATCH($A869,'SHOP Plan List'!$A$2:$A$15,0))</f>
        <v>#N/A</v>
      </c>
      <c r="D869" t="s">
        <v>82</v>
      </c>
      <c r="E869">
        <v>63</v>
      </c>
      <c r="F869">
        <v>1772.61</v>
      </c>
      <c r="G869">
        <v>1772.61</v>
      </c>
      <c r="H869">
        <v>1772.61</v>
      </c>
      <c r="I869">
        <v>1800.42</v>
      </c>
      <c r="J869">
        <v>1800.42</v>
      </c>
      <c r="K869">
        <v>1800.42</v>
      </c>
      <c r="L869">
        <v>1828.67</v>
      </c>
      <c r="M869">
        <v>1828.67</v>
      </c>
      <c r="N869">
        <v>1828.67</v>
      </c>
      <c r="O869">
        <v>1857.36</v>
      </c>
      <c r="P869">
        <v>1857.36</v>
      </c>
      <c r="Q869">
        <v>1857.36</v>
      </c>
    </row>
    <row r="870" spans="1:17" x14ac:dyDescent="0.2">
      <c r="A870" t="s">
        <v>100</v>
      </c>
      <c r="B870" t="e">
        <f>INDEX('SHOP Plan List'!B$2:B$15,MATCH($A870,'SHOP Plan List'!$A$2:$A$15,0))</f>
        <v>#N/A</v>
      </c>
      <c r="C870" t="e">
        <f>INDEX('SHOP Plan List'!C$2:C$15,MATCH($A870,'SHOP Plan List'!$A$2:$A$15,0))</f>
        <v>#N/A</v>
      </c>
      <c r="D870" t="s">
        <v>82</v>
      </c>
      <c r="E870" t="s">
        <v>84</v>
      </c>
      <c r="F870">
        <v>1801.42</v>
      </c>
      <c r="G870">
        <v>1801.42</v>
      </c>
      <c r="H870">
        <v>1801.42</v>
      </c>
      <c r="I870">
        <v>1829.68</v>
      </c>
      <c r="J870">
        <v>1829.68</v>
      </c>
      <c r="K870">
        <v>1829.68</v>
      </c>
      <c r="L870">
        <v>1858.39</v>
      </c>
      <c r="M870">
        <v>1858.39</v>
      </c>
      <c r="N870">
        <v>1858.39</v>
      </c>
      <c r="O870">
        <v>1887.55</v>
      </c>
      <c r="P870">
        <v>1887.55</v>
      </c>
      <c r="Q870">
        <v>1887.55</v>
      </c>
    </row>
    <row r="871" spans="1:17" x14ac:dyDescent="0.2">
      <c r="A871" t="s">
        <v>101</v>
      </c>
      <c r="B871" t="e">
        <f>INDEX('SHOP Plan List'!B$2:B$15,MATCH($A871,'SHOP Plan List'!$A$2:$A$15,0))</f>
        <v>#N/A</v>
      </c>
      <c r="C871" t="e">
        <f>INDEX('SHOP Plan List'!C$2:C$15,MATCH($A871,'SHOP Plan List'!$A$2:$A$15,0))</f>
        <v>#N/A</v>
      </c>
      <c r="D871" t="s">
        <v>82</v>
      </c>
      <c r="E871" t="s">
        <v>83</v>
      </c>
      <c r="F871">
        <v>424.11</v>
      </c>
      <c r="G871">
        <v>424.11</v>
      </c>
      <c r="H871">
        <v>424.11</v>
      </c>
      <c r="I871">
        <v>430.76</v>
      </c>
      <c r="J871">
        <v>430.76</v>
      </c>
      <c r="K871">
        <v>430.76</v>
      </c>
      <c r="L871">
        <v>437.52</v>
      </c>
      <c r="M871">
        <v>437.52</v>
      </c>
      <c r="N871">
        <v>437.52</v>
      </c>
      <c r="O871">
        <v>444.39</v>
      </c>
      <c r="P871">
        <v>444.39</v>
      </c>
      <c r="Q871">
        <v>444.39</v>
      </c>
    </row>
    <row r="872" spans="1:17" x14ac:dyDescent="0.2">
      <c r="A872" t="s">
        <v>101</v>
      </c>
      <c r="B872" t="e">
        <f>INDEX('SHOP Plan List'!B$2:B$15,MATCH($A872,'SHOP Plan List'!$A$2:$A$15,0))</f>
        <v>#N/A</v>
      </c>
      <c r="C872" t="e">
        <f>INDEX('SHOP Plan List'!C$2:C$15,MATCH($A872,'SHOP Plan List'!$A$2:$A$15,0))</f>
        <v>#N/A</v>
      </c>
      <c r="D872" t="s">
        <v>82</v>
      </c>
      <c r="E872">
        <v>15</v>
      </c>
      <c r="F872">
        <v>461.81</v>
      </c>
      <c r="G872">
        <v>461.81</v>
      </c>
      <c r="H872">
        <v>461.81</v>
      </c>
      <c r="I872">
        <v>469.05</v>
      </c>
      <c r="J872">
        <v>469.05</v>
      </c>
      <c r="K872">
        <v>469.05</v>
      </c>
      <c r="L872">
        <v>476.41</v>
      </c>
      <c r="M872">
        <v>476.41</v>
      </c>
      <c r="N872">
        <v>476.41</v>
      </c>
      <c r="O872">
        <v>483.89</v>
      </c>
      <c r="P872">
        <v>483.89</v>
      </c>
      <c r="Q872">
        <v>483.89</v>
      </c>
    </row>
    <row r="873" spans="1:17" x14ac:dyDescent="0.2">
      <c r="A873" t="s">
        <v>101</v>
      </c>
      <c r="B873" t="e">
        <f>INDEX('SHOP Plan List'!B$2:B$15,MATCH($A873,'SHOP Plan List'!$A$2:$A$15,0))</f>
        <v>#N/A</v>
      </c>
      <c r="C873" t="e">
        <f>INDEX('SHOP Plan List'!C$2:C$15,MATCH($A873,'SHOP Plan List'!$A$2:$A$15,0))</f>
        <v>#N/A</v>
      </c>
      <c r="D873" t="s">
        <v>82</v>
      </c>
      <c r="E873">
        <v>16</v>
      </c>
      <c r="F873">
        <v>476.22</v>
      </c>
      <c r="G873">
        <v>476.22</v>
      </c>
      <c r="H873">
        <v>476.22</v>
      </c>
      <c r="I873">
        <v>483.69</v>
      </c>
      <c r="J873">
        <v>483.69</v>
      </c>
      <c r="K873">
        <v>483.69</v>
      </c>
      <c r="L873">
        <v>491.28</v>
      </c>
      <c r="M873">
        <v>491.28</v>
      </c>
      <c r="N873">
        <v>491.28</v>
      </c>
      <c r="O873">
        <v>498.99</v>
      </c>
      <c r="P873">
        <v>498.99</v>
      </c>
      <c r="Q873">
        <v>498.99</v>
      </c>
    </row>
    <row r="874" spans="1:17" x14ac:dyDescent="0.2">
      <c r="A874" t="s">
        <v>101</v>
      </c>
      <c r="B874" t="e">
        <f>INDEX('SHOP Plan List'!B$2:B$15,MATCH($A874,'SHOP Plan List'!$A$2:$A$15,0))</f>
        <v>#N/A</v>
      </c>
      <c r="C874" t="e">
        <f>INDEX('SHOP Plan List'!C$2:C$15,MATCH($A874,'SHOP Plan List'!$A$2:$A$15,0))</f>
        <v>#N/A</v>
      </c>
      <c r="D874" t="s">
        <v>82</v>
      </c>
      <c r="E874">
        <v>17</v>
      </c>
      <c r="F874">
        <v>490.64</v>
      </c>
      <c r="G874">
        <v>490.64</v>
      </c>
      <c r="H874">
        <v>490.64</v>
      </c>
      <c r="I874">
        <v>498.33</v>
      </c>
      <c r="J874">
        <v>498.33</v>
      </c>
      <c r="K874">
        <v>498.33</v>
      </c>
      <c r="L874">
        <v>506.15</v>
      </c>
      <c r="M874">
        <v>506.15</v>
      </c>
      <c r="N874">
        <v>506.15</v>
      </c>
      <c r="O874">
        <v>514.09</v>
      </c>
      <c r="P874">
        <v>514.09</v>
      </c>
      <c r="Q874">
        <v>514.09</v>
      </c>
    </row>
    <row r="875" spans="1:17" x14ac:dyDescent="0.2">
      <c r="A875" t="s">
        <v>101</v>
      </c>
      <c r="B875" t="e">
        <f>INDEX('SHOP Plan List'!B$2:B$15,MATCH($A875,'SHOP Plan List'!$A$2:$A$15,0))</f>
        <v>#N/A</v>
      </c>
      <c r="C875" t="e">
        <f>INDEX('SHOP Plan List'!C$2:C$15,MATCH($A875,'SHOP Plan List'!$A$2:$A$15,0))</f>
        <v>#N/A</v>
      </c>
      <c r="D875" t="s">
        <v>82</v>
      </c>
      <c r="E875">
        <v>18</v>
      </c>
      <c r="F875">
        <v>506.16</v>
      </c>
      <c r="G875">
        <v>506.16</v>
      </c>
      <c r="H875">
        <v>506.16</v>
      </c>
      <c r="I875">
        <v>514.1</v>
      </c>
      <c r="J875">
        <v>514.1</v>
      </c>
      <c r="K875">
        <v>514.1</v>
      </c>
      <c r="L875">
        <v>522.16999999999996</v>
      </c>
      <c r="M875">
        <v>522.16999999999996</v>
      </c>
      <c r="N875">
        <v>522.16999999999996</v>
      </c>
      <c r="O875">
        <v>530.36</v>
      </c>
      <c r="P875">
        <v>530.36</v>
      </c>
      <c r="Q875">
        <v>530.36</v>
      </c>
    </row>
    <row r="876" spans="1:17" x14ac:dyDescent="0.2">
      <c r="A876" t="s">
        <v>101</v>
      </c>
      <c r="B876" t="e">
        <f>INDEX('SHOP Plan List'!B$2:B$15,MATCH($A876,'SHOP Plan List'!$A$2:$A$15,0))</f>
        <v>#N/A</v>
      </c>
      <c r="C876" t="e">
        <f>INDEX('SHOP Plan List'!C$2:C$15,MATCH($A876,'SHOP Plan List'!$A$2:$A$15,0))</f>
        <v>#N/A</v>
      </c>
      <c r="D876" t="s">
        <v>82</v>
      </c>
      <c r="E876">
        <v>19</v>
      </c>
      <c r="F876">
        <v>521.67999999999995</v>
      </c>
      <c r="G876">
        <v>521.67999999999995</v>
      </c>
      <c r="H876">
        <v>521.67999999999995</v>
      </c>
      <c r="I876">
        <v>529.87</v>
      </c>
      <c r="J876">
        <v>529.87</v>
      </c>
      <c r="K876">
        <v>529.87</v>
      </c>
      <c r="L876">
        <v>538.17999999999995</v>
      </c>
      <c r="M876">
        <v>538.17999999999995</v>
      </c>
      <c r="N876">
        <v>538.17999999999995</v>
      </c>
      <c r="O876">
        <v>546.62</v>
      </c>
      <c r="P876">
        <v>546.62</v>
      </c>
      <c r="Q876">
        <v>546.62</v>
      </c>
    </row>
    <row r="877" spans="1:17" x14ac:dyDescent="0.2">
      <c r="A877" t="s">
        <v>101</v>
      </c>
      <c r="B877" t="e">
        <f>INDEX('SHOP Plan List'!B$2:B$15,MATCH($A877,'SHOP Plan List'!$A$2:$A$15,0))</f>
        <v>#N/A</v>
      </c>
      <c r="C877" t="e">
        <f>INDEX('SHOP Plan List'!C$2:C$15,MATCH($A877,'SHOP Plan List'!$A$2:$A$15,0))</f>
        <v>#N/A</v>
      </c>
      <c r="D877" t="s">
        <v>82</v>
      </c>
      <c r="E877">
        <v>20</v>
      </c>
      <c r="F877">
        <v>537.76</v>
      </c>
      <c r="G877">
        <v>537.76</v>
      </c>
      <c r="H877">
        <v>537.76</v>
      </c>
      <c r="I877">
        <v>546.20000000000005</v>
      </c>
      <c r="J877">
        <v>546.20000000000005</v>
      </c>
      <c r="K877">
        <v>546.20000000000005</v>
      </c>
      <c r="L877">
        <v>554.77</v>
      </c>
      <c r="M877">
        <v>554.77</v>
      </c>
      <c r="N877">
        <v>554.77</v>
      </c>
      <c r="O877">
        <v>563.47</v>
      </c>
      <c r="P877">
        <v>563.47</v>
      </c>
      <c r="Q877">
        <v>563.47</v>
      </c>
    </row>
    <row r="878" spans="1:17" x14ac:dyDescent="0.2">
      <c r="A878" t="s">
        <v>101</v>
      </c>
      <c r="B878" t="e">
        <f>INDEX('SHOP Plan List'!B$2:B$15,MATCH($A878,'SHOP Plan List'!$A$2:$A$15,0))</f>
        <v>#N/A</v>
      </c>
      <c r="C878" t="e">
        <f>INDEX('SHOP Plan List'!C$2:C$15,MATCH($A878,'SHOP Plan List'!$A$2:$A$15,0))</f>
        <v>#N/A</v>
      </c>
      <c r="D878" t="s">
        <v>82</v>
      </c>
      <c r="E878">
        <v>21</v>
      </c>
      <c r="F878">
        <v>554.39</v>
      </c>
      <c r="G878">
        <v>554.39</v>
      </c>
      <c r="H878">
        <v>554.39</v>
      </c>
      <c r="I878">
        <v>563.09</v>
      </c>
      <c r="J878">
        <v>563.09</v>
      </c>
      <c r="K878">
        <v>563.09</v>
      </c>
      <c r="L878">
        <v>571.91999999999996</v>
      </c>
      <c r="M878">
        <v>571.91999999999996</v>
      </c>
      <c r="N878">
        <v>571.91999999999996</v>
      </c>
      <c r="O878">
        <v>580.9</v>
      </c>
      <c r="P878">
        <v>580.9</v>
      </c>
      <c r="Q878">
        <v>580.9</v>
      </c>
    </row>
    <row r="879" spans="1:17" x14ac:dyDescent="0.2">
      <c r="A879" t="s">
        <v>101</v>
      </c>
      <c r="B879" t="e">
        <f>INDEX('SHOP Plan List'!B$2:B$15,MATCH($A879,'SHOP Plan List'!$A$2:$A$15,0))</f>
        <v>#N/A</v>
      </c>
      <c r="C879" t="e">
        <f>INDEX('SHOP Plan List'!C$2:C$15,MATCH($A879,'SHOP Plan List'!$A$2:$A$15,0))</f>
        <v>#N/A</v>
      </c>
      <c r="D879" t="s">
        <v>82</v>
      </c>
      <c r="E879">
        <v>22</v>
      </c>
      <c r="F879">
        <v>554.39</v>
      </c>
      <c r="G879">
        <v>554.39</v>
      </c>
      <c r="H879">
        <v>554.39</v>
      </c>
      <c r="I879">
        <v>563.09</v>
      </c>
      <c r="J879">
        <v>563.09</v>
      </c>
      <c r="K879">
        <v>563.09</v>
      </c>
      <c r="L879">
        <v>571.91999999999996</v>
      </c>
      <c r="M879">
        <v>571.91999999999996</v>
      </c>
      <c r="N879">
        <v>571.91999999999996</v>
      </c>
      <c r="O879">
        <v>580.9</v>
      </c>
      <c r="P879">
        <v>580.9</v>
      </c>
      <c r="Q879">
        <v>580.9</v>
      </c>
    </row>
    <row r="880" spans="1:17" x14ac:dyDescent="0.2">
      <c r="A880" t="s">
        <v>101</v>
      </c>
      <c r="B880" t="e">
        <f>INDEX('SHOP Plan List'!B$2:B$15,MATCH($A880,'SHOP Plan List'!$A$2:$A$15,0))</f>
        <v>#N/A</v>
      </c>
      <c r="C880" t="e">
        <f>INDEX('SHOP Plan List'!C$2:C$15,MATCH($A880,'SHOP Plan List'!$A$2:$A$15,0))</f>
        <v>#N/A</v>
      </c>
      <c r="D880" t="s">
        <v>82</v>
      </c>
      <c r="E880">
        <v>23</v>
      </c>
      <c r="F880">
        <v>554.39</v>
      </c>
      <c r="G880">
        <v>554.39</v>
      </c>
      <c r="H880">
        <v>554.39</v>
      </c>
      <c r="I880">
        <v>563.09</v>
      </c>
      <c r="J880">
        <v>563.09</v>
      </c>
      <c r="K880">
        <v>563.09</v>
      </c>
      <c r="L880">
        <v>571.91999999999996</v>
      </c>
      <c r="M880">
        <v>571.91999999999996</v>
      </c>
      <c r="N880">
        <v>571.91999999999996</v>
      </c>
      <c r="O880">
        <v>580.9</v>
      </c>
      <c r="P880">
        <v>580.9</v>
      </c>
      <c r="Q880">
        <v>580.9</v>
      </c>
    </row>
    <row r="881" spans="1:17" x14ac:dyDescent="0.2">
      <c r="A881" t="s">
        <v>101</v>
      </c>
      <c r="B881" t="e">
        <f>INDEX('SHOP Plan List'!B$2:B$15,MATCH($A881,'SHOP Plan List'!$A$2:$A$15,0))</f>
        <v>#N/A</v>
      </c>
      <c r="C881" t="e">
        <f>INDEX('SHOP Plan List'!C$2:C$15,MATCH($A881,'SHOP Plan List'!$A$2:$A$15,0))</f>
        <v>#N/A</v>
      </c>
      <c r="D881" t="s">
        <v>82</v>
      </c>
      <c r="E881">
        <v>24</v>
      </c>
      <c r="F881">
        <v>554.39</v>
      </c>
      <c r="G881">
        <v>554.39</v>
      </c>
      <c r="H881">
        <v>554.39</v>
      </c>
      <c r="I881">
        <v>563.09</v>
      </c>
      <c r="J881">
        <v>563.09</v>
      </c>
      <c r="K881">
        <v>563.09</v>
      </c>
      <c r="L881">
        <v>571.91999999999996</v>
      </c>
      <c r="M881">
        <v>571.91999999999996</v>
      </c>
      <c r="N881">
        <v>571.91999999999996</v>
      </c>
      <c r="O881">
        <v>580.9</v>
      </c>
      <c r="P881">
        <v>580.9</v>
      </c>
      <c r="Q881">
        <v>580.9</v>
      </c>
    </row>
    <row r="882" spans="1:17" x14ac:dyDescent="0.2">
      <c r="A882" t="s">
        <v>101</v>
      </c>
      <c r="B882" t="e">
        <f>INDEX('SHOP Plan List'!B$2:B$15,MATCH($A882,'SHOP Plan List'!$A$2:$A$15,0))</f>
        <v>#N/A</v>
      </c>
      <c r="C882" t="e">
        <f>INDEX('SHOP Plan List'!C$2:C$15,MATCH($A882,'SHOP Plan List'!$A$2:$A$15,0))</f>
        <v>#N/A</v>
      </c>
      <c r="D882" t="s">
        <v>82</v>
      </c>
      <c r="E882">
        <v>25</v>
      </c>
      <c r="F882">
        <v>556.61</v>
      </c>
      <c r="G882">
        <v>556.61</v>
      </c>
      <c r="H882">
        <v>556.61</v>
      </c>
      <c r="I882">
        <v>565.34</v>
      </c>
      <c r="J882">
        <v>565.34</v>
      </c>
      <c r="K882">
        <v>565.34</v>
      </c>
      <c r="L882">
        <v>574.21</v>
      </c>
      <c r="M882">
        <v>574.21</v>
      </c>
      <c r="N882">
        <v>574.21</v>
      </c>
      <c r="O882">
        <v>583.22</v>
      </c>
      <c r="P882">
        <v>583.22</v>
      </c>
      <c r="Q882">
        <v>583.22</v>
      </c>
    </row>
    <row r="883" spans="1:17" x14ac:dyDescent="0.2">
      <c r="A883" t="s">
        <v>101</v>
      </c>
      <c r="B883" t="e">
        <f>INDEX('SHOP Plan List'!B$2:B$15,MATCH($A883,'SHOP Plan List'!$A$2:$A$15,0))</f>
        <v>#N/A</v>
      </c>
      <c r="C883" t="e">
        <f>INDEX('SHOP Plan List'!C$2:C$15,MATCH($A883,'SHOP Plan List'!$A$2:$A$15,0))</f>
        <v>#N/A</v>
      </c>
      <c r="D883" t="s">
        <v>82</v>
      </c>
      <c r="E883">
        <v>26</v>
      </c>
      <c r="F883">
        <v>567.70000000000005</v>
      </c>
      <c r="G883">
        <v>567.70000000000005</v>
      </c>
      <c r="H883">
        <v>567.70000000000005</v>
      </c>
      <c r="I883">
        <v>576.6</v>
      </c>
      <c r="J883">
        <v>576.6</v>
      </c>
      <c r="K883">
        <v>576.6</v>
      </c>
      <c r="L883">
        <v>585.65</v>
      </c>
      <c r="M883">
        <v>585.65</v>
      </c>
      <c r="N883">
        <v>585.65</v>
      </c>
      <c r="O883">
        <v>594.84</v>
      </c>
      <c r="P883">
        <v>594.84</v>
      </c>
      <c r="Q883">
        <v>594.84</v>
      </c>
    </row>
    <row r="884" spans="1:17" x14ac:dyDescent="0.2">
      <c r="A884" t="s">
        <v>101</v>
      </c>
      <c r="B884" t="e">
        <f>INDEX('SHOP Plan List'!B$2:B$15,MATCH($A884,'SHOP Plan List'!$A$2:$A$15,0))</f>
        <v>#N/A</v>
      </c>
      <c r="C884" t="e">
        <f>INDEX('SHOP Plan List'!C$2:C$15,MATCH($A884,'SHOP Plan List'!$A$2:$A$15,0))</f>
        <v>#N/A</v>
      </c>
      <c r="D884" t="s">
        <v>82</v>
      </c>
      <c r="E884">
        <v>27</v>
      </c>
      <c r="F884">
        <v>581</v>
      </c>
      <c r="G884">
        <v>581</v>
      </c>
      <c r="H884">
        <v>581</v>
      </c>
      <c r="I884">
        <v>590.12</v>
      </c>
      <c r="J884">
        <v>590.12</v>
      </c>
      <c r="K884">
        <v>590.12</v>
      </c>
      <c r="L884">
        <v>599.38</v>
      </c>
      <c r="M884">
        <v>599.38</v>
      </c>
      <c r="N884">
        <v>599.38</v>
      </c>
      <c r="O884">
        <v>608.78</v>
      </c>
      <c r="P884">
        <v>608.78</v>
      </c>
      <c r="Q884">
        <v>608.78</v>
      </c>
    </row>
    <row r="885" spans="1:17" x14ac:dyDescent="0.2">
      <c r="A885" t="s">
        <v>101</v>
      </c>
      <c r="B885" t="e">
        <f>INDEX('SHOP Plan List'!B$2:B$15,MATCH($A885,'SHOP Plan List'!$A$2:$A$15,0))</f>
        <v>#N/A</v>
      </c>
      <c r="C885" t="e">
        <f>INDEX('SHOP Plan List'!C$2:C$15,MATCH($A885,'SHOP Plan List'!$A$2:$A$15,0))</f>
        <v>#N/A</v>
      </c>
      <c r="D885" t="s">
        <v>82</v>
      </c>
      <c r="E885">
        <v>28</v>
      </c>
      <c r="F885">
        <v>602.62</v>
      </c>
      <c r="G885">
        <v>602.62</v>
      </c>
      <c r="H885">
        <v>602.62</v>
      </c>
      <c r="I885">
        <v>612.08000000000004</v>
      </c>
      <c r="J885">
        <v>612.08000000000004</v>
      </c>
      <c r="K885">
        <v>612.08000000000004</v>
      </c>
      <c r="L885">
        <v>621.67999999999995</v>
      </c>
      <c r="M885">
        <v>621.67999999999995</v>
      </c>
      <c r="N885">
        <v>621.67999999999995</v>
      </c>
      <c r="O885">
        <v>631.44000000000005</v>
      </c>
      <c r="P885">
        <v>631.44000000000005</v>
      </c>
      <c r="Q885">
        <v>631.44000000000005</v>
      </c>
    </row>
    <row r="886" spans="1:17" x14ac:dyDescent="0.2">
      <c r="A886" t="s">
        <v>101</v>
      </c>
      <c r="B886" t="e">
        <f>INDEX('SHOP Plan List'!B$2:B$15,MATCH($A886,'SHOP Plan List'!$A$2:$A$15,0))</f>
        <v>#N/A</v>
      </c>
      <c r="C886" t="e">
        <f>INDEX('SHOP Plan List'!C$2:C$15,MATCH($A886,'SHOP Plan List'!$A$2:$A$15,0))</f>
        <v>#N/A</v>
      </c>
      <c r="D886" t="s">
        <v>82</v>
      </c>
      <c r="E886">
        <v>29</v>
      </c>
      <c r="F886">
        <v>620.36</v>
      </c>
      <c r="G886">
        <v>620.36</v>
      </c>
      <c r="H886">
        <v>620.36</v>
      </c>
      <c r="I886">
        <v>630.1</v>
      </c>
      <c r="J886">
        <v>630.1</v>
      </c>
      <c r="K886">
        <v>630.1</v>
      </c>
      <c r="L886">
        <v>639.98</v>
      </c>
      <c r="M886">
        <v>639.98</v>
      </c>
      <c r="N886">
        <v>639.98</v>
      </c>
      <c r="O886">
        <v>650.02</v>
      </c>
      <c r="P886">
        <v>650.02</v>
      </c>
      <c r="Q886">
        <v>650.02</v>
      </c>
    </row>
    <row r="887" spans="1:17" x14ac:dyDescent="0.2">
      <c r="A887" t="s">
        <v>101</v>
      </c>
      <c r="B887" t="e">
        <f>INDEX('SHOP Plan List'!B$2:B$15,MATCH($A887,'SHOP Plan List'!$A$2:$A$15,0))</f>
        <v>#N/A</v>
      </c>
      <c r="C887" t="e">
        <f>INDEX('SHOP Plan List'!C$2:C$15,MATCH($A887,'SHOP Plan List'!$A$2:$A$15,0))</f>
        <v>#N/A</v>
      </c>
      <c r="D887" t="s">
        <v>82</v>
      </c>
      <c r="E887">
        <v>30</v>
      </c>
      <c r="F887">
        <v>629.23</v>
      </c>
      <c r="G887">
        <v>629.23</v>
      </c>
      <c r="H887">
        <v>629.23</v>
      </c>
      <c r="I887">
        <v>639.11</v>
      </c>
      <c r="J887">
        <v>639.11</v>
      </c>
      <c r="K887">
        <v>639.11</v>
      </c>
      <c r="L887">
        <v>649.13</v>
      </c>
      <c r="M887">
        <v>649.13</v>
      </c>
      <c r="N887">
        <v>649.13</v>
      </c>
      <c r="O887">
        <v>659.32</v>
      </c>
      <c r="P887">
        <v>659.32</v>
      </c>
      <c r="Q887">
        <v>659.32</v>
      </c>
    </row>
    <row r="888" spans="1:17" x14ac:dyDescent="0.2">
      <c r="A888" t="s">
        <v>101</v>
      </c>
      <c r="B888" t="e">
        <f>INDEX('SHOP Plan List'!B$2:B$15,MATCH($A888,'SHOP Plan List'!$A$2:$A$15,0))</f>
        <v>#N/A</v>
      </c>
      <c r="C888" t="e">
        <f>INDEX('SHOP Plan List'!C$2:C$15,MATCH($A888,'SHOP Plan List'!$A$2:$A$15,0))</f>
        <v>#N/A</v>
      </c>
      <c r="D888" t="s">
        <v>82</v>
      </c>
      <c r="E888">
        <v>31</v>
      </c>
      <c r="F888">
        <v>642.54</v>
      </c>
      <c r="G888">
        <v>642.54</v>
      </c>
      <c r="H888">
        <v>642.54</v>
      </c>
      <c r="I888">
        <v>652.62</v>
      </c>
      <c r="J888">
        <v>652.62</v>
      </c>
      <c r="K888">
        <v>652.62</v>
      </c>
      <c r="L888">
        <v>662.86</v>
      </c>
      <c r="M888">
        <v>662.86</v>
      </c>
      <c r="N888">
        <v>662.86</v>
      </c>
      <c r="O888">
        <v>673.26</v>
      </c>
      <c r="P888">
        <v>673.26</v>
      </c>
      <c r="Q888">
        <v>673.26</v>
      </c>
    </row>
    <row r="889" spans="1:17" x14ac:dyDescent="0.2">
      <c r="A889" t="s">
        <v>101</v>
      </c>
      <c r="B889" t="e">
        <f>INDEX('SHOP Plan List'!B$2:B$15,MATCH($A889,'SHOP Plan List'!$A$2:$A$15,0))</f>
        <v>#N/A</v>
      </c>
      <c r="C889" t="e">
        <f>INDEX('SHOP Plan List'!C$2:C$15,MATCH($A889,'SHOP Plan List'!$A$2:$A$15,0))</f>
        <v>#N/A</v>
      </c>
      <c r="D889" t="s">
        <v>82</v>
      </c>
      <c r="E889">
        <v>32</v>
      </c>
      <c r="F889">
        <v>655.85</v>
      </c>
      <c r="G889">
        <v>655.85</v>
      </c>
      <c r="H889">
        <v>655.85</v>
      </c>
      <c r="I889">
        <v>666.14</v>
      </c>
      <c r="J889">
        <v>666.14</v>
      </c>
      <c r="K889">
        <v>666.14</v>
      </c>
      <c r="L889">
        <v>676.59</v>
      </c>
      <c r="M889">
        <v>676.59</v>
      </c>
      <c r="N889">
        <v>676.59</v>
      </c>
      <c r="O889">
        <v>687.2</v>
      </c>
      <c r="P889">
        <v>687.2</v>
      </c>
      <c r="Q889">
        <v>687.2</v>
      </c>
    </row>
    <row r="890" spans="1:17" x14ac:dyDescent="0.2">
      <c r="A890" t="s">
        <v>101</v>
      </c>
      <c r="B890" t="e">
        <f>INDEX('SHOP Plan List'!B$2:B$15,MATCH($A890,'SHOP Plan List'!$A$2:$A$15,0))</f>
        <v>#N/A</v>
      </c>
      <c r="C890" t="e">
        <f>INDEX('SHOP Plan List'!C$2:C$15,MATCH($A890,'SHOP Plan List'!$A$2:$A$15,0))</f>
        <v>#N/A</v>
      </c>
      <c r="D890" t="s">
        <v>82</v>
      </c>
      <c r="E890">
        <v>33</v>
      </c>
      <c r="F890">
        <v>664.16</v>
      </c>
      <c r="G890">
        <v>664.16</v>
      </c>
      <c r="H890">
        <v>664.16</v>
      </c>
      <c r="I890">
        <v>674.58</v>
      </c>
      <c r="J890">
        <v>674.58</v>
      </c>
      <c r="K890">
        <v>674.58</v>
      </c>
      <c r="L890">
        <v>685.17</v>
      </c>
      <c r="M890">
        <v>685.17</v>
      </c>
      <c r="N890">
        <v>685.17</v>
      </c>
      <c r="O890">
        <v>695.92</v>
      </c>
      <c r="P890">
        <v>695.92</v>
      </c>
      <c r="Q890">
        <v>695.92</v>
      </c>
    </row>
    <row r="891" spans="1:17" x14ac:dyDescent="0.2">
      <c r="A891" t="s">
        <v>101</v>
      </c>
      <c r="B891" t="e">
        <f>INDEX('SHOP Plan List'!B$2:B$15,MATCH($A891,'SHOP Plan List'!$A$2:$A$15,0))</f>
        <v>#N/A</v>
      </c>
      <c r="C891" t="e">
        <f>INDEX('SHOP Plan List'!C$2:C$15,MATCH($A891,'SHOP Plan List'!$A$2:$A$15,0))</f>
        <v>#N/A</v>
      </c>
      <c r="D891" t="s">
        <v>82</v>
      </c>
      <c r="E891">
        <v>34</v>
      </c>
      <c r="F891">
        <v>673.03</v>
      </c>
      <c r="G891">
        <v>673.03</v>
      </c>
      <c r="H891">
        <v>673.03</v>
      </c>
      <c r="I891">
        <v>683.59</v>
      </c>
      <c r="J891">
        <v>683.59</v>
      </c>
      <c r="K891">
        <v>683.59</v>
      </c>
      <c r="L891">
        <v>694.32</v>
      </c>
      <c r="M891">
        <v>694.32</v>
      </c>
      <c r="N891">
        <v>694.32</v>
      </c>
      <c r="O891">
        <v>705.21</v>
      </c>
      <c r="P891">
        <v>705.21</v>
      </c>
      <c r="Q891">
        <v>705.21</v>
      </c>
    </row>
    <row r="892" spans="1:17" x14ac:dyDescent="0.2">
      <c r="A892" t="s">
        <v>101</v>
      </c>
      <c r="B892" t="e">
        <f>INDEX('SHOP Plan List'!B$2:B$15,MATCH($A892,'SHOP Plan List'!$A$2:$A$15,0))</f>
        <v>#N/A</v>
      </c>
      <c r="C892" t="e">
        <f>INDEX('SHOP Plan List'!C$2:C$15,MATCH($A892,'SHOP Plan List'!$A$2:$A$15,0))</f>
        <v>#N/A</v>
      </c>
      <c r="D892" t="s">
        <v>82</v>
      </c>
      <c r="E892">
        <v>35</v>
      </c>
      <c r="F892">
        <v>677.47</v>
      </c>
      <c r="G892">
        <v>677.47</v>
      </c>
      <c r="H892">
        <v>677.47</v>
      </c>
      <c r="I892">
        <v>688.1</v>
      </c>
      <c r="J892">
        <v>688.1</v>
      </c>
      <c r="K892">
        <v>688.1</v>
      </c>
      <c r="L892">
        <v>698.89</v>
      </c>
      <c r="M892">
        <v>698.89</v>
      </c>
      <c r="N892">
        <v>698.89</v>
      </c>
      <c r="O892">
        <v>709.86</v>
      </c>
      <c r="P892">
        <v>709.86</v>
      </c>
      <c r="Q892">
        <v>709.86</v>
      </c>
    </row>
    <row r="893" spans="1:17" x14ac:dyDescent="0.2">
      <c r="A893" t="s">
        <v>101</v>
      </c>
      <c r="B893" t="e">
        <f>INDEX('SHOP Plan List'!B$2:B$15,MATCH($A893,'SHOP Plan List'!$A$2:$A$15,0))</f>
        <v>#N/A</v>
      </c>
      <c r="C893" t="e">
        <f>INDEX('SHOP Plan List'!C$2:C$15,MATCH($A893,'SHOP Plan List'!$A$2:$A$15,0))</f>
        <v>#N/A</v>
      </c>
      <c r="D893" t="s">
        <v>82</v>
      </c>
      <c r="E893">
        <v>36</v>
      </c>
      <c r="F893">
        <v>681.9</v>
      </c>
      <c r="G893">
        <v>681.9</v>
      </c>
      <c r="H893">
        <v>681.9</v>
      </c>
      <c r="I893">
        <v>692.6</v>
      </c>
      <c r="J893">
        <v>692.6</v>
      </c>
      <c r="K893">
        <v>692.6</v>
      </c>
      <c r="L893">
        <v>703.47</v>
      </c>
      <c r="M893">
        <v>703.47</v>
      </c>
      <c r="N893">
        <v>703.47</v>
      </c>
      <c r="O893">
        <v>714.5</v>
      </c>
      <c r="P893">
        <v>714.5</v>
      </c>
      <c r="Q893">
        <v>714.5</v>
      </c>
    </row>
    <row r="894" spans="1:17" x14ac:dyDescent="0.2">
      <c r="A894" t="s">
        <v>101</v>
      </c>
      <c r="B894" t="e">
        <f>INDEX('SHOP Plan List'!B$2:B$15,MATCH($A894,'SHOP Plan List'!$A$2:$A$15,0))</f>
        <v>#N/A</v>
      </c>
      <c r="C894" t="e">
        <f>INDEX('SHOP Plan List'!C$2:C$15,MATCH($A894,'SHOP Plan List'!$A$2:$A$15,0))</f>
        <v>#N/A</v>
      </c>
      <c r="D894" t="s">
        <v>82</v>
      </c>
      <c r="E894">
        <v>37</v>
      </c>
      <c r="F894">
        <v>686.34</v>
      </c>
      <c r="G894">
        <v>686.34</v>
      </c>
      <c r="H894">
        <v>686.34</v>
      </c>
      <c r="I894">
        <v>697.11</v>
      </c>
      <c r="J894">
        <v>697.11</v>
      </c>
      <c r="K894">
        <v>697.11</v>
      </c>
      <c r="L894">
        <v>708.04</v>
      </c>
      <c r="M894">
        <v>708.04</v>
      </c>
      <c r="N894">
        <v>708.04</v>
      </c>
      <c r="O894">
        <v>719.15</v>
      </c>
      <c r="P894">
        <v>719.15</v>
      </c>
      <c r="Q894">
        <v>719.15</v>
      </c>
    </row>
    <row r="895" spans="1:17" x14ac:dyDescent="0.2">
      <c r="A895" t="s">
        <v>101</v>
      </c>
      <c r="B895" t="e">
        <f>INDEX('SHOP Plan List'!B$2:B$15,MATCH($A895,'SHOP Plan List'!$A$2:$A$15,0))</f>
        <v>#N/A</v>
      </c>
      <c r="C895" t="e">
        <f>INDEX('SHOP Plan List'!C$2:C$15,MATCH($A895,'SHOP Plan List'!$A$2:$A$15,0))</f>
        <v>#N/A</v>
      </c>
      <c r="D895" t="s">
        <v>82</v>
      </c>
      <c r="E895">
        <v>38</v>
      </c>
      <c r="F895">
        <v>690.77</v>
      </c>
      <c r="G895">
        <v>690.77</v>
      </c>
      <c r="H895">
        <v>690.77</v>
      </c>
      <c r="I895">
        <v>701.61</v>
      </c>
      <c r="J895">
        <v>701.61</v>
      </c>
      <c r="K895">
        <v>701.61</v>
      </c>
      <c r="L895">
        <v>712.62</v>
      </c>
      <c r="M895">
        <v>712.62</v>
      </c>
      <c r="N895">
        <v>712.62</v>
      </c>
      <c r="O895">
        <v>723.8</v>
      </c>
      <c r="P895">
        <v>723.8</v>
      </c>
      <c r="Q895">
        <v>723.8</v>
      </c>
    </row>
    <row r="896" spans="1:17" x14ac:dyDescent="0.2">
      <c r="A896" t="s">
        <v>101</v>
      </c>
      <c r="B896" t="e">
        <f>INDEX('SHOP Plan List'!B$2:B$15,MATCH($A896,'SHOP Plan List'!$A$2:$A$15,0))</f>
        <v>#N/A</v>
      </c>
      <c r="C896" t="e">
        <f>INDEX('SHOP Plan List'!C$2:C$15,MATCH($A896,'SHOP Plan List'!$A$2:$A$15,0))</f>
        <v>#N/A</v>
      </c>
      <c r="D896" t="s">
        <v>82</v>
      </c>
      <c r="E896">
        <v>39</v>
      </c>
      <c r="F896">
        <v>699.64</v>
      </c>
      <c r="G896">
        <v>699.64</v>
      </c>
      <c r="H896">
        <v>699.64</v>
      </c>
      <c r="I896">
        <v>710.62</v>
      </c>
      <c r="J896">
        <v>710.62</v>
      </c>
      <c r="K896">
        <v>710.62</v>
      </c>
      <c r="L896">
        <v>721.77</v>
      </c>
      <c r="M896">
        <v>721.77</v>
      </c>
      <c r="N896">
        <v>721.77</v>
      </c>
      <c r="O896">
        <v>733.09</v>
      </c>
      <c r="P896">
        <v>733.09</v>
      </c>
      <c r="Q896">
        <v>733.09</v>
      </c>
    </row>
    <row r="897" spans="1:17" x14ac:dyDescent="0.2">
      <c r="A897" t="s">
        <v>101</v>
      </c>
      <c r="B897" t="e">
        <f>INDEX('SHOP Plan List'!B$2:B$15,MATCH($A897,'SHOP Plan List'!$A$2:$A$15,0))</f>
        <v>#N/A</v>
      </c>
      <c r="C897" t="e">
        <f>INDEX('SHOP Plan List'!C$2:C$15,MATCH($A897,'SHOP Plan List'!$A$2:$A$15,0))</f>
        <v>#N/A</v>
      </c>
      <c r="D897" t="s">
        <v>82</v>
      </c>
      <c r="E897">
        <v>40</v>
      </c>
      <c r="F897">
        <v>708.51</v>
      </c>
      <c r="G897">
        <v>708.51</v>
      </c>
      <c r="H897">
        <v>708.51</v>
      </c>
      <c r="I897">
        <v>719.63</v>
      </c>
      <c r="J897">
        <v>719.63</v>
      </c>
      <c r="K897">
        <v>719.63</v>
      </c>
      <c r="L897">
        <v>730.92</v>
      </c>
      <c r="M897">
        <v>730.92</v>
      </c>
      <c r="N897">
        <v>730.92</v>
      </c>
      <c r="O897">
        <v>742.39</v>
      </c>
      <c r="P897">
        <v>742.39</v>
      </c>
      <c r="Q897">
        <v>742.39</v>
      </c>
    </row>
    <row r="898" spans="1:17" x14ac:dyDescent="0.2">
      <c r="A898" t="s">
        <v>101</v>
      </c>
      <c r="B898" t="e">
        <f>INDEX('SHOP Plan List'!B$2:B$15,MATCH($A898,'SHOP Plan List'!$A$2:$A$15,0))</f>
        <v>#N/A</v>
      </c>
      <c r="C898" t="e">
        <f>INDEX('SHOP Plan List'!C$2:C$15,MATCH($A898,'SHOP Plan List'!$A$2:$A$15,0))</f>
        <v>#N/A</v>
      </c>
      <c r="D898" t="s">
        <v>82</v>
      </c>
      <c r="E898">
        <v>41</v>
      </c>
      <c r="F898">
        <v>721.82</v>
      </c>
      <c r="G898">
        <v>721.82</v>
      </c>
      <c r="H898">
        <v>721.82</v>
      </c>
      <c r="I898">
        <v>733.14</v>
      </c>
      <c r="J898">
        <v>733.14</v>
      </c>
      <c r="K898">
        <v>733.14</v>
      </c>
      <c r="L898">
        <v>744.65</v>
      </c>
      <c r="M898">
        <v>744.65</v>
      </c>
      <c r="N898">
        <v>744.65</v>
      </c>
      <c r="O898">
        <v>756.33</v>
      </c>
      <c r="P898">
        <v>756.33</v>
      </c>
      <c r="Q898">
        <v>756.33</v>
      </c>
    </row>
    <row r="899" spans="1:17" x14ac:dyDescent="0.2">
      <c r="A899" t="s">
        <v>101</v>
      </c>
      <c r="B899" t="e">
        <f>INDEX('SHOP Plan List'!B$2:B$15,MATCH($A899,'SHOP Plan List'!$A$2:$A$15,0))</f>
        <v>#N/A</v>
      </c>
      <c r="C899" t="e">
        <f>INDEX('SHOP Plan List'!C$2:C$15,MATCH($A899,'SHOP Plan List'!$A$2:$A$15,0))</f>
        <v>#N/A</v>
      </c>
      <c r="D899" t="s">
        <v>82</v>
      </c>
      <c r="E899">
        <v>42</v>
      </c>
      <c r="F899">
        <v>734.57</v>
      </c>
      <c r="G899">
        <v>734.57</v>
      </c>
      <c r="H899">
        <v>734.57</v>
      </c>
      <c r="I899">
        <v>746.09</v>
      </c>
      <c r="J899">
        <v>746.09</v>
      </c>
      <c r="K899">
        <v>746.09</v>
      </c>
      <c r="L899">
        <v>757.8</v>
      </c>
      <c r="M899">
        <v>757.8</v>
      </c>
      <c r="N899">
        <v>757.8</v>
      </c>
      <c r="O899">
        <v>769.69</v>
      </c>
      <c r="P899">
        <v>769.69</v>
      </c>
      <c r="Q899">
        <v>769.69</v>
      </c>
    </row>
    <row r="900" spans="1:17" x14ac:dyDescent="0.2">
      <c r="A900" t="s">
        <v>101</v>
      </c>
      <c r="B900" t="e">
        <f>INDEX('SHOP Plan List'!B$2:B$15,MATCH($A900,'SHOP Plan List'!$A$2:$A$15,0))</f>
        <v>#N/A</v>
      </c>
      <c r="C900" t="e">
        <f>INDEX('SHOP Plan List'!C$2:C$15,MATCH($A900,'SHOP Plan List'!$A$2:$A$15,0))</f>
        <v>#N/A</v>
      </c>
      <c r="D900" t="s">
        <v>82</v>
      </c>
      <c r="E900">
        <v>43</v>
      </c>
      <c r="F900">
        <v>752.31</v>
      </c>
      <c r="G900">
        <v>752.31</v>
      </c>
      <c r="H900">
        <v>752.31</v>
      </c>
      <c r="I900">
        <v>764.11</v>
      </c>
      <c r="J900">
        <v>764.11</v>
      </c>
      <c r="K900">
        <v>764.11</v>
      </c>
      <c r="L900">
        <v>776.1</v>
      </c>
      <c r="M900">
        <v>776.1</v>
      </c>
      <c r="N900">
        <v>776.1</v>
      </c>
      <c r="O900">
        <v>788.28</v>
      </c>
      <c r="P900">
        <v>788.28</v>
      </c>
      <c r="Q900">
        <v>788.28</v>
      </c>
    </row>
    <row r="901" spans="1:17" x14ac:dyDescent="0.2">
      <c r="A901" t="s">
        <v>101</v>
      </c>
      <c r="B901" t="e">
        <f>INDEX('SHOP Plan List'!B$2:B$15,MATCH($A901,'SHOP Plan List'!$A$2:$A$15,0))</f>
        <v>#N/A</v>
      </c>
      <c r="C901" t="e">
        <f>INDEX('SHOP Plan List'!C$2:C$15,MATCH($A901,'SHOP Plan List'!$A$2:$A$15,0))</f>
        <v>#N/A</v>
      </c>
      <c r="D901" t="s">
        <v>82</v>
      </c>
      <c r="E901">
        <v>44</v>
      </c>
      <c r="F901">
        <v>774.49</v>
      </c>
      <c r="G901">
        <v>774.49</v>
      </c>
      <c r="H901">
        <v>774.49</v>
      </c>
      <c r="I901">
        <v>786.64</v>
      </c>
      <c r="J901">
        <v>786.64</v>
      </c>
      <c r="K901">
        <v>786.64</v>
      </c>
      <c r="L901">
        <v>798.98</v>
      </c>
      <c r="M901">
        <v>798.98</v>
      </c>
      <c r="N901">
        <v>798.98</v>
      </c>
      <c r="O901">
        <v>811.51</v>
      </c>
      <c r="P901">
        <v>811.51</v>
      </c>
      <c r="Q901">
        <v>811.51</v>
      </c>
    </row>
    <row r="902" spans="1:17" x14ac:dyDescent="0.2">
      <c r="A902" t="s">
        <v>101</v>
      </c>
      <c r="B902" t="e">
        <f>INDEX('SHOP Plan List'!B$2:B$15,MATCH($A902,'SHOP Plan List'!$A$2:$A$15,0))</f>
        <v>#N/A</v>
      </c>
      <c r="C902" t="e">
        <f>INDEX('SHOP Plan List'!C$2:C$15,MATCH($A902,'SHOP Plan List'!$A$2:$A$15,0))</f>
        <v>#N/A</v>
      </c>
      <c r="D902" t="s">
        <v>82</v>
      </c>
      <c r="E902">
        <v>45</v>
      </c>
      <c r="F902">
        <v>800.54</v>
      </c>
      <c r="G902">
        <v>800.54</v>
      </c>
      <c r="H902">
        <v>800.54</v>
      </c>
      <c r="I902">
        <v>813.1</v>
      </c>
      <c r="J902">
        <v>813.1</v>
      </c>
      <c r="K902">
        <v>813.1</v>
      </c>
      <c r="L902">
        <v>825.86</v>
      </c>
      <c r="M902">
        <v>825.86</v>
      </c>
      <c r="N902">
        <v>825.86</v>
      </c>
      <c r="O902">
        <v>838.82</v>
      </c>
      <c r="P902">
        <v>838.82</v>
      </c>
      <c r="Q902">
        <v>838.82</v>
      </c>
    </row>
    <row r="903" spans="1:17" x14ac:dyDescent="0.2">
      <c r="A903" t="s">
        <v>101</v>
      </c>
      <c r="B903" t="e">
        <f>INDEX('SHOP Plan List'!B$2:B$15,MATCH($A903,'SHOP Plan List'!$A$2:$A$15,0))</f>
        <v>#N/A</v>
      </c>
      <c r="C903" t="e">
        <f>INDEX('SHOP Plan List'!C$2:C$15,MATCH($A903,'SHOP Plan List'!$A$2:$A$15,0))</f>
        <v>#N/A</v>
      </c>
      <c r="D903" t="s">
        <v>82</v>
      </c>
      <c r="E903">
        <v>46</v>
      </c>
      <c r="F903">
        <v>831.59</v>
      </c>
      <c r="G903">
        <v>831.59</v>
      </c>
      <c r="H903">
        <v>831.59</v>
      </c>
      <c r="I903">
        <v>844.63</v>
      </c>
      <c r="J903">
        <v>844.63</v>
      </c>
      <c r="K903">
        <v>844.63</v>
      </c>
      <c r="L903">
        <v>857.89</v>
      </c>
      <c r="M903">
        <v>857.89</v>
      </c>
      <c r="N903">
        <v>857.89</v>
      </c>
      <c r="O903">
        <v>871.35</v>
      </c>
      <c r="P903">
        <v>871.35</v>
      </c>
      <c r="Q903">
        <v>871.35</v>
      </c>
    </row>
    <row r="904" spans="1:17" x14ac:dyDescent="0.2">
      <c r="A904" t="s">
        <v>101</v>
      </c>
      <c r="B904" t="e">
        <f>INDEX('SHOP Plan List'!B$2:B$15,MATCH($A904,'SHOP Plan List'!$A$2:$A$15,0))</f>
        <v>#N/A</v>
      </c>
      <c r="C904" t="e">
        <f>INDEX('SHOP Plan List'!C$2:C$15,MATCH($A904,'SHOP Plan List'!$A$2:$A$15,0))</f>
        <v>#N/A</v>
      </c>
      <c r="D904" t="s">
        <v>82</v>
      </c>
      <c r="E904">
        <v>47</v>
      </c>
      <c r="F904">
        <v>866.51</v>
      </c>
      <c r="G904">
        <v>866.51</v>
      </c>
      <c r="H904">
        <v>866.51</v>
      </c>
      <c r="I904">
        <v>880.11</v>
      </c>
      <c r="J904">
        <v>880.11</v>
      </c>
      <c r="K904">
        <v>880.11</v>
      </c>
      <c r="L904">
        <v>893.92</v>
      </c>
      <c r="M904">
        <v>893.92</v>
      </c>
      <c r="N904">
        <v>893.92</v>
      </c>
      <c r="O904">
        <v>907.94</v>
      </c>
      <c r="P904">
        <v>907.94</v>
      </c>
      <c r="Q904">
        <v>907.94</v>
      </c>
    </row>
    <row r="905" spans="1:17" x14ac:dyDescent="0.2">
      <c r="A905" t="s">
        <v>101</v>
      </c>
      <c r="B905" t="e">
        <f>INDEX('SHOP Plan List'!B$2:B$15,MATCH($A905,'SHOP Plan List'!$A$2:$A$15,0))</f>
        <v>#N/A</v>
      </c>
      <c r="C905" t="e">
        <f>INDEX('SHOP Plan List'!C$2:C$15,MATCH($A905,'SHOP Plan List'!$A$2:$A$15,0))</f>
        <v>#N/A</v>
      </c>
      <c r="D905" t="s">
        <v>82</v>
      </c>
      <c r="E905">
        <v>48</v>
      </c>
      <c r="F905">
        <v>906.43</v>
      </c>
      <c r="G905">
        <v>906.43</v>
      </c>
      <c r="H905">
        <v>906.43</v>
      </c>
      <c r="I905">
        <v>920.65</v>
      </c>
      <c r="J905">
        <v>920.65</v>
      </c>
      <c r="K905">
        <v>920.65</v>
      </c>
      <c r="L905">
        <v>935.1</v>
      </c>
      <c r="M905">
        <v>935.1</v>
      </c>
      <c r="N905">
        <v>935.1</v>
      </c>
      <c r="O905">
        <v>949.77</v>
      </c>
      <c r="P905">
        <v>949.77</v>
      </c>
      <c r="Q905">
        <v>949.77</v>
      </c>
    </row>
    <row r="906" spans="1:17" x14ac:dyDescent="0.2">
      <c r="A906" t="s">
        <v>101</v>
      </c>
      <c r="B906" t="e">
        <f>INDEX('SHOP Plan List'!B$2:B$15,MATCH($A906,'SHOP Plan List'!$A$2:$A$15,0))</f>
        <v>#N/A</v>
      </c>
      <c r="C906" t="e">
        <f>INDEX('SHOP Plan List'!C$2:C$15,MATCH($A906,'SHOP Plan List'!$A$2:$A$15,0))</f>
        <v>#N/A</v>
      </c>
      <c r="D906" t="s">
        <v>82</v>
      </c>
      <c r="E906">
        <v>49</v>
      </c>
      <c r="F906">
        <v>945.79</v>
      </c>
      <c r="G906">
        <v>945.79</v>
      </c>
      <c r="H906">
        <v>945.79</v>
      </c>
      <c r="I906">
        <v>960.63</v>
      </c>
      <c r="J906">
        <v>960.63</v>
      </c>
      <c r="K906">
        <v>960.63</v>
      </c>
      <c r="L906">
        <v>975.7</v>
      </c>
      <c r="M906">
        <v>975.7</v>
      </c>
      <c r="N906">
        <v>975.7</v>
      </c>
      <c r="O906">
        <v>991.01</v>
      </c>
      <c r="P906">
        <v>991.01</v>
      </c>
      <c r="Q906">
        <v>991.01</v>
      </c>
    </row>
    <row r="907" spans="1:17" x14ac:dyDescent="0.2">
      <c r="A907" t="s">
        <v>101</v>
      </c>
      <c r="B907" t="e">
        <f>INDEX('SHOP Plan List'!B$2:B$15,MATCH($A907,'SHOP Plan List'!$A$2:$A$15,0))</f>
        <v>#N/A</v>
      </c>
      <c r="C907" t="e">
        <f>INDEX('SHOP Plan List'!C$2:C$15,MATCH($A907,'SHOP Plan List'!$A$2:$A$15,0))</f>
        <v>#N/A</v>
      </c>
      <c r="D907" t="s">
        <v>82</v>
      </c>
      <c r="E907">
        <v>50</v>
      </c>
      <c r="F907">
        <v>990.14</v>
      </c>
      <c r="G907">
        <v>990.14</v>
      </c>
      <c r="H907">
        <v>990.14</v>
      </c>
      <c r="I907">
        <v>1005.68</v>
      </c>
      <c r="J907">
        <v>1005.68</v>
      </c>
      <c r="K907">
        <v>1005.68</v>
      </c>
      <c r="L907">
        <v>1021.46</v>
      </c>
      <c r="M907">
        <v>1021.46</v>
      </c>
      <c r="N907">
        <v>1021.46</v>
      </c>
      <c r="O907">
        <v>1037.48</v>
      </c>
      <c r="P907">
        <v>1037.48</v>
      </c>
      <c r="Q907">
        <v>1037.48</v>
      </c>
    </row>
    <row r="908" spans="1:17" x14ac:dyDescent="0.2">
      <c r="A908" t="s">
        <v>101</v>
      </c>
      <c r="B908" t="e">
        <f>INDEX('SHOP Plan List'!B$2:B$15,MATCH($A908,'SHOP Plan List'!$A$2:$A$15,0))</f>
        <v>#N/A</v>
      </c>
      <c r="C908" t="e">
        <f>INDEX('SHOP Plan List'!C$2:C$15,MATCH($A908,'SHOP Plan List'!$A$2:$A$15,0))</f>
        <v>#N/A</v>
      </c>
      <c r="D908" t="s">
        <v>82</v>
      </c>
      <c r="E908">
        <v>51</v>
      </c>
      <c r="F908">
        <v>1033.94</v>
      </c>
      <c r="G908">
        <v>1033.94</v>
      </c>
      <c r="H908">
        <v>1033.94</v>
      </c>
      <c r="I908">
        <v>1050.1600000000001</v>
      </c>
      <c r="J908">
        <v>1050.1600000000001</v>
      </c>
      <c r="K908">
        <v>1050.1600000000001</v>
      </c>
      <c r="L908">
        <v>1066.6400000000001</v>
      </c>
      <c r="M908">
        <v>1066.6400000000001</v>
      </c>
      <c r="N908">
        <v>1066.6400000000001</v>
      </c>
      <c r="O908">
        <v>1083.3699999999999</v>
      </c>
      <c r="P908">
        <v>1083.3699999999999</v>
      </c>
      <c r="Q908">
        <v>1083.3699999999999</v>
      </c>
    </row>
    <row r="909" spans="1:17" x14ac:dyDescent="0.2">
      <c r="A909" t="s">
        <v>101</v>
      </c>
      <c r="B909" t="e">
        <f>INDEX('SHOP Plan List'!B$2:B$15,MATCH($A909,'SHOP Plan List'!$A$2:$A$15,0))</f>
        <v>#N/A</v>
      </c>
      <c r="C909" t="e">
        <f>INDEX('SHOP Plan List'!C$2:C$15,MATCH($A909,'SHOP Plan List'!$A$2:$A$15,0))</f>
        <v>#N/A</v>
      </c>
      <c r="D909" t="s">
        <v>82</v>
      </c>
      <c r="E909">
        <v>52</v>
      </c>
      <c r="F909">
        <v>1082.17</v>
      </c>
      <c r="G909">
        <v>1082.17</v>
      </c>
      <c r="H909">
        <v>1082.17</v>
      </c>
      <c r="I909">
        <v>1099.1500000000001</v>
      </c>
      <c r="J909">
        <v>1099.1500000000001</v>
      </c>
      <c r="K909">
        <v>1099.1500000000001</v>
      </c>
      <c r="L909">
        <v>1116.4000000000001</v>
      </c>
      <c r="M909">
        <v>1116.4000000000001</v>
      </c>
      <c r="N909">
        <v>1116.4000000000001</v>
      </c>
      <c r="O909">
        <v>1133.9100000000001</v>
      </c>
      <c r="P909">
        <v>1133.9100000000001</v>
      </c>
      <c r="Q909">
        <v>1133.9100000000001</v>
      </c>
    </row>
    <row r="910" spans="1:17" x14ac:dyDescent="0.2">
      <c r="A910" t="s">
        <v>101</v>
      </c>
      <c r="B910" t="e">
        <f>INDEX('SHOP Plan List'!B$2:B$15,MATCH($A910,'SHOP Plan List'!$A$2:$A$15,0))</f>
        <v>#N/A</v>
      </c>
      <c r="C910" t="e">
        <f>INDEX('SHOP Plan List'!C$2:C$15,MATCH($A910,'SHOP Plan List'!$A$2:$A$15,0))</f>
        <v>#N/A</v>
      </c>
      <c r="D910" t="s">
        <v>82</v>
      </c>
      <c r="E910">
        <v>53</v>
      </c>
      <c r="F910">
        <v>1130.96</v>
      </c>
      <c r="G910">
        <v>1130.96</v>
      </c>
      <c r="H910">
        <v>1130.96</v>
      </c>
      <c r="I910">
        <v>1148.7</v>
      </c>
      <c r="J910">
        <v>1148.7</v>
      </c>
      <c r="K910">
        <v>1148.7</v>
      </c>
      <c r="L910">
        <v>1166.73</v>
      </c>
      <c r="M910">
        <v>1166.73</v>
      </c>
      <c r="N910">
        <v>1166.73</v>
      </c>
      <c r="O910">
        <v>1185.03</v>
      </c>
      <c r="P910">
        <v>1185.03</v>
      </c>
      <c r="Q910">
        <v>1185.03</v>
      </c>
    </row>
    <row r="911" spans="1:17" x14ac:dyDescent="0.2">
      <c r="A911" t="s">
        <v>101</v>
      </c>
      <c r="B911" t="e">
        <f>INDEX('SHOP Plan List'!B$2:B$15,MATCH($A911,'SHOP Plan List'!$A$2:$A$15,0))</f>
        <v>#N/A</v>
      </c>
      <c r="C911" t="e">
        <f>INDEX('SHOP Plan List'!C$2:C$15,MATCH($A911,'SHOP Plan List'!$A$2:$A$15,0))</f>
        <v>#N/A</v>
      </c>
      <c r="D911" t="s">
        <v>82</v>
      </c>
      <c r="E911">
        <v>54</v>
      </c>
      <c r="F911">
        <v>1183.6300000000001</v>
      </c>
      <c r="G911">
        <v>1183.6300000000001</v>
      </c>
      <c r="H911">
        <v>1183.6300000000001</v>
      </c>
      <c r="I911">
        <v>1202.2</v>
      </c>
      <c r="J911">
        <v>1202.2</v>
      </c>
      <c r="K911">
        <v>1202.2</v>
      </c>
      <c r="L911">
        <v>1221.06</v>
      </c>
      <c r="M911">
        <v>1221.06</v>
      </c>
      <c r="N911">
        <v>1221.06</v>
      </c>
      <c r="O911">
        <v>1240.22</v>
      </c>
      <c r="P911">
        <v>1240.22</v>
      </c>
      <c r="Q911">
        <v>1240.22</v>
      </c>
    </row>
    <row r="912" spans="1:17" x14ac:dyDescent="0.2">
      <c r="A912" t="s">
        <v>101</v>
      </c>
      <c r="B912" t="e">
        <f>INDEX('SHOP Plan List'!B$2:B$15,MATCH($A912,'SHOP Plan List'!$A$2:$A$15,0))</f>
        <v>#N/A</v>
      </c>
      <c r="C912" t="e">
        <f>INDEX('SHOP Plan List'!C$2:C$15,MATCH($A912,'SHOP Plan List'!$A$2:$A$15,0))</f>
        <v>#N/A</v>
      </c>
      <c r="D912" t="s">
        <v>82</v>
      </c>
      <c r="E912">
        <v>55</v>
      </c>
      <c r="F912">
        <v>1236.29</v>
      </c>
      <c r="G912">
        <v>1236.29</v>
      </c>
      <c r="H912">
        <v>1236.29</v>
      </c>
      <c r="I912">
        <v>1255.69</v>
      </c>
      <c r="J912">
        <v>1255.69</v>
      </c>
      <c r="K912">
        <v>1255.69</v>
      </c>
      <c r="L912">
        <v>1275.3900000000001</v>
      </c>
      <c r="M912">
        <v>1275.3900000000001</v>
      </c>
      <c r="N912">
        <v>1275.3900000000001</v>
      </c>
      <c r="O912">
        <v>1295.4000000000001</v>
      </c>
      <c r="P912">
        <v>1295.4000000000001</v>
      </c>
      <c r="Q912">
        <v>1295.4000000000001</v>
      </c>
    </row>
    <row r="913" spans="1:17" x14ac:dyDescent="0.2">
      <c r="A913" t="s">
        <v>101</v>
      </c>
      <c r="B913" t="e">
        <f>INDEX('SHOP Plan List'!B$2:B$15,MATCH($A913,'SHOP Plan List'!$A$2:$A$15,0))</f>
        <v>#N/A</v>
      </c>
      <c r="C913" t="e">
        <f>INDEX('SHOP Plan List'!C$2:C$15,MATCH($A913,'SHOP Plan List'!$A$2:$A$15,0))</f>
        <v>#N/A</v>
      </c>
      <c r="D913" t="s">
        <v>82</v>
      </c>
      <c r="E913">
        <v>56</v>
      </c>
      <c r="F913">
        <v>1293.4000000000001</v>
      </c>
      <c r="G913">
        <v>1293.4000000000001</v>
      </c>
      <c r="H913">
        <v>1293.4000000000001</v>
      </c>
      <c r="I913">
        <v>1313.69</v>
      </c>
      <c r="J913">
        <v>1313.69</v>
      </c>
      <c r="K913">
        <v>1313.69</v>
      </c>
      <c r="L913">
        <v>1334.3</v>
      </c>
      <c r="M913">
        <v>1334.3</v>
      </c>
      <c r="N913">
        <v>1334.3</v>
      </c>
      <c r="O913">
        <v>1355.23</v>
      </c>
      <c r="P913">
        <v>1355.23</v>
      </c>
      <c r="Q913">
        <v>1355.23</v>
      </c>
    </row>
    <row r="914" spans="1:17" x14ac:dyDescent="0.2">
      <c r="A914" t="s">
        <v>101</v>
      </c>
      <c r="B914" t="e">
        <f>INDEX('SHOP Plan List'!B$2:B$15,MATCH($A914,'SHOP Plan List'!$A$2:$A$15,0))</f>
        <v>#N/A</v>
      </c>
      <c r="C914" t="e">
        <f>INDEX('SHOP Plan List'!C$2:C$15,MATCH($A914,'SHOP Plan List'!$A$2:$A$15,0))</f>
        <v>#N/A</v>
      </c>
      <c r="D914" t="s">
        <v>82</v>
      </c>
      <c r="E914">
        <v>57</v>
      </c>
      <c r="F914">
        <v>1351.05</v>
      </c>
      <c r="G914">
        <v>1351.05</v>
      </c>
      <c r="H914">
        <v>1351.05</v>
      </c>
      <c r="I914">
        <v>1372.25</v>
      </c>
      <c r="J914">
        <v>1372.25</v>
      </c>
      <c r="K914">
        <v>1372.25</v>
      </c>
      <c r="L914">
        <v>1393.78</v>
      </c>
      <c r="M914">
        <v>1393.78</v>
      </c>
      <c r="N914">
        <v>1393.78</v>
      </c>
      <c r="O914">
        <v>1415.65</v>
      </c>
      <c r="P914">
        <v>1415.65</v>
      </c>
      <c r="Q914">
        <v>1415.65</v>
      </c>
    </row>
    <row r="915" spans="1:17" x14ac:dyDescent="0.2">
      <c r="A915" t="s">
        <v>101</v>
      </c>
      <c r="B915" t="e">
        <f>INDEX('SHOP Plan List'!B$2:B$15,MATCH($A915,'SHOP Plan List'!$A$2:$A$15,0))</f>
        <v>#N/A</v>
      </c>
      <c r="C915" t="e">
        <f>INDEX('SHOP Plan List'!C$2:C$15,MATCH($A915,'SHOP Plan List'!$A$2:$A$15,0))</f>
        <v>#N/A</v>
      </c>
      <c r="D915" t="s">
        <v>82</v>
      </c>
      <c r="E915">
        <v>58</v>
      </c>
      <c r="F915">
        <v>1412.59</v>
      </c>
      <c r="G915">
        <v>1412.59</v>
      </c>
      <c r="H915">
        <v>1412.59</v>
      </c>
      <c r="I915">
        <v>1434.75</v>
      </c>
      <c r="J915">
        <v>1434.75</v>
      </c>
      <c r="K915">
        <v>1434.75</v>
      </c>
      <c r="L915">
        <v>1457.26</v>
      </c>
      <c r="M915">
        <v>1457.26</v>
      </c>
      <c r="N915">
        <v>1457.26</v>
      </c>
      <c r="O915">
        <v>1480.13</v>
      </c>
      <c r="P915">
        <v>1480.13</v>
      </c>
      <c r="Q915">
        <v>1480.13</v>
      </c>
    </row>
    <row r="916" spans="1:17" x14ac:dyDescent="0.2">
      <c r="A916" t="s">
        <v>101</v>
      </c>
      <c r="B916" t="e">
        <f>INDEX('SHOP Plan List'!B$2:B$15,MATCH($A916,'SHOP Plan List'!$A$2:$A$15,0))</f>
        <v>#N/A</v>
      </c>
      <c r="C916" t="e">
        <f>INDEX('SHOP Plan List'!C$2:C$15,MATCH($A916,'SHOP Plan List'!$A$2:$A$15,0))</f>
        <v>#N/A</v>
      </c>
      <c r="D916" t="s">
        <v>82</v>
      </c>
      <c r="E916">
        <v>59</v>
      </c>
      <c r="F916">
        <v>1443.08</v>
      </c>
      <c r="G916">
        <v>1443.08</v>
      </c>
      <c r="H916">
        <v>1443.08</v>
      </c>
      <c r="I916">
        <v>1465.72</v>
      </c>
      <c r="J916">
        <v>1465.72</v>
      </c>
      <c r="K916">
        <v>1465.72</v>
      </c>
      <c r="L916">
        <v>1488.72</v>
      </c>
      <c r="M916">
        <v>1488.72</v>
      </c>
      <c r="N916">
        <v>1488.72</v>
      </c>
      <c r="O916">
        <v>1512.08</v>
      </c>
      <c r="P916">
        <v>1512.08</v>
      </c>
      <c r="Q916">
        <v>1512.08</v>
      </c>
    </row>
    <row r="917" spans="1:17" x14ac:dyDescent="0.2">
      <c r="A917" t="s">
        <v>101</v>
      </c>
      <c r="B917" t="e">
        <f>INDEX('SHOP Plan List'!B$2:B$15,MATCH($A917,'SHOP Plan List'!$A$2:$A$15,0))</f>
        <v>#N/A</v>
      </c>
      <c r="C917" t="e">
        <f>INDEX('SHOP Plan List'!C$2:C$15,MATCH($A917,'SHOP Plan List'!$A$2:$A$15,0))</f>
        <v>#N/A</v>
      </c>
      <c r="D917" t="s">
        <v>82</v>
      </c>
      <c r="E917">
        <v>60</v>
      </c>
      <c r="F917">
        <v>1504.62</v>
      </c>
      <c r="G917">
        <v>1504.62</v>
      </c>
      <c r="H917">
        <v>1504.62</v>
      </c>
      <c r="I917">
        <v>1528.23</v>
      </c>
      <c r="J917">
        <v>1528.23</v>
      </c>
      <c r="K917">
        <v>1528.23</v>
      </c>
      <c r="L917">
        <v>1552.2</v>
      </c>
      <c r="M917">
        <v>1552.2</v>
      </c>
      <c r="N917">
        <v>1552.2</v>
      </c>
      <c r="O917">
        <v>1576.56</v>
      </c>
      <c r="P917">
        <v>1576.56</v>
      </c>
      <c r="Q917">
        <v>1576.56</v>
      </c>
    </row>
    <row r="918" spans="1:17" x14ac:dyDescent="0.2">
      <c r="A918" t="s">
        <v>101</v>
      </c>
      <c r="B918" t="e">
        <f>INDEX('SHOP Plan List'!B$2:B$15,MATCH($A918,'SHOP Plan List'!$A$2:$A$15,0))</f>
        <v>#N/A</v>
      </c>
      <c r="C918" t="e">
        <f>INDEX('SHOP Plan List'!C$2:C$15,MATCH($A918,'SHOP Plan List'!$A$2:$A$15,0))</f>
        <v>#N/A</v>
      </c>
      <c r="D918" t="s">
        <v>82</v>
      </c>
      <c r="E918">
        <v>61</v>
      </c>
      <c r="F918">
        <v>1557.84</v>
      </c>
      <c r="G918">
        <v>1557.84</v>
      </c>
      <c r="H918">
        <v>1557.84</v>
      </c>
      <c r="I918">
        <v>1582.28</v>
      </c>
      <c r="J918">
        <v>1582.28</v>
      </c>
      <c r="K918">
        <v>1582.28</v>
      </c>
      <c r="L918">
        <v>1607.11</v>
      </c>
      <c r="M918">
        <v>1607.11</v>
      </c>
      <c r="N918">
        <v>1607.11</v>
      </c>
      <c r="O918">
        <v>1632.32</v>
      </c>
      <c r="P918">
        <v>1632.32</v>
      </c>
      <c r="Q918">
        <v>1632.32</v>
      </c>
    </row>
    <row r="919" spans="1:17" x14ac:dyDescent="0.2">
      <c r="A919" t="s">
        <v>101</v>
      </c>
      <c r="B919" t="e">
        <f>INDEX('SHOP Plan List'!B$2:B$15,MATCH($A919,'SHOP Plan List'!$A$2:$A$15,0))</f>
        <v>#N/A</v>
      </c>
      <c r="C919" t="e">
        <f>INDEX('SHOP Plan List'!C$2:C$15,MATCH($A919,'SHOP Plan List'!$A$2:$A$15,0))</f>
        <v>#N/A</v>
      </c>
      <c r="D919" t="s">
        <v>82</v>
      </c>
      <c r="E919">
        <v>62</v>
      </c>
      <c r="F919">
        <v>1592.77</v>
      </c>
      <c r="G919">
        <v>1592.77</v>
      </c>
      <c r="H919">
        <v>1592.77</v>
      </c>
      <c r="I919">
        <v>1617.76</v>
      </c>
      <c r="J919">
        <v>1617.76</v>
      </c>
      <c r="K919">
        <v>1617.76</v>
      </c>
      <c r="L919">
        <v>1643.14</v>
      </c>
      <c r="M919">
        <v>1643.14</v>
      </c>
      <c r="N919">
        <v>1643.14</v>
      </c>
      <c r="O919">
        <v>1668.92</v>
      </c>
      <c r="P919">
        <v>1668.92</v>
      </c>
      <c r="Q919">
        <v>1668.92</v>
      </c>
    </row>
    <row r="920" spans="1:17" x14ac:dyDescent="0.2">
      <c r="A920" t="s">
        <v>101</v>
      </c>
      <c r="B920" t="e">
        <f>INDEX('SHOP Plan List'!B$2:B$15,MATCH($A920,'SHOP Plan List'!$A$2:$A$15,0))</f>
        <v>#N/A</v>
      </c>
      <c r="C920" t="e">
        <f>INDEX('SHOP Plan List'!C$2:C$15,MATCH($A920,'SHOP Plan List'!$A$2:$A$15,0))</f>
        <v>#N/A</v>
      </c>
      <c r="D920" t="s">
        <v>82</v>
      </c>
      <c r="E920">
        <v>63</v>
      </c>
      <c r="F920">
        <v>1636.56</v>
      </c>
      <c r="G920">
        <v>1636.56</v>
      </c>
      <c r="H920">
        <v>1636.56</v>
      </c>
      <c r="I920">
        <v>1662.24</v>
      </c>
      <c r="J920">
        <v>1662.24</v>
      </c>
      <c r="K920">
        <v>1662.24</v>
      </c>
      <c r="L920">
        <v>1688.32</v>
      </c>
      <c r="M920">
        <v>1688.32</v>
      </c>
      <c r="N920">
        <v>1688.32</v>
      </c>
      <c r="O920">
        <v>1714.81</v>
      </c>
      <c r="P920">
        <v>1714.81</v>
      </c>
      <c r="Q920">
        <v>1714.81</v>
      </c>
    </row>
    <row r="921" spans="1:17" x14ac:dyDescent="0.2">
      <c r="A921" t="s">
        <v>101</v>
      </c>
      <c r="B921" t="e">
        <f>INDEX('SHOP Plan List'!B$2:B$15,MATCH($A921,'SHOP Plan List'!$A$2:$A$15,0))</f>
        <v>#N/A</v>
      </c>
      <c r="C921" t="e">
        <f>INDEX('SHOP Plan List'!C$2:C$15,MATCH($A921,'SHOP Plan List'!$A$2:$A$15,0))</f>
        <v>#N/A</v>
      </c>
      <c r="D921" t="s">
        <v>82</v>
      </c>
      <c r="E921" t="s">
        <v>84</v>
      </c>
      <c r="F921">
        <v>1663.17</v>
      </c>
      <c r="G921">
        <v>1663.17</v>
      </c>
      <c r="H921">
        <v>1663.17</v>
      </c>
      <c r="I921">
        <v>1689.26</v>
      </c>
      <c r="J921">
        <v>1689.26</v>
      </c>
      <c r="K921">
        <v>1689.26</v>
      </c>
      <c r="L921">
        <v>1715.76</v>
      </c>
      <c r="M921">
        <v>1715.76</v>
      </c>
      <c r="N921">
        <v>1715.76</v>
      </c>
      <c r="O921">
        <v>1742.68</v>
      </c>
      <c r="P921">
        <v>1742.68</v>
      </c>
      <c r="Q921">
        <v>1742.68</v>
      </c>
    </row>
    <row r="922" spans="1:17" x14ac:dyDescent="0.2">
      <c r="A922" t="s">
        <v>102</v>
      </c>
      <c r="B922" t="e">
        <f>INDEX('SHOP Plan List'!B$2:B$15,MATCH($A922,'SHOP Plan List'!$A$2:$A$15,0))</f>
        <v>#N/A</v>
      </c>
      <c r="C922" t="e">
        <f>INDEX('SHOP Plan List'!C$2:C$15,MATCH($A922,'SHOP Plan List'!$A$2:$A$15,0))</f>
        <v>#N/A</v>
      </c>
      <c r="D922" t="s">
        <v>82</v>
      </c>
      <c r="E922" t="s">
        <v>83</v>
      </c>
      <c r="F922">
        <v>444.63</v>
      </c>
      <c r="G922">
        <v>444.63</v>
      </c>
      <c r="H922">
        <v>444.63</v>
      </c>
      <c r="I922">
        <v>451.61</v>
      </c>
      <c r="J922">
        <v>451.61</v>
      </c>
      <c r="K922">
        <v>451.61</v>
      </c>
      <c r="L922">
        <v>458.69</v>
      </c>
      <c r="M922">
        <v>458.69</v>
      </c>
      <c r="N922">
        <v>458.69</v>
      </c>
      <c r="O922">
        <v>465.89</v>
      </c>
      <c r="P922">
        <v>465.89</v>
      </c>
      <c r="Q922">
        <v>465.89</v>
      </c>
    </row>
    <row r="923" spans="1:17" x14ac:dyDescent="0.2">
      <c r="A923" t="s">
        <v>102</v>
      </c>
      <c r="B923" t="e">
        <f>INDEX('SHOP Plan List'!B$2:B$15,MATCH($A923,'SHOP Plan List'!$A$2:$A$15,0))</f>
        <v>#N/A</v>
      </c>
      <c r="C923" t="e">
        <f>INDEX('SHOP Plan List'!C$2:C$15,MATCH($A923,'SHOP Plan List'!$A$2:$A$15,0))</f>
        <v>#N/A</v>
      </c>
      <c r="D923" t="s">
        <v>82</v>
      </c>
      <c r="E923">
        <v>15</v>
      </c>
      <c r="F923">
        <v>484.15</v>
      </c>
      <c r="G923">
        <v>484.15</v>
      </c>
      <c r="H923">
        <v>484.15</v>
      </c>
      <c r="I923">
        <v>491.75</v>
      </c>
      <c r="J923">
        <v>491.75</v>
      </c>
      <c r="K923">
        <v>491.75</v>
      </c>
      <c r="L923">
        <v>499.47</v>
      </c>
      <c r="M923">
        <v>499.47</v>
      </c>
      <c r="N923">
        <v>499.47</v>
      </c>
      <c r="O923">
        <v>507.3</v>
      </c>
      <c r="P923">
        <v>507.3</v>
      </c>
      <c r="Q923">
        <v>507.3</v>
      </c>
    </row>
    <row r="924" spans="1:17" x14ac:dyDescent="0.2">
      <c r="A924" t="s">
        <v>102</v>
      </c>
      <c r="B924" t="e">
        <f>INDEX('SHOP Plan List'!B$2:B$15,MATCH($A924,'SHOP Plan List'!$A$2:$A$15,0))</f>
        <v>#N/A</v>
      </c>
      <c r="C924" t="e">
        <f>INDEX('SHOP Plan List'!C$2:C$15,MATCH($A924,'SHOP Plan List'!$A$2:$A$15,0))</f>
        <v>#N/A</v>
      </c>
      <c r="D924" t="s">
        <v>82</v>
      </c>
      <c r="E924">
        <v>16</v>
      </c>
      <c r="F924">
        <v>499.27</v>
      </c>
      <c r="G924">
        <v>499.27</v>
      </c>
      <c r="H924">
        <v>499.27</v>
      </c>
      <c r="I924">
        <v>507.1</v>
      </c>
      <c r="J924">
        <v>507.1</v>
      </c>
      <c r="K924">
        <v>507.1</v>
      </c>
      <c r="L924">
        <v>515.04999999999995</v>
      </c>
      <c r="M924">
        <v>515.04999999999995</v>
      </c>
      <c r="N924">
        <v>515.04999999999995</v>
      </c>
      <c r="O924">
        <v>523.14</v>
      </c>
      <c r="P924">
        <v>523.14</v>
      </c>
      <c r="Q924">
        <v>523.14</v>
      </c>
    </row>
    <row r="925" spans="1:17" x14ac:dyDescent="0.2">
      <c r="A925" t="s">
        <v>102</v>
      </c>
      <c r="B925" t="e">
        <f>INDEX('SHOP Plan List'!B$2:B$15,MATCH($A925,'SHOP Plan List'!$A$2:$A$15,0))</f>
        <v>#N/A</v>
      </c>
      <c r="C925" t="e">
        <f>INDEX('SHOP Plan List'!C$2:C$15,MATCH($A925,'SHOP Plan List'!$A$2:$A$15,0))</f>
        <v>#N/A</v>
      </c>
      <c r="D925" t="s">
        <v>82</v>
      </c>
      <c r="E925">
        <v>17</v>
      </c>
      <c r="F925">
        <v>514.38</v>
      </c>
      <c r="G925">
        <v>514.38</v>
      </c>
      <c r="H925">
        <v>514.38</v>
      </c>
      <c r="I925">
        <v>522.45000000000005</v>
      </c>
      <c r="J925">
        <v>522.45000000000005</v>
      </c>
      <c r="K925">
        <v>522.45000000000005</v>
      </c>
      <c r="L925">
        <v>530.64</v>
      </c>
      <c r="M925">
        <v>530.64</v>
      </c>
      <c r="N925">
        <v>530.64</v>
      </c>
      <c r="O925">
        <v>538.97</v>
      </c>
      <c r="P925">
        <v>538.97</v>
      </c>
      <c r="Q925">
        <v>538.97</v>
      </c>
    </row>
    <row r="926" spans="1:17" x14ac:dyDescent="0.2">
      <c r="A926" t="s">
        <v>102</v>
      </c>
      <c r="B926" t="e">
        <f>INDEX('SHOP Plan List'!B$2:B$15,MATCH($A926,'SHOP Plan List'!$A$2:$A$15,0))</f>
        <v>#N/A</v>
      </c>
      <c r="C926" t="e">
        <f>INDEX('SHOP Plan List'!C$2:C$15,MATCH($A926,'SHOP Plan List'!$A$2:$A$15,0))</f>
        <v>#N/A</v>
      </c>
      <c r="D926" t="s">
        <v>82</v>
      </c>
      <c r="E926">
        <v>18</v>
      </c>
      <c r="F926">
        <v>530.65</v>
      </c>
      <c r="G926">
        <v>530.65</v>
      </c>
      <c r="H926">
        <v>530.65</v>
      </c>
      <c r="I926">
        <v>538.98</v>
      </c>
      <c r="J926">
        <v>538.98</v>
      </c>
      <c r="K926">
        <v>538.98</v>
      </c>
      <c r="L926">
        <v>547.42999999999995</v>
      </c>
      <c r="M926">
        <v>547.42999999999995</v>
      </c>
      <c r="N926">
        <v>547.42999999999995</v>
      </c>
      <c r="O926">
        <v>556.02</v>
      </c>
      <c r="P926">
        <v>556.02</v>
      </c>
      <c r="Q926">
        <v>556.02</v>
      </c>
    </row>
    <row r="927" spans="1:17" x14ac:dyDescent="0.2">
      <c r="A927" t="s">
        <v>102</v>
      </c>
      <c r="B927" t="e">
        <f>INDEX('SHOP Plan List'!B$2:B$15,MATCH($A927,'SHOP Plan List'!$A$2:$A$15,0))</f>
        <v>#N/A</v>
      </c>
      <c r="C927" t="e">
        <f>INDEX('SHOP Plan List'!C$2:C$15,MATCH($A927,'SHOP Plan List'!$A$2:$A$15,0))</f>
        <v>#N/A</v>
      </c>
      <c r="D927" t="s">
        <v>82</v>
      </c>
      <c r="E927">
        <v>19</v>
      </c>
      <c r="F927">
        <v>546.92999999999995</v>
      </c>
      <c r="G927">
        <v>546.92999999999995</v>
      </c>
      <c r="H927">
        <v>546.92999999999995</v>
      </c>
      <c r="I927">
        <v>555.51</v>
      </c>
      <c r="J927">
        <v>555.51</v>
      </c>
      <c r="K927">
        <v>555.51</v>
      </c>
      <c r="L927">
        <v>564.22</v>
      </c>
      <c r="M927">
        <v>564.22</v>
      </c>
      <c r="N927">
        <v>564.22</v>
      </c>
      <c r="O927">
        <v>573.07000000000005</v>
      </c>
      <c r="P927">
        <v>573.07000000000005</v>
      </c>
      <c r="Q927">
        <v>573.07000000000005</v>
      </c>
    </row>
    <row r="928" spans="1:17" x14ac:dyDescent="0.2">
      <c r="A928" t="s">
        <v>102</v>
      </c>
      <c r="B928" t="e">
        <f>INDEX('SHOP Plan List'!B$2:B$15,MATCH($A928,'SHOP Plan List'!$A$2:$A$15,0))</f>
        <v>#N/A</v>
      </c>
      <c r="C928" t="e">
        <f>INDEX('SHOP Plan List'!C$2:C$15,MATCH($A928,'SHOP Plan List'!$A$2:$A$15,0))</f>
        <v>#N/A</v>
      </c>
      <c r="D928" t="s">
        <v>82</v>
      </c>
      <c r="E928">
        <v>20</v>
      </c>
      <c r="F928">
        <v>563.78</v>
      </c>
      <c r="G928">
        <v>563.78</v>
      </c>
      <c r="H928">
        <v>563.78</v>
      </c>
      <c r="I928">
        <v>572.63</v>
      </c>
      <c r="J928">
        <v>572.63</v>
      </c>
      <c r="K928">
        <v>572.63</v>
      </c>
      <c r="L928">
        <v>581.61</v>
      </c>
      <c r="M928">
        <v>581.61</v>
      </c>
      <c r="N928">
        <v>581.61</v>
      </c>
      <c r="O928">
        <v>590.74</v>
      </c>
      <c r="P928">
        <v>590.74</v>
      </c>
      <c r="Q928">
        <v>590.74</v>
      </c>
    </row>
    <row r="929" spans="1:17" x14ac:dyDescent="0.2">
      <c r="A929" t="s">
        <v>102</v>
      </c>
      <c r="B929" t="e">
        <f>INDEX('SHOP Plan List'!B$2:B$15,MATCH($A929,'SHOP Plan List'!$A$2:$A$15,0))</f>
        <v>#N/A</v>
      </c>
      <c r="C929" t="e">
        <f>INDEX('SHOP Plan List'!C$2:C$15,MATCH($A929,'SHOP Plan List'!$A$2:$A$15,0))</f>
        <v>#N/A</v>
      </c>
      <c r="D929" t="s">
        <v>82</v>
      </c>
      <c r="E929">
        <v>21</v>
      </c>
      <c r="F929">
        <v>581.22</v>
      </c>
      <c r="G929">
        <v>581.22</v>
      </c>
      <c r="H929">
        <v>581.22</v>
      </c>
      <c r="I929">
        <v>590.34</v>
      </c>
      <c r="J929">
        <v>590.34</v>
      </c>
      <c r="K929">
        <v>590.34</v>
      </c>
      <c r="L929">
        <v>599.6</v>
      </c>
      <c r="M929">
        <v>599.6</v>
      </c>
      <c r="N929">
        <v>599.6</v>
      </c>
      <c r="O929">
        <v>609.01</v>
      </c>
      <c r="P929">
        <v>609.01</v>
      </c>
      <c r="Q929">
        <v>609.01</v>
      </c>
    </row>
    <row r="930" spans="1:17" x14ac:dyDescent="0.2">
      <c r="A930" t="s">
        <v>102</v>
      </c>
      <c r="B930" t="e">
        <f>INDEX('SHOP Plan List'!B$2:B$15,MATCH($A930,'SHOP Plan List'!$A$2:$A$15,0))</f>
        <v>#N/A</v>
      </c>
      <c r="C930" t="e">
        <f>INDEX('SHOP Plan List'!C$2:C$15,MATCH($A930,'SHOP Plan List'!$A$2:$A$15,0))</f>
        <v>#N/A</v>
      </c>
      <c r="D930" t="s">
        <v>82</v>
      </c>
      <c r="E930">
        <v>22</v>
      </c>
      <c r="F930">
        <v>581.22</v>
      </c>
      <c r="G930">
        <v>581.22</v>
      </c>
      <c r="H930">
        <v>581.22</v>
      </c>
      <c r="I930">
        <v>590.34</v>
      </c>
      <c r="J930">
        <v>590.34</v>
      </c>
      <c r="K930">
        <v>590.34</v>
      </c>
      <c r="L930">
        <v>599.6</v>
      </c>
      <c r="M930">
        <v>599.6</v>
      </c>
      <c r="N930">
        <v>599.6</v>
      </c>
      <c r="O930">
        <v>609.01</v>
      </c>
      <c r="P930">
        <v>609.01</v>
      </c>
      <c r="Q930">
        <v>609.01</v>
      </c>
    </row>
    <row r="931" spans="1:17" x14ac:dyDescent="0.2">
      <c r="A931" t="s">
        <v>102</v>
      </c>
      <c r="B931" t="e">
        <f>INDEX('SHOP Plan List'!B$2:B$15,MATCH($A931,'SHOP Plan List'!$A$2:$A$15,0))</f>
        <v>#N/A</v>
      </c>
      <c r="C931" t="e">
        <f>INDEX('SHOP Plan List'!C$2:C$15,MATCH($A931,'SHOP Plan List'!$A$2:$A$15,0))</f>
        <v>#N/A</v>
      </c>
      <c r="D931" t="s">
        <v>82</v>
      </c>
      <c r="E931">
        <v>23</v>
      </c>
      <c r="F931">
        <v>581.22</v>
      </c>
      <c r="G931">
        <v>581.22</v>
      </c>
      <c r="H931">
        <v>581.22</v>
      </c>
      <c r="I931">
        <v>590.34</v>
      </c>
      <c r="J931">
        <v>590.34</v>
      </c>
      <c r="K931">
        <v>590.34</v>
      </c>
      <c r="L931">
        <v>599.6</v>
      </c>
      <c r="M931">
        <v>599.6</v>
      </c>
      <c r="N931">
        <v>599.6</v>
      </c>
      <c r="O931">
        <v>609.01</v>
      </c>
      <c r="P931">
        <v>609.01</v>
      </c>
      <c r="Q931">
        <v>609.01</v>
      </c>
    </row>
    <row r="932" spans="1:17" x14ac:dyDescent="0.2">
      <c r="A932" t="s">
        <v>102</v>
      </c>
      <c r="B932" t="e">
        <f>INDEX('SHOP Plan List'!B$2:B$15,MATCH($A932,'SHOP Plan List'!$A$2:$A$15,0))</f>
        <v>#N/A</v>
      </c>
      <c r="C932" t="e">
        <f>INDEX('SHOP Plan List'!C$2:C$15,MATCH($A932,'SHOP Plan List'!$A$2:$A$15,0))</f>
        <v>#N/A</v>
      </c>
      <c r="D932" t="s">
        <v>82</v>
      </c>
      <c r="E932">
        <v>24</v>
      </c>
      <c r="F932">
        <v>581.22</v>
      </c>
      <c r="G932">
        <v>581.22</v>
      </c>
      <c r="H932">
        <v>581.22</v>
      </c>
      <c r="I932">
        <v>590.34</v>
      </c>
      <c r="J932">
        <v>590.34</v>
      </c>
      <c r="K932">
        <v>590.34</v>
      </c>
      <c r="L932">
        <v>599.6</v>
      </c>
      <c r="M932">
        <v>599.6</v>
      </c>
      <c r="N932">
        <v>599.6</v>
      </c>
      <c r="O932">
        <v>609.01</v>
      </c>
      <c r="P932">
        <v>609.01</v>
      </c>
      <c r="Q932">
        <v>609.01</v>
      </c>
    </row>
    <row r="933" spans="1:17" x14ac:dyDescent="0.2">
      <c r="A933" t="s">
        <v>102</v>
      </c>
      <c r="B933" t="e">
        <f>INDEX('SHOP Plan List'!B$2:B$15,MATCH($A933,'SHOP Plan List'!$A$2:$A$15,0))</f>
        <v>#N/A</v>
      </c>
      <c r="C933" t="e">
        <f>INDEX('SHOP Plan List'!C$2:C$15,MATCH($A933,'SHOP Plan List'!$A$2:$A$15,0))</f>
        <v>#N/A</v>
      </c>
      <c r="D933" t="s">
        <v>82</v>
      </c>
      <c r="E933">
        <v>25</v>
      </c>
      <c r="F933">
        <v>583.54</v>
      </c>
      <c r="G933">
        <v>583.54</v>
      </c>
      <c r="H933">
        <v>583.54</v>
      </c>
      <c r="I933">
        <v>592.70000000000005</v>
      </c>
      <c r="J933">
        <v>592.70000000000005</v>
      </c>
      <c r="K933">
        <v>592.70000000000005</v>
      </c>
      <c r="L933">
        <v>602</v>
      </c>
      <c r="M933">
        <v>602</v>
      </c>
      <c r="N933">
        <v>602</v>
      </c>
      <c r="O933">
        <v>611.44000000000005</v>
      </c>
      <c r="P933">
        <v>611.44000000000005</v>
      </c>
      <c r="Q933">
        <v>611.44000000000005</v>
      </c>
    </row>
    <row r="934" spans="1:17" x14ac:dyDescent="0.2">
      <c r="A934" t="s">
        <v>102</v>
      </c>
      <c r="B934" t="e">
        <f>INDEX('SHOP Plan List'!B$2:B$15,MATCH($A934,'SHOP Plan List'!$A$2:$A$15,0))</f>
        <v>#N/A</v>
      </c>
      <c r="C934" t="e">
        <f>INDEX('SHOP Plan List'!C$2:C$15,MATCH($A934,'SHOP Plan List'!$A$2:$A$15,0))</f>
        <v>#N/A</v>
      </c>
      <c r="D934" t="s">
        <v>82</v>
      </c>
      <c r="E934">
        <v>26</v>
      </c>
      <c r="F934">
        <v>595.16999999999996</v>
      </c>
      <c r="G934">
        <v>595.16999999999996</v>
      </c>
      <c r="H934">
        <v>595.16999999999996</v>
      </c>
      <c r="I934">
        <v>604.5</v>
      </c>
      <c r="J934">
        <v>604.5</v>
      </c>
      <c r="K934">
        <v>604.5</v>
      </c>
      <c r="L934">
        <v>613.99</v>
      </c>
      <c r="M934">
        <v>613.99</v>
      </c>
      <c r="N934">
        <v>613.99</v>
      </c>
      <c r="O934">
        <v>623.62</v>
      </c>
      <c r="P934">
        <v>623.62</v>
      </c>
      <c r="Q934">
        <v>623.62</v>
      </c>
    </row>
    <row r="935" spans="1:17" x14ac:dyDescent="0.2">
      <c r="A935" t="s">
        <v>102</v>
      </c>
      <c r="B935" t="e">
        <f>INDEX('SHOP Plan List'!B$2:B$15,MATCH($A935,'SHOP Plan List'!$A$2:$A$15,0))</f>
        <v>#N/A</v>
      </c>
      <c r="C935" t="e">
        <f>INDEX('SHOP Plan List'!C$2:C$15,MATCH($A935,'SHOP Plan List'!$A$2:$A$15,0))</f>
        <v>#N/A</v>
      </c>
      <c r="D935" t="s">
        <v>82</v>
      </c>
      <c r="E935">
        <v>27</v>
      </c>
      <c r="F935">
        <v>609.12</v>
      </c>
      <c r="G935">
        <v>609.12</v>
      </c>
      <c r="H935">
        <v>609.12</v>
      </c>
      <c r="I935">
        <v>618.66999999999996</v>
      </c>
      <c r="J935">
        <v>618.66999999999996</v>
      </c>
      <c r="K935">
        <v>618.66999999999996</v>
      </c>
      <c r="L935">
        <v>628.38</v>
      </c>
      <c r="M935">
        <v>628.38</v>
      </c>
      <c r="N935">
        <v>628.38</v>
      </c>
      <c r="O935">
        <v>638.24</v>
      </c>
      <c r="P935">
        <v>638.24</v>
      </c>
      <c r="Q935">
        <v>638.24</v>
      </c>
    </row>
    <row r="936" spans="1:17" x14ac:dyDescent="0.2">
      <c r="A936" t="s">
        <v>102</v>
      </c>
      <c r="B936" t="e">
        <f>INDEX('SHOP Plan List'!B$2:B$15,MATCH($A936,'SHOP Plan List'!$A$2:$A$15,0))</f>
        <v>#N/A</v>
      </c>
      <c r="C936" t="e">
        <f>INDEX('SHOP Plan List'!C$2:C$15,MATCH($A936,'SHOP Plan List'!$A$2:$A$15,0))</f>
        <v>#N/A</v>
      </c>
      <c r="D936" t="s">
        <v>82</v>
      </c>
      <c r="E936">
        <v>28</v>
      </c>
      <c r="F936">
        <v>631.78</v>
      </c>
      <c r="G936">
        <v>631.78</v>
      </c>
      <c r="H936">
        <v>631.78</v>
      </c>
      <c r="I936">
        <v>641.70000000000005</v>
      </c>
      <c r="J936">
        <v>641.70000000000005</v>
      </c>
      <c r="K936">
        <v>641.70000000000005</v>
      </c>
      <c r="L936">
        <v>651.76</v>
      </c>
      <c r="M936">
        <v>651.76</v>
      </c>
      <c r="N936">
        <v>651.76</v>
      </c>
      <c r="O936">
        <v>661.99</v>
      </c>
      <c r="P936">
        <v>661.99</v>
      </c>
      <c r="Q936">
        <v>661.99</v>
      </c>
    </row>
    <row r="937" spans="1:17" x14ac:dyDescent="0.2">
      <c r="A937" t="s">
        <v>102</v>
      </c>
      <c r="B937" t="e">
        <f>INDEX('SHOP Plan List'!B$2:B$15,MATCH($A937,'SHOP Plan List'!$A$2:$A$15,0))</f>
        <v>#N/A</v>
      </c>
      <c r="C937" t="e">
        <f>INDEX('SHOP Plan List'!C$2:C$15,MATCH($A937,'SHOP Plan List'!$A$2:$A$15,0))</f>
        <v>#N/A</v>
      </c>
      <c r="D937" t="s">
        <v>82</v>
      </c>
      <c r="E937">
        <v>29</v>
      </c>
      <c r="F937">
        <v>650.38</v>
      </c>
      <c r="G937">
        <v>650.38</v>
      </c>
      <c r="H937">
        <v>650.38</v>
      </c>
      <c r="I937">
        <v>660.59</v>
      </c>
      <c r="J937">
        <v>660.59</v>
      </c>
      <c r="K937">
        <v>660.59</v>
      </c>
      <c r="L937">
        <v>670.95</v>
      </c>
      <c r="M937">
        <v>670.95</v>
      </c>
      <c r="N937">
        <v>670.95</v>
      </c>
      <c r="O937">
        <v>681.48</v>
      </c>
      <c r="P937">
        <v>681.48</v>
      </c>
      <c r="Q937">
        <v>681.48</v>
      </c>
    </row>
    <row r="938" spans="1:17" x14ac:dyDescent="0.2">
      <c r="A938" t="s">
        <v>102</v>
      </c>
      <c r="B938" t="e">
        <f>INDEX('SHOP Plan List'!B$2:B$15,MATCH($A938,'SHOP Plan List'!$A$2:$A$15,0))</f>
        <v>#N/A</v>
      </c>
      <c r="C938" t="e">
        <f>INDEX('SHOP Plan List'!C$2:C$15,MATCH($A938,'SHOP Plan List'!$A$2:$A$15,0))</f>
        <v>#N/A</v>
      </c>
      <c r="D938" t="s">
        <v>82</v>
      </c>
      <c r="E938">
        <v>30</v>
      </c>
      <c r="F938">
        <v>659.68</v>
      </c>
      <c r="G938">
        <v>659.68</v>
      </c>
      <c r="H938">
        <v>659.68</v>
      </c>
      <c r="I938">
        <v>670.03</v>
      </c>
      <c r="J938">
        <v>670.03</v>
      </c>
      <c r="K938">
        <v>670.03</v>
      </c>
      <c r="L938">
        <v>680.54</v>
      </c>
      <c r="M938">
        <v>680.54</v>
      </c>
      <c r="N938">
        <v>680.54</v>
      </c>
      <c r="O938">
        <v>691.22</v>
      </c>
      <c r="P938">
        <v>691.22</v>
      </c>
      <c r="Q938">
        <v>691.22</v>
      </c>
    </row>
    <row r="939" spans="1:17" x14ac:dyDescent="0.2">
      <c r="A939" t="s">
        <v>102</v>
      </c>
      <c r="B939" t="e">
        <f>INDEX('SHOP Plan List'!B$2:B$15,MATCH($A939,'SHOP Plan List'!$A$2:$A$15,0))</f>
        <v>#N/A</v>
      </c>
      <c r="C939" t="e">
        <f>INDEX('SHOP Plan List'!C$2:C$15,MATCH($A939,'SHOP Plan List'!$A$2:$A$15,0))</f>
        <v>#N/A</v>
      </c>
      <c r="D939" t="s">
        <v>82</v>
      </c>
      <c r="E939">
        <v>31</v>
      </c>
      <c r="F939">
        <v>673.63</v>
      </c>
      <c r="G939">
        <v>673.63</v>
      </c>
      <c r="H939">
        <v>673.63</v>
      </c>
      <c r="I939">
        <v>684.2</v>
      </c>
      <c r="J939">
        <v>684.2</v>
      </c>
      <c r="K939">
        <v>684.2</v>
      </c>
      <c r="L939">
        <v>694.93</v>
      </c>
      <c r="M939">
        <v>694.93</v>
      </c>
      <c r="N939">
        <v>694.93</v>
      </c>
      <c r="O939">
        <v>705.84</v>
      </c>
      <c r="P939">
        <v>705.84</v>
      </c>
      <c r="Q939">
        <v>705.84</v>
      </c>
    </row>
    <row r="940" spans="1:17" x14ac:dyDescent="0.2">
      <c r="A940" t="s">
        <v>102</v>
      </c>
      <c r="B940" t="e">
        <f>INDEX('SHOP Plan List'!B$2:B$15,MATCH($A940,'SHOP Plan List'!$A$2:$A$15,0))</f>
        <v>#N/A</v>
      </c>
      <c r="C940" t="e">
        <f>INDEX('SHOP Plan List'!C$2:C$15,MATCH($A940,'SHOP Plan List'!$A$2:$A$15,0))</f>
        <v>#N/A</v>
      </c>
      <c r="D940" t="s">
        <v>82</v>
      </c>
      <c r="E940">
        <v>32</v>
      </c>
      <c r="F940">
        <v>687.58</v>
      </c>
      <c r="G940">
        <v>687.58</v>
      </c>
      <c r="H940">
        <v>687.58</v>
      </c>
      <c r="I940">
        <v>698.37</v>
      </c>
      <c r="J940">
        <v>698.37</v>
      </c>
      <c r="K940">
        <v>698.37</v>
      </c>
      <c r="L940">
        <v>709.32</v>
      </c>
      <c r="M940">
        <v>709.32</v>
      </c>
      <c r="N940">
        <v>709.32</v>
      </c>
      <c r="O940">
        <v>720.45</v>
      </c>
      <c r="P940">
        <v>720.45</v>
      </c>
      <c r="Q940">
        <v>720.45</v>
      </c>
    </row>
    <row r="941" spans="1:17" x14ac:dyDescent="0.2">
      <c r="A941" t="s">
        <v>102</v>
      </c>
      <c r="B941" t="e">
        <f>INDEX('SHOP Plan List'!B$2:B$15,MATCH($A941,'SHOP Plan List'!$A$2:$A$15,0))</f>
        <v>#N/A</v>
      </c>
      <c r="C941" t="e">
        <f>INDEX('SHOP Plan List'!C$2:C$15,MATCH($A941,'SHOP Plan List'!$A$2:$A$15,0))</f>
        <v>#N/A</v>
      </c>
      <c r="D941" t="s">
        <v>82</v>
      </c>
      <c r="E941">
        <v>33</v>
      </c>
      <c r="F941">
        <v>696.3</v>
      </c>
      <c r="G941">
        <v>696.3</v>
      </c>
      <c r="H941">
        <v>696.3</v>
      </c>
      <c r="I941">
        <v>707.22</v>
      </c>
      <c r="J941">
        <v>707.22</v>
      </c>
      <c r="K941">
        <v>707.22</v>
      </c>
      <c r="L941">
        <v>718.32</v>
      </c>
      <c r="M941">
        <v>718.32</v>
      </c>
      <c r="N941">
        <v>718.32</v>
      </c>
      <c r="O941">
        <v>729.59</v>
      </c>
      <c r="P941">
        <v>729.59</v>
      </c>
      <c r="Q941">
        <v>729.59</v>
      </c>
    </row>
    <row r="942" spans="1:17" x14ac:dyDescent="0.2">
      <c r="A942" t="s">
        <v>102</v>
      </c>
      <c r="B942" t="e">
        <f>INDEX('SHOP Plan List'!B$2:B$15,MATCH($A942,'SHOP Plan List'!$A$2:$A$15,0))</f>
        <v>#N/A</v>
      </c>
      <c r="C942" t="e">
        <f>INDEX('SHOP Plan List'!C$2:C$15,MATCH($A942,'SHOP Plan List'!$A$2:$A$15,0))</f>
        <v>#N/A</v>
      </c>
      <c r="D942" t="s">
        <v>82</v>
      </c>
      <c r="E942">
        <v>34</v>
      </c>
      <c r="F942">
        <v>705.6</v>
      </c>
      <c r="G942">
        <v>705.6</v>
      </c>
      <c r="H942">
        <v>705.6</v>
      </c>
      <c r="I942">
        <v>716.67</v>
      </c>
      <c r="J942">
        <v>716.67</v>
      </c>
      <c r="K942">
        <v>716.67</v>
      </c>
      <c r="L942">
        <v>727.91</v>
      </c>
      <c r="M942">
        <v>727.91</v>
      </c>
      <c r="N942">
        <v>727.91</v>
      </c>
      <c r="O942">
        <v>739.33</v>
      </c>
      <c r="P942">
        <v>739.33</v>
      </c>
      <c r="Q942">
        <v>739.33</v>
      </c>
    </row>
    <row r="943" spans="1:17" x14ac:dyDescent="0.2">
      <c r="A943" t="s">
        <v>102</v>
      </c>
      <c r="B943" t="e">
        <f>INDEX('SHOP Plan List'!B$2:B$15,MATCH($A943,'SHOP Plan List'!$A$2:$A$15,0))</f>
        <v>#N/A</v>
      </c>
      <c r="C943" t="e">
        <f>INDEX('SHOP Plan List'!C$2:C$15,MATCH($A943,'SHOP Plan List'!$A$2:$A$15,0))</f>
        <v>#N/A</v>
      </c>
      <c r="D943" t="s">
        <v>82</v>
      </c>
      <c r="E943">
        <v>35</v>
      </c>
      <c r="F943">
        <v>710.25</v>
      </c>
      <c r="G943">
        <v>710.25</v>
      </c>
      <c r="H943">
        <v>710.25</v>
      </c>
      <c r="I943">
        <v>721.39</v>
      </c>
      <c r="J943">
        <v>721.39</v>
      </c>
      <c r="K943">
        <v>721.39</v>
      </c>
      <c r="L943">
        <v>732.71</v>
      </c>
      <c r="M943">
        <v>732.71</v>
      </c>
      <c r="N943">
        <v>732.71</v>
      </c>
      <c r="O943">
        <v>744.2</v>
      </c>
      <c r="P943">
        <v>744.2</v>
      </c>
      <c r="Q943">
        <v>744.2</v>
      </c>
    </row>
    <row r="944" spans="1:17" x14ac:dyDescent="0.2">
      <c r="A944" t="s">
        <v>102</v>
      </c>
      <c r="B944" t="e">
        <f>INDEX('SHOP Plan List'!B$2:B$15,MATCH($A944,'SHOP Plan List'!$A$2:$A$15,0))</f>
        <v>#N/A</v>
      </c>
      <c r="C944" t="e">
        <f>INDEX('SHOP Plan List'!C$2:C$15,MATCH($A944,'SHOP Plan List'!$A$2:$A$15,0))</f>
        <v>#N/A</v>
      </c>
      <c r="D944" t="s">
        <v>82</v>
      </c>
      <c r="E944">
        <v>36</v>
      </c>
      <c r="F944">
        <v>714.9</v>
      </c>
      <c r="G944">
        <v>714.9</v>
      </c>
      <c r="H944">
        <v>714.9</v>
      </c>
      <c r="I944">
        <v>726.11</v>
      </c>
      <c r="J944">
        <v>726.11</v>
      </c>
      <c r="K944">
        <v>726.11</v>
      </c>
      <c r="L944">
        <v>737.51</v>
      </c>
      <c r="M944">
        <v>737.51</v>
      </c>
      <c r="N944">
        <v>737.51</v>
      </c>
      <c r="O944">
        <v>749.08</v>
      </c>
      <c r="P944">
        <v>749.08</v>
      </c>
      <c r="Q944">
        <v>749.08</v>
      </c>
    </row>
    <row r="945" spans="1:17" x14ac:dyDescent="0.2">
      <c r="A945" t="s">
        <v>102</v>
      </c>
      <c r="B945" t="e">
        <f>INDEX('SHOP Plan List'!B$2:B$15,MATCH($A945,'SHOP Plan List'!$A$2:$A$15,0))</f>
        <v>#N/A</v>
      </c>
      <c r="C945" t="e">
        <f>INDEX('SHOP Plan List'!C$2:C$15,MATCH($A945,'SHOP Plan List'!$A$2:$A$15,0))</f>
        <v>#N/A</v>
      </c>
      <c r="D945" t="s">
        <v>82</v>
      </c>
      <c r="E945">
        <v>37</v>
      </c>
      <c r="F945">
        <v>719.55</v>
      </c>
      <c r="G945">
        <v>719.55</v>
      </c>
      <c r="H945">
        <v>719.55</v>
      </c>
      <c r="I945">
        <v>730.84</v>
      </c>
      <c r="J945">
        <v>730.84</v>
      </c>
      <c r="K945">
        <v>730.84</v>
      </c>
      <c r="L945">
        <v>742.3</v>
      </c>
      <c r="M945">
        <v>742.3</v>
      </c>
      <c r="N945">
        <v>742.3</v>
      </c>
      <c r="O945">
        <v>753.95</v>
      </c>
      <c r="P945">
        <v>753.95</v>
      </c>
      <c r="Q945">
        <v>753.95</v>
      </c>
    </row>
    <row r="946" spans="1:17" x14ac:dyDescent="0.2">
      <c r="A946" t="s">
        <v>102</v>
      </c>
      <c r="B946" t="e">
        <f>INDEX('SHOP Plan List'!B$2:B$15,MATCH($A946,'SHOP Plan List'!$A$2:$A$15,0))</f>
        <v>#N/A</v>
      </c>
      <c r="C946" t="e">
        <f>INDEX('SHOP Plan List'!C$2:C$15,MATCH($A946,'SHOP Plan List'!$A$2:$A$15,0))</f>
        <v>#N/A</v>
      </c>
      <c r="D946" t="s">
        <v>82</v>
      </c>
      <c r="E946">
        <v>38</v>
      </c>
      <c r="F946">
        <v>724.2</v>
      </c>
      <c r="G946">
        <v>724.2</v>
      </c>
      <c r="H946">
        <v>724.2</v>
      </c>
      <c r="I946">
        <v>735.56</v>
      </c>
      <c r="J946">
        <v>735.56</v>
      </c>
      <c r="K946">
        <v>735.56</v>
      </c>
      <c r="L946">
        <v>747.1</v>
      </c>
      <c r="M946">
        <v>747.1</v>
      </c>
      <c r="N946">
        <v>747.1</v>
      </c>
      <c r="O946">
        <v>758.82</v>
      </c>
      <c r="P946">
        <v>758.82</v>
      </c>
      <c r="Q946">
        <v>758.82</v>
      </c>
    </row>
    <row r="947" spans="1:17" x14ac:dyDescent="0.2">
      <c r="A947" t="s">
        <v>102</v>
      </c>
      <c r="B947" t="e">
        <f>INDEX('SHOP Plan List'!B$2:B$15,MATCH($A947,'SHOP Plan List'!$A$2:$A$15,0))</f>
        <v>#N/A</v>
      </c>
      <c r="C947" t="e">
        <f>INDEX('SHOP Plan List'!C$2:C$15,MATCH($A947,'SHOP Plan List'!$A$2:$A$15,0))</f>
        <v>#N/A</v>
      </c>
      <c r="D947" t="s">
        <v>82</v>
      </c>
      <c r="E947">
        <v>39</v>
      </c>
      <c r="F947">
        <v>733.5</v>
      </c>
      <c r="G947">
        <v>733.5</v>
      </c>
      <c r="H947">
        <v>733.5</v>
      </c>
      <c r="I947">
        <v>745</v>
      </c>
      <c r="J947">
        <v>745</v>
      </c>
      <c r="K947">
        <v>745</v>
      </c>
      <c r="L947">
        <v>756.69</v>
      </c>
      <c r="M947">
        <v>756.69</v>
      </c>
      <c r="N947">
        <v>756.69</v>
      </c>
      <c r="O947">
        <v>768.57</v>
      </c>
      <c r="P947">
        <v>768.57</v>
      </c>
      <c r="Q947">
        <v>768.57</v>
      </c>
    </row>
    <row r="948" spans="1:17" x14ac:dyDescent="0.2">
      <c r="A948" t="s">
        <v>102</v>
      </c>
      <c r="B948" t="e">
        <f>INDEX('SHOP Plan List'!B$2:B$15,MATCH($A948,'SHOP Plan List'!$A$2:$A$15,0))</f>
        <v>#N/A</v>
      </c>
      <c r="C948" t="e">
        <f>INDEX('SHOP Plan List'!C$2:C$15,MATCH($A948,'SHOP Plan List'!$A$2:$A$15,0))</f>
        <v>#N/A</v>
      </c>
      <c r="D948" t="s">
        <v>82</v>
      </c>
      <c r="E948">
        <v>40</v>
      </c>
      <c r="F948">
        <v>742.8</v>
      </c>
      <c r="G948">
        <v>742.8</v>
      </c>
      <c r="H948">
        <v>742.8</v>
      </c>
      <c r="I948">
        <v>754.45</v>
      </c>
      <c r="J948">
        <v>754.45</v>
      </c>
      <c r="K948">
        <v>754.45</v>
      </c>
      <c r="L948">
        <v>766.29</v>
      </c>
      <c r="M948">
        <v>766.29</v>
      </c>
      <c r="N948">
        <v>766.29</v>
      </c>
      <c r="O948">
        <v>778.31</v>
      </c>
      <c r="P948">
        <v>778.31</v>
      </c>
      <c r="Q948">
        <v>778.31</v>
      </c>
    </row>
    <row r="949" spans="1:17" x14ac:dyDescent="0.2">
      <c r="A949" t="s">
        <v>102</v>
      </c>
      <c r="B949" t="e">
        <f>INDEX('SHOP Plan List'!B$2:B$15,MATCH($A949,'SHOP Plan List'!$A$2:$A$15,0))</f>
        <v>#N/A</v>
      </c>
      <c r="C949" t="e">
        <f>INDEX('SHOP Plan List'!C$2:C$15,MATCH($A949,'SHOP Plan List'!$A$2:$A$15,0))</f>
        <v>#N/A</v>
      </c>
      <c r="D949" t="s">
        <v>82</v>
      </c>
      <c r="E949">
        <v>41</v>
      </c>
      <c r="F949">
        <v>756.74</v>
      </c>
      <c r="G949">
        <v>756.74</v>
      </c>
      <c r="H949">
        <v>756.74</v>
      </c>
      <c r="I949">
        <v>768.62</v>
      </c>
      <c r="J949">
        <v>768.62</v>
      </c>
      <c r="K949">
        <v>768.62</v>
      </c>
      <c r="L949">
        <v>780.68</v>
      </c>
      <c r="M949">
        <v>780.68</v>
      </c>
      <c r="N949">
        <v>780.68</v>
      </c>
      <c r="O949">
        <v>792.93</v>
      </c>
      <c r="P949">
        <v>792.93</v>
      </c>
      <c r="Q949">
        <v>792.93</v>
      </c>
    </row>
    <row r="950" spans="1:17" x14ac:dyDescent="0.2">
      <c r="A950" t="s">
        <v>102</v>
      </c>
      <c r="B950" t="e">
        <f>INDEX('SHOP Plan List'!B$2:B$15,MATCH($A950,'SHOP Plan List'!$A$2:$A$15,0))</f>
        <v>#N/A</v>
      </c>
      <c r="C950" t="e">
        <f>INDEX('SHOP Plan List'!C$2:C$15,MATCH($A950,'SHOP Plan List'!$A$2:$A$15,0))</f>
        <v>#N/A</v>
      </c>
      <c r="D950" t="s">
        <v>82</v>
      </c>
      <c r="E950">
        <v>42</v>
      </c>
      <c r="F950">
        <v>770.11</v>
      </c>
      <c r="G950">
        <v>770.11</v>
      </c>
      <c r="H950">
        <v>770.11</v>
      </c>
      <c r="I950">
        <v>782.2</v>
      </c>
      <c r="J950">
        <v>782.2</v>
      </c>
      <c r="K950">
        <v>782.2</v>
      </c>
      <c r="L950">
        <v>794.47</v>
      </c>
      <c r="M950">
        <v>794.47</v>
      </c>
      <c r="N950">
        <v>794.47</v>
      </c>
      <c r="O950">
        <v>806.93</v>
      </c>
      <c r="P950">
        <v>806.93</v>
      </c>
      <c r="Q950">
        <v>806.93</v>
      </c>
    </row>
    <row r="951" spans="1:17" x14ac:dyDescent="0.2">
      <c r="A951" t="s">
        <v>102</v>
      </c>
      <c r="B951" t="e">
        <f>INDEX('SHOP Plan List'!B$2:B$15,MATCH($A951,'SHOP Plan List'!$A$2:$A$15,0))</f>
        <v>#N/A</v>
      </c>
      <c r="C951" t="e">
        <f>INDEX('SHOP Plan List'!C$2:C$15,MATCH($A951,'SHOP Plan List'!$A$2:$A$15,0))</f>
        <v>#N/A</v>
      </c>
      <c r="D951" t="s">
        <v>82</v>
      </c>
      <c r="E951">
        <v>43</v>
      </c>
      <c r="F951">
        <v>788.71</v>
      </c>
      <c r="G951">
        <v>788.71</v>
      </c>
      <c r="H951">
        <v>788.71</v>
      </c>
      <c r="I951">
        <v>801.09</v>
      </c>
      <c r="J951">
        <v>801.09</v>
      </c>
      <c r="K951">
        <v>801.09</v>
      </c>
      <c r="L951">
        <v>813.65</v>
      </c>
      <c r="M951">
        <v>813.65</v>
      </c>
      <c r="N951">
        <v>813.65</v>
      </c>
      <c r="O951">
        <v>826.42</v>
      </c>
      <c r="P951">
        <v>826.42</v>
      </c>
      <c r="Q951">
        <v>826.42</v>
      </c>
    </row>
    <row r="952" spans="1:17" x14ac:dyDescent="0.2">
      <c r="A952" t="s">
        <v>102</v>
      </c>
      <c r="B952" t="e">
        <f>INDEX('SHOP Plan List'!B$2:B$15,MATCH($A952,'SHOP Plan List'!$A$2:$A$15,0))</f>
        <v>#N/A</v>
      </c>
      <c r="C952" t="e">
        <f>INDEX('SHOP Plan List'!C$2:C$15,MATCH($A952,'SHOP Plan List'!$A$2:$A$15,0))</f>
        <v>#N/A</v>
      </c>
      <c r="D952" t="s">
        <v>82</v>
      </c>
      <c r="E952">
        <v>44</v>
      </c>
      <c r="F952">
        <v>811.96</v>
      </c>
      <c r="G952">
        <v>811.96</v>
      </c>
      <c r="H952">
        <v>811.96</v>
      </c>
      <c r="I952">
        <v>824.7</v>
      </c>
      <c r="J952">
        <v>824.7</v>
      </c>
      <c r="K952">
        <v>824.7</v>
      </c>
      <c r="L952">
        <v>837.64</v>
      </c>
      <c r="M952">
        <v>837.64</v>
      </c>
      <c r="N952">
        <v>837.64</v>
      </c>
      <c r="O952">
        <v>850.78</v>
      </c>
      <c r="P952">
        <v>850.78</v>
      </c>
      <c r="Q952">
        <v>850.78</v>
      </c>
    </row>
    <row r="953" spans="1:17" x14ac:dyDescent="0.2">
      <c r="A953" t="s">
        <v>102</v>
      </c>
      <c r="B953" t="e">
        <f>INDEX('SHOP Plan List'!B$2:B$15,MATCH($A953,'SHOP Plan List'!$A$2:$A$15,0))</f>
        <v>#N/A</v>
      </c>
      <c r="C953" t="e">
        <f>INDEX('SHOP Plan List'!C$2:C$15,MATCH($A953,'SHOP Plan List'!$A$2:$A$15,0))</f>
        <v>#N/A</v>
      </c>
      <c r="D953" t="s">
        <v>82</v>
      </c>
      <c r="E953">
        <v>45</v>
      </c>
      <c r="F953">
        <v>839.28</v>
      </c>
      <c r="G953">
        <v>839.28</v>
      </c>
      <c r="H953">
        <v>839.28</v>
      </c>
      <c r="I953">
        <v>852.45</v>
      </c>
      <c r="J953">
        <v>852.45</v>
      </c>
      <c r="K953">
        <v>852.45</v>
      </c>
      <c r="L953">
        <v>865.82</v>
      </c>
      <c r="M953">
        <v>865.82</v>
      </c>
      <c r="N953">
        <v>865.82</v>
      </c>
      <c r="O953">
        <v>879.4</v>
      </c>
      <c r="P953">
        <v>879.4</v>
      </c>
      <c r="Q953">
        <v>879.4</v>
      </c>
    </row>
    <row r="954" spans="1:17" x14ac:dyDescent="0.2">
      <c r="A954" t="s">
        <v>102</v>
      </c>
      <c r="B954" t="e">
        <f>INDEX('SHOP Plan List'!B$2:B$15,MATCH($A954,'SHOP Plan List'!$A$2:$A$15,0))</f>
        <v>#N/A</v>
      </c>
      <c r="C954" t="e">
        <f>INDEX('SHOP Plan List'!C$2:C$15,MATCH($A954,'SHOP Plan List'!$A$2:$A$15,0))</f>
        <v>#N/A</v>
      </c>
      <c r="D954" t="s">
        <v>82</v>
      </c>
      <c r="E954">
        <v>46</v>
      </c>
      <c r="F954">
        <v>871.83</v>
      </c>
      <c r="G954">
        <v>871.83</v>
      </c>
      <c r="H954">
        <v>871.83</v>
      </c>
      <c r="I954">
        <v>885.5</v>
      </c>
      <c r="J954">
        <v>885.5</v>
      </c>
      <c r="K954">
        <v>885.5</v>
      </c>
      <c r="L954">
        <v>899.4</v>
      </c>
      <c r="M954">
        <v>899.4</v>
      </c>
      <c r="N954">
        <v>899.4</v>
      </c>
      <c r="O954">
        <v>913.51</v>
      </c>
      <c r="P954">
        <v>913.51</v>
      </c>
      <c r="Q954">
        <v>913.51</v>
      </c>
    </row>
    <row r="955" spans="1:17" x14ac:dyDescent="0.2">
      <c r="A955" t="s">
        <v>102</v>
      </c>
      <c r="B955" t="e">
        <f>INDEX('SHOP Plan List'!B$2:B$15,MATCH($A955,'SHOP Plan List'!$A$2:$A$15,0))</f>
        <v>#N/A</v>
      </c>
      <c r="C955" t="e">
        <f>INDEX('SHOP Plan List'!C$2:C$15,MATCH($A955,'SHOP Plan List'!$A$2:$A$15,0))</f>
        <v>#N/A</v>
      </c>
      <c r="D955" t="s">
        <v>82</v>
      </c>
      <c r="E955">
        <v>47</v>
      </c>
      <c r="F955">
        <v>908.44</v>
      </c>
      <c r="G955">
        <v>908.44</v>
      </c>
      <c r="H955">
        <v>908.44</v>
      </c>
      <c r="I955">
        <v>922.7</v>
      </c>
      <c r="J955">
        <v>922.7</v>
      </c>
      <c r="K955">
        <v>922.7</v>
      </c>
      <c r="L955">
        <v>937.17</v>
      </c>
      <c r="M955">
        <v>937.17</v>
      </c>
      <c r="N955">
        <v>937.17</v>
      </c>
      <c r="O955">
        <v>951.88</v>
      </c>
      <c r="P955">
        <v>951.88</v>
      </c>
      <c r="Q955">
        <v>951.88</v>
      </c>
    </row>
    <row r="956" spans="1:17" x14ac:dyDescent="0.2">
      <c r="A956" t="s">
        <v>102</v>
      </c>
      <c r="B956" t="e">
        <f>INDEX('SHOP Plan List'!B$2:B$15,MATCH($A956,'SHOP Plan List'!$A$2:$A$15,0))</f>
        <v>#N/A</v>
      </c>
      <c r="C956" t="e">
        <f>INDEX('SHOP Plan List'!C$2:C$15,MATCH($A956,'SHOP Plan List'!$A$2:$A$15,0))</f>
        <v>#N/A</v>
      </c>
      <c r="D956" t="s">
        <v>82</v>
      </c>
      <c r="E956">
        <v>48</v>
      </c>
      <c r="F956">
        <v>950.29</v>
      </c>
      <c r="G956">
        <v>950.29</v>
      </c>
      <c r="H956">
        <v>950.29</v>
      </c>
      <c r="I956">
        <v>965.2</v>
      </c>
      <c r="J956">
        <v>965.2</v>
      </c>
      <c r="K956">
        <v>965.2</v>
      </c>
      <c r="L956">
        <v>980.34</v>
      </c>
      <c r="M956">
        <v>980.34</v>
      </c>
      <c r="N956">
        <v>980.34</v>
      </c>
      <c r="O956">
        <v>995.72</v>
      </c>
      <c r="P956">
        <v>995.72</v>
      </c>
      <c r="Q956">
        <v>995.72</v>
      </c>
    </row>
    <row r="957" spans="1:17" x14ac:dyDescent="0.2">
      <c r="A957" t="s">
        <v>102</v>
      </c>
      <c r="B957" t="e">
        <f>INDEX('SHOP Plan List'!B$2:B$15,MATCH($A957,'SHOP Plan List'!$A$2:$A$15,0))</f>
        <v>#N/A</v>
      </c>
      <c r="C957" t="e">
        <f>INDEX('SHOP Plan List'!C$2:C$15,MATCH($A957,'SHOP Plan List'!$A$2:$A$15,0))</f>
        <v>#N/A</v>
      </c>
      <c r="D957" t="s">
        <v>82</v>
      </c>
      <c r="E957">
        <v>49</v>
      </c>
      <c r="F957">
        <v>991.56</v>
      </c>
      <c r="G957">
        <v>991.56</v>
      </c>
      <c r="H957">
        <v>991.56</v>
      </c>
      <c r="I957">
        <v>1007.11</v>
      </c>
      <c r="J957">
        <v>1007.11</v>
      </c>
      <c r="K957">
        <v>1007.11</v>
      </c>
      <c r="L957">
        <v>1022.91</v>
      </c>
      <c r="M957">
        <v>1022.91</v>
      </c>
      <c r="N957">
        <v>1022.91</v>
      </c>
      <c r="O957">
        <v>1038.96</v>
      </c>
      <c r="P957">
        <v>1038.96</v>
      </c>
      <c r="Q957">
        <v>1038.96</v>
      </c>
    </row>
    <row r="958" spans="1:17" x14ac:dyDescent="0.2">
      <c r="A958" t="s">
        <v>102</v>
      </c>
      <c r="B958" t="e">
        <f>INDEX('SHOP Plan List'!B$2:B$15,MATCH($A958,'SHOP Plan List'!$A$2:$A$15,0))</f>
        <v>#N/A</v>
      </c>
      <c r="C958" t="e">
        <f>INDEX('SHOP Plan List'!C$2:C$15,MATCH($A958,'SHOP Plan List'!$A$2:$A$15,0))</f>
        <v>#N/A</v>
      </c>
      <c r="D958" t="s">
        <v>82</v>
      </c>
      <c r="E958">
        <v>50</v>
      </c>
      <c r="F958">
        <v>1038.05</v>
      </c>
      <c r="G958">
        <v>1038.05</v>
      </c>
      <c r="H958">
        <v>1038.05</v>
      </c>
      <c r="I958">
        <v>1054.3399999999999</v>
      </c>
      <c r="J958">
        <v>1054.3399999999999</v>
      </c>
      <c r="K958">
        <v>1054.3399999999999</v>
      </c>
      <c r="L958">
        <v>1070.8800000000001</v>
      </c>
      <c r="M958">
        <v>1070.8800000000001</v>
      </c>
      <c r="N958">
        <v>1070.8800000000001</v>
      </c>
      <c r="O958">
        <v>1087.68</v>
      </c>
      <c r="P958">
        <v>1087.68</v>
      </c>
      <c r="Q958">
        <v>1087.68</v>
      </c>
    </row>
    <row r="959" spans="1:17" x14ac:dyDescent="0.2">
      <c r="A959" t="s">
        <v>102</v>
      </c>
      <c r="B959" t="e">
        <f>INDEX('SHOP Plan List'!B$2:B$15,MATCH($A959,'SHOP Plan List'!$A$2:$A$15,0))</f>
        <v>#N/A</v>
      </c>
      <c r="C959" t="e">
        <f>INDEX('SHOP Plan List'!C$2:C$15,MATCH($A959,'SHOP Plan List'!$A$2:$A$15,0))</f>
        <v>#N/A</v>
      </c>
      <c r="D959" t="s">
        <v>82</v>
      </c>
      <c r="E959">
        <v>51</v>
      </c>
      <c r="F959">
        <v>1083.97</v>
      </c>
      <c r="G959">
        <v>1083.97</v>
      </c>
      <c r="H959">
        <v>1083.97</v>
      </c>
      <c r="I959">
        <v>1100.98</v>
      </c>
      <c r="J959">
        <v>1100.98</v>
      </c>
      <c r="K959">
        <v>1100.98</v>
      </c>
      <c r="L959">
        <v>1118.25</v>
      </c>
      <c r="M959">
        <v>1118.25</v>
      </c>
      <c r="N959">
        <v>1118.25</v>
      </c>
      <c r="O959">
        <v>1135.8</v>
      </c>
      <c r="P959">
        <v>1135.8</v>
      </c>
      <c r="Q959">
        <v>1135.8</v>
      </c>
    </row>
    <row r="960" spans="1:17" x14ac:dyDescent="0.2">
      <c r="A960" t="s">
        <v>102</v>
      </c>
      <c r="B960" t="e">
        <f>INDEX('SHOP Plan List'!B$2:B$15,MATCH($A960,'SHOP Plan List'!$A$2:$A$15,0))</f>
        <v>#N/A</v>
      </c>
      <c r="C960" t="e">
        <f>INDEX('SHOP Plan List'!C$2:C$15,MATCH($A960,'SHOP Plan List'!$A$2:$A$15,0))</f>
        <v>#N/A</v>
      </c>
      <c r="D960" t="s">
        <v>82</v>
      </c>
      <c r="E960">
        <v>52</v>
      </c>
      <c r="F960">
        <v>1134.54</v>
      </c>
      <c r="G960">
        <v>1134.54</v>
      </c>
      <c r="H960">
        <v>1134.54</v>
      </c>
      <c r="I960">
        <v>1152.3399999999999</v>
      </c>
      <c r="J960">
        <v>1152.3399999999999</v>
      </c>
      <c r="K960">
        <v>1152.3399999999999</v>
      </c>
      <c r="L960">
        <v>1170.42</v>
      </c>
      <c r="M960">
        <v>1170.42</v>
      </c>
      <c r="N960">
        <v>1170.42</v>
      </c>
      <c r="O960">
        <v>1188.78</v>
      </c>
      <c r="P960">
        <v>1188.78</v>
      </c>
      <c r="Q960">
        <v>1188.78</v>
      </c>
    </row>
    <row r="961" spans="1:17" x14ac:dyDescent="0.2">
      <c r="A961" t="s">
        <v>102</v>
      </c>
      <c r="B961" t="e">
        <f>INDEX('SHOP Plan List'!B$2:B$15,MATCH($A961,'SHOP Plan List'!$A$2:$A$15,0))</f>
        <v>#N/A</v>
      </c>
      <c r="C961" t="e">
        <f>INDEX('SHOP Plan List'!C$2:C$15,MATCH($A961,'SHOP Plan List'!$A$2:$A$15,0))</f>
        <v>#N/A</v>
      </c>
      <c r="D961" t="s">
        <v>82</v>
      </c>
      <c r="E961">
        <v>53</v>
      </c>
      <c r="F961">
        <v>1185.68</v>
      </c>
      <c r="G961">
        <v>1185.68</v>
      </c>
      <c r="H961">
        <v>1185.68</v>
      </c>
      <c r="I961">
        <v>1204.29</v>
      </c>
      <c r="J961">
        <v>1204.29</v>
      </c>
      <c r="K961">
        <v>1204.29</v>
      </c>
      <c r="L961">
        <v>1223.18</v>
      </c>
      <c r="M961">
        <v>1223.18</v>
      </c>
      <c r="N961">
        <v>1223.18</v>
      </c>
      <c r="O961">
        <v>1242.3699999999999</v>
      </c>
      <c r="P961">
        <v>1242.3699999999999</v>
      </c>
      <c r="Q961">
        <v>1242.3699999999999</v>
      </c>
    </row>
    <row r="962" spans="1:17" x14ac:dyDescent="0.2">
      <c r="A962" t="s">
        <v>102</v>
      </c>
      <c r="B962" t="e">
        <f>INDEX('SHOP Plan List'!B$2:B$15,MATCH($A962,'SHOP Plan List'!$A$2:$A$15,0))</f>
        <v>#N/A</v>
      </c>
      <c r="C962" t="e">
        <f>INDEX('SHOP Plan List'!C$2:C$15,MATCH($A962,'SHOP Plan List'!$A$2:$A$15,0))</f>
        <v>#N/A</v>
      </c>
      <c r="D962" t="s">
        <v>82</v>
      </c>
      <c r="E962">
        <v>54</v>
      </c>
      <c r="F962">
        <v>1240.9000000000001</v>
      </c>
      <c r="G962">
        <v>1240.9000000000001</v>
      </c>
      <c r="H962">
        <v>1240.9000000000001</v>
      </c>
      <c r="I962">
        <v>1260.3699999999999</v>
      </c>
      <c r="J962">
        <v>1260.3699999999999</v>
      </c>
      <c r="K962">
        <v>1260.3699999999999</v>
      </c>
      <c r="L962">
        <v>1280.1400000000001</v>
      </c>
      <c r="M962">
        <v>1280.1400000000001</v>
      </c>
      <c r="N962">
        <v>1280.1400000000001</v>
      </c>
      <c r="O962">
        <v>1300.23</v>
      </c>
      <c r="P962">
        <v>1300.23</v>
      </c>
      <c r="Q962">
        <v>1300.23</v>
      </c>
    </row>
    <row r="963" spans="1:17" x14ac:dyDescent="0.2">
      <c r="A963" t="s">
        <v>102</v>
      </c>
      <c r="B963" t="e">
        <f>INDEX('SHOP Plan List'!B$2:B$15,MATCH($A963,'SHOP Plan List'!$A$2:$A$15,0))</f>
        <v>#N/A</v>
      </c>
      <c r="C963" t="e">
        <f>INDEX('SHOP Plan List'!C$2:C$15,MATCH($A963,'SHOP Plan List'!$A$2:$A$15,0))</f>
        <v>#N/A</v>
      </c>
      <c r="D963" t="s">
        <v>82</v>
      </c>
      <c r="E963">
        <v>55</v>
      </c>
      <c r="F963">
        <v>1296.1099999999999</v>
      </c>
      <c r="G963">
        <v>1296.1099999999999</v>
      </c>
      <c r="H963">
        <v>1296.1099999999999</v>
      </c>
      <c r="I963">
        <v>1316.45</v>
      </c>
      <c r="J963">
        <v>1316.45</v>
      </c>
      <c r="K963">
        <v>1316.45</v>
      </c>
      <c r="L963">
        <v>1337.1</v>
      </c>
      <c r="M963">
        <v>1337.1</v>
      </c>
      <c r="N963">
        <v>1337.1</v>
      </c>
      <c r="O963">
        <v>1358.08</v>
      </c>
      <c r="P963">
        <v>1358.08</v>
      </c>
      <c r="Q963">
        <v>1358.08</v>
      </c>
    </row>
    <row r="964" spans="1:17" x14ac:dyDescent="0.2">
      <c r="A964" t="s">
        <v>102</v>
      </c>
      <c r="B964" t="e">
        <f>INDEX('SHOP Plan List'!B$2:B$15,MATCH($A964,'SHOP Plan List'!$A$2:$A$15,0))</f>
        <v>#N/A</v>
      </c>
      <c r="C964" t="e">
        <f>INDEX('SHOP Plan List'!C$2:C$15,MATCH($A964,'SHOP Plan List'!$A$2:$A$15,0))</f>
        <v>#N/A</v>
      </c>
      <c r="D964" t="s">
        <v>82</v>
      </c>
      <c r="E964">
        <v>56</v>
      </c>
      <c r="F964">
        <v>1355.98</v>
      </c>
      <c r="G964">
        <v>1355.98</v>
      </c>
      <c r="H964">
        <v>1355.98</v>
      </c>
      <c r="I964">
        <v>1377.25</v>
      </c>
      <c r="J964">
        <v>1377.25</v>
      </c>
      <c r="K964">
        <v>1377.25</v>
      </c>
      <c r="L964">
        <v>1398.86</v>
      </c>
      <c r="M964">
        <v>1398.86</v>
      </c>
      <c r="N964">
        <v>1398.86</v>
      </c>
      <c r="O964">
        <v>1420.81</v>
      </c>
      <c r="P964">
        <v>1420.81</v>
      </c>
      <c r="Q964">
        <v>1420.81</v>
      </c>
    </row>
    <row r="965" spans="1:17" x14ac:dyDescent="0.2">
      <c r="A965" t="s">
        <v>102</v>
      </c>
      <c r="B965" t="e">
        <f>INDEX('SHOP Plan List'!B$2:B$15,MATCH($A965,'SHOP Plan List'!$A$2:$A$15,0))</f>
        <v>#N/A</v>
      </c>
      <c r="C965" t="e">
        <f>INDEX('SHOP Plan List'!C$2:C$15,MATCH($A965,'SHOP Plan List'!$A$2:$A$15,0))</f>
        <v>#N/A</v>
      </c>
      <c r="D965" t="s">
        <v>82</v>
      </c>
      <c r="E965">
        <v>57</v>
      </c>
      <c r="F965">
        <v>1416.43</v>
      </c>
      <c r="G965">
        <v>1416.43</v>
      </c>
      <c r="H965">
        <v>1416.43</v>
      </c>
      <c r="I965">
        <v>1438.65</v>
      </c>
      <c r="J965">
        <v>1438.65</v>
      </c>
      <c r="K965">
        <v>1438.65</v>
      </c>
      <c r="L965">
        <v>1461.22</v>
      </c>
      <c r="M965">
        <v>1461.22</v>
      </c>
      <c r="N965">
        <v>1461.22</v>
      </c>
      <c r="O965">
        <v>1484.15</v>
      </c>
      <c r="P965">
        <v>1484.15</v>
      </c>
      <c r="Q965">
        <v>1484.15</v>
      </c>
    </row>
    <row r="966" spans="1:17" x14ac:dyDescent="0.2">
      <c r="A966" t="s">
        <v>102</v>
      </c>
      <c r="B966" t="e">
        <f>INDEX('SHOP Plan List'!B$2:B$15,MATCH($A966,'SHOP Plan List'!$A$2:$A$15,0))</f>
        <v>#N/A</v>
      </c>
      <c r="C966" t="e">
        <f>INDEX('SHOP Plan List'!C$2:C$15,MATCH($A966,'SHOP Plan List'!$A$2:$A$15,0))</f>
        <v>#N/A</v>
      </c>
      <c r="D966" t="s">
        <v>82</v>
      </c>
      <c r="E966">
        <v>58</v>
      </c>
      <c r="F966">
        <v>1480.94</v>
      </c>
      <c r="G966">
        <v>1480.94</v>
      </c>
      <c r="H966">
        <v>1480.94</v>
      </c>
      <c r="I966">
        <v>1504.18</v>
      </c>
      <c r="J966">
        <v>1504.18</v>
      </c>
      <c r="K966">
        <v>1504.18</v>
      </c>
      <c r="L966">
        <v>1527.78</v>
      </c>
      <c r="M966">
        <v>1527.78</v>
      </c>
      <c r="N966">
        <v>1527.78</v>
      </c>
      <c r="O966">
        <v>1551.75</v>
      </c>
      <c r="P966">
        <v>1551.75</v>
      </c>
      <c r="Q966">
        <v>1551.75</v>
      </c>
    </row>
    <row r="967" spans="1:17" x14ac:dyDescent="0.2">
      <c r="A967" t="s">
        <v>102</v>
      </c>
      <c r="B967" t="e">
        <f>INDEX('SHOP Plan List'!B$2:B$15,MATCH($A967,'SHOP Plan List'!$A$2:$A$15,0))</f>
        <v>#N/A</v>
      </c>
      <c r="C967" t="e">
        <f>INDEX('SHOP Plan List'!C$2:C$15,MATCH($A967,'SHOP Plan List'!$A$2:$A$15,0))</f>
        <v>#N/A</v>
      </c>
      <c r="D967" t="s">
        <v>82</v>
      </c>
      <c r="E967">
        <v>59</v>
      </c>
      <c r="F967">
        <v>1512.91</v>
      </c>
      <c r="G967">
        <v>1512.91</v>
      </c>
      <c r="H967">
        <v>1512.91</v>
      </c>
      <c r="I967">
        <v>1536.65</v>
      </c>
      <c r="J967">
        <v>1536.65</v>
      </c>
      <c r="K967">
        <v>1536.65</v>
      </c>
      <c r="L967">
        <v>1560.75</v>
      </c>
      <c r="M967">
        <v>1560.75</v>
      </c>
      <c r="N967">
        <v>1560.75</v>
      </c>
      <c r="O967">
        <v>1585.24</v>
      </c>
      <c r="P967">
        <v>1585.24</v>
      </c>
      <c r="Q967">
        <v>1585.24</v>
      </c>
    </row>
    <row r="968" spans="1:17" x14ac:dyDescent="0.2">
      <c r="A968" t="s">
        <v>102</v>
      </c>
      <c r="B968" t="e">
        <f>INDEX('SHOP Plan List'!B$2:B$15,MATCH($A968,'SHOP Plan List'!$A$2:$A$15,0))</f>
        <v>#N/A</v>
      </c>
      <c r="C968" t="e">
        <f>INDEX('SHOP Plan List'!C$2:C$15,MATCH($A968,'SHOP Plan List'!$A$2:$A$15,0))</f>
        <v>#N/A</v>
      </c>
      <c r="D968" t="s">
        <v>82</v>
      </c>
      <c r="E968">
        <v>60</v>
      </c>
      <c r="F968">
        <v>1577.42</v>
      </c>
      <c r="G968">
        <v>1577.42</v>
      </c>
      <c r="H968">
        <v>1577.42</v>
      </c>
      <c r="I968">
        <v>1602.17</v>
      </c>
      <c r="J968">
        <v>1602.17</v>
      </c>
      <c r="K968">
        <v>1602.17</v>
      </c>
      <c r="L968">
        <v>1627.31</v>
      </c>
      <c r="M968">
        <v>1627.31</v>
      </c>
      <c r="N968">
        <v>1627.31</v>
      </c>
      <c r="O968">
        <v>1652.84</v>
      </c>
      <c r="P968">
        <v>1652.84</v>
      </c>
      <c r="Q968">
        <v>1652.84</v>
      </c>
    </row>
    <row r="969" spans="1:17" x14ac:dyDescent="0.2">
      <c r="A969" t="s">
        <v>102</v>
      </c>
      <c r="B969" t="e">
        <f>INDEX('SHOP Plan List'!B$2:B$15,MATCH($A969,'SHOP Plan List'!$A$2:$A$15,0))</f>
        <v>#N/A</v>
      </c>
      <c r="C969" t="e">
        <f>INDEX('SHOP Plan List'!C$2:C$15,MATCH($A969,'SHOP Plan List'!$A$2:$A$15,0))</f>
        <v>#N/A</v>
      </c>
      <c r="D969" t="s">
        <v>82</v>
      </c>
      <c r="E969">
        <v>61</v>
      </c>
      <c r="F969">
        <v>1633.22</v>
      </c>
      <c r="G969">
        <v>1633.22</v>
      </c>
      <c r="H969">
        <v>1633.22</v>
      </c>
      <c r="I969">
        <v>1658.84</v>
      </c>
      <c r="J969">
        <v>1658.84</v>
      </c>
      <c r="K969">
        <v>1658.84</v>
      </c>
      <c r="L969">
        <v>1684.87</v>
      </c>
      <c r="M969">
        <v>1684.87</v>
      </c>
      <c r="N969">
        <v>1684.87</v>
      </c>
      <c r="O969">
        <v>1711.31</v>
      </c>
      <c r="P969">
        <v>1711.31</v>
      </c>
      <c r="Q969">
        <v>1711.31</v>
      </c>
    </row>
    <row r="970" spans="1:17" x14ac:dyDescent="0.2">
      <c r="A970" t="s">
        <v>102</v>
      </c>
      <c r="B970" t="e">
        <f>INDEX('SHOP Plan List'!B$2:B$15,MATCH($A970,'SHOP Plan List'!$A$2:$A$15,0))</f>
        <v>#N/A</v>
      </c>
      <c r="C970" t="e">
        <f>INDEX('SHOP Plan List'!C$2:C$15,MATCH($A970,'SHOP Plan List'!$A$2:$A$15,0))</f>
        <v>#N/A</v>
      </c>
      <c r="D970" t="s">
        <v>82</v>
      </c>
      <c r="E970">
        <v>62</v>
      </c>
      <c r="F970">
        <v>1669.84</v>
      </c>
      <c r="G970">
        <v>1669.84</v>
      </c>
      <c r="H970">
        <v>1669.84</v>
      </c>
      <c r="I970">
        <v>1696.04</v>
      </c>
      <c r="J970">
        <v>1696.04</v>
      </c>
      <c r="K970">
        <v>1696.04</v>
      </c>
      <c r="L970">
        <v>1722.65</v>
      </c>
      <c r="M970">
        <v>1722.65</v>
      </c>
      <c r="N970">
        <v>1722.65</v>
      </c>
      <c r="O970">
        <v>1749.67</v>
      </c>
      <c r="P970">
        <v>1749.67</v>
      </c>
      <c r="Q970">
        <v>1749.67</v>
      </c>
    </row>
    <row r="971" spans="1:17" x14ac:dyDescent="0.2">
      <c r="A971" t="s">
        <v>102</v>
      </c>
      <c r="B971" t="e">
        <f>INDEX('SHOP Plan List'!B$2:B$15,MATCH($A971,'SHOP Plan List'!$A$2:$A$15,0))</f>
        <v>#N/A</v>
      </c>
      <c r="C971" t="e">
        <f>INDEX('SHOP Plan List'!C$2:C$15,MATCH($A971,'SHOP Plan List'!$A$2:$A$15,0))</f>
        <v>#N/A</v>
      </c>
      <c r="D971" t="s">
        <v>82</v>
      </c>
      <c r="E971">
        <v>63</v>
      </c>
      <c r="F971">
        <v>1715.75</v>
      </c>
      <c r="G971">
        <v>1715.75</v>
      </c>
      <c r="H971">
        <v>1715.75</v>
      </c>
      <c r="I971">
        <v>1742.67</v>
      </c>
      <c r="J971">
        <v>1742.67</v>
      </c>
      <c r="K971">
        <v>1742.67</v>
      </c>
      <c r="L971">
        <v>1770.01</v>
      </c>
      <c r="M971">
        <v>1770.01</v>
      </c>
      <c r="N971">
        <v>1770.01</v>
      </c>
      <c r="O971">
        <v>1797.78</v>
      </c>
      <c r="P971">
        <v>1797.78</v>
      </c>
      <c r="Q971">
        <v>1797.78</v>
      </c>
    </row>
    <row r="972" spans="1:17" x14ac:dyDescent="0.2">
      <c r="A972" t="s">
        <v>102</v>
      </c>
      <c r="B972" t="e">
        <f>INDEX('SHOP Plan List'!B$2:B$15,MATCH($A972,'SHOP Plan List'!$A$2:$A$15,0))</f>
        <v>#N/A</v>
      </c>
      <c r="C972" t="e">
        <f>INDEX('SHOP Plan List'!C$2:C$15,MATCH($A972,'SHOP Plan List'!$A$2:$A$15,0))</f>
        <v>#N/A</v>
      </c>
      <c r="D972" t="s">
        <v>82</v>
      </c>
      <c r="E972" t="s">
        <v>84</v>
      </c>
      <c r="F972">
        <v>1743.64</v>
      </c>
      <c r="G972">
        <v>1743.64</v>
      </c>
      <c r="H972">
        <v>1743.64</v>
      </c>
      <c r="I972">
        <v>1771</v>
      </c>
      <c r="J972">
        <v>1771</v>
      </c>
      <c r="K972">
        <v>1771</v>
      </c>
      <c r="L972">
        <v>1798.78</v>
      </c>
      <c r="M972">
        <v>1798.78</v>
      </c>
      <c r="N972">
        <v>1798.78</v>
      </c>
      <c r="O972">
        <v>1827.01</v>
      </c>
      <c r="P972">
        <v>1827.01</v>
      </c>
      <c r="Q972">
        <v>1827.01</v>
      </c>
    </row>
    <row r="973" spans="1:17" x14ac:dyDescent="0.2">
      <c r="A973" t="s">
        <v>103</v>
      </c>
      <c r="B973" t="e">
        <f>INDEX('SHOP Plan List'!B$2:B$15,MATCH($A973,'SHOP Plan List'!$A$2:$A$15,0))</f>
        <v>#N/A</v>
      </c>
      <c r="C973" t="e">
        <f>INDEX('SHOP Plan List'!C$2:C$15,MATCH($A973,'SHOP Plan List'!$A$2:$A$15,0))</f>
        <v>#N/A</v>
      </c>
      <c r="D973" t="s">
        <v>82</v>
      </c>
      <c r="E973" t="s">
        <v>83</v>
      </c>
      <c r="F973">
        <v>430.42</v>
      </c>
      <c r="G973">
        <v>430.42</v>
      </c>
      <c r="H973">
        <v>430.42</v>
      </c>
      <c r="I973">
        <v>437.18</v>
      </c>
      <c r="J973">
        <v>437.18</v>
      </c>
      <c r="K973">
        <v>437.18</v>
      </c>
      <c r="L973">
        <v>444.04</v>
      </c>
      <c r="M973">
        <v>444.04</v>
      </c>
      <c r="N973">
        <v>444.04</v>
      </c>
      <c r="O973">
        <v>451</v>
      </c>
      <c r="P973">
        <v>451</v>
      </c>
      <c r="Q973">
        <v>451</v>
      </c>
    </row>
    <row r="974" spans="1:17" x14ac:dyDescent="0.2">
      <c r="A974" t="s">
        <v>103</v>
      </c>
      <c r="B974" t="e">
        <f>INDEX('SHOP Plan List'!B$2:B$15,MATCH($A974,'SHOP Plan List'!$A$2:$A$15,0))</f>
        <v>#N/A</v>
      </c>
      <c r="C974" t="e">
        <f>INDEX('SHOP Plan List'!C$2:C$15,MATCH($A974,'SHOP Plan List'!$A$2:$A$15,0))</f>
        <v>#N/A</v>
      </c>
      <c r="D974" t="s">
        <v>82</v>
      </c>
      <c r="E974">
        <v>15</v>
      </c>
      <c r="F974">
        <v>468.68</v>
      </c>
      <c r="G974">
        <v>468.68</v>
      </c>
      <c r="H974">
        <v>468.68</v>
      </c>
      <c r="I974">
        <v>476.04</v>
      </c>
      <c r="J974">
        <v>476.04</v>
      </c>
      <c r="K974">
        <v>476.04</v>
      </c>
      <c r="L974">
        <v>483.51</v>
      </c>
      <c r="M974">
        <v>483.51</v>
      </c>
      <c r="N974">
        <v>483.51</v>
      </c>
      <c r="O974">
        <v>491.09</v>
      </c>
      <c r="P974">
        <v>491.09</v>
      </c>
      <c r="Q974">
        <v>491.09</v>
      </c>
    </row>
    <row r="975" spans="1:17" x14ac:dyDescent="0.2">
      <c r="A975" t="s">
        <v>103</v>
      </c>
      <c r="B975" t="e">
        <f>INDEX('SHOP Plan List'!B$2:B$15,MATCH($A975,'SHOP Plan List'!$A$2:$A$15,0))</f>
        <v>#N/A</v>
      </c>
      <c r="C975" t="e">
        <f>INDEX('SHOP Plan List'!C$2:C$15,MATCH($A975,'SHOP Plan List'!$A$2:$A$15,0))</f>
        <v>#N/A</v>
      </c>
      <c r="D975" t="s">
        <v>82</v>
      </c>
      <c r="E975">
        <v>16</v>
      </c>
      <c r="F975">
        <v>483.31</v>
      </c>
      <c r="G975">
        <v>483.31</v>
      </c>
      <c r="H975">
        <v>483.31</v>
      </c>
      <c r="I975">
        <v>490.9</v>
      </c>
      <c r="J975">
        <v>490.9</v>
      </c>
      <c r="K975">
        <v>490.9</v>
      </c>
      <c r="L975">
        <v>498.6</v>
      </c>
      <c r="M975">
        <v>498.6</v>
      </c>
      <c r="N975">
        <v>498.6</v>
      </c>
      <c r="O975">
        <v>506.42</v>
      </c>
      <c r="P975">
        <v>506.42</v>
      </c>
      <c r="Q975">
        <v>506.42</v>
      </c>
    </row>
    <row r="976" spans="1:17" x14ac:dyDescent="0.2">
      <c r="A976" t="s">
        <v>103</v>
      </c>
      <c r="B976" t="e">
        <f>INDEX('SHOP Plan List'!B$2:B$15,MATCH($A976,'SHOP Plan List'!$A$2:$A$15,0))</f>
        <v>#N/A</v>
      </c>
      <c r="C976" t="e">
        <f>INDEX('SHOP Plan List'!C$2:C$15,MATCH($A976,'SHOP Plan List'!$A$2:$A$15,0))</f>
        <v>#N/A</v>
      </c>
      <c r="D976" t="s">
        <v>82</v>
      </c>
      <c r="E976">
        <v>17</v>
      </c>
      <c r="F976">
        <v>497.94</v>
      </c>
      <c r="G976">
        <v>497.94</v>
      </c>
      <c r="H976">
        <v>497.94</v>
      </c>
      <c r="I976">
        <v>505.75</v>
      </c>
      <c r="J976">
        <v>505.75</v>
      </c>
      <c r="K976">
        <v>505.75</v>
      </c>
      <c r="L976">
        <v>513.69000000000005</v>
      </c>
      <c r="M976">
        <v>513.69000000000005</v>
      </c>
      <c r="N976">
        <v>513.69000000000005</v>
      </c>
      <c r="O976">
        <v>521.75</v>
      </c>
      <c r="P976">
        <v>521.75</v>
      </c>
      <c r="Q976">
        <v>521.75</v>
      </c>
    </row>
    <row r="977" spans="1:17" x14ac:dyDescent="0.2">
      <c r="A977" t="s">
        <v>103</v>
      </c>
      <c r="B977" t="e">
        <f>INDEX('SHOP Plan List'!B$2:B$15,MATCH($A977,'SHOP Plan List'!$A$2:$A$15,0))</f>
        <v>#N/A</v>
      </c>
      <c r="C977" t="e">
        <f>INDEX('SHOP Plan List'!C$2:C$15,MATCH($A977,'SHOP Plan List'!$A$2:$A$15,0))</f>
        <v>#N/A</v>
      </c>
      <c r="D977" t="s">
        <v>82</v>
      </c>
      <c r="E977">
        <v>18</v>
      </c>
      <c r="F977">
        <v>513.70000000000005</v>
      </c>
      <c r="G977">
        <v>513.70000000000005</v>
      </c>
      <c r="H977">
        <v>513.70000000000005</v>
      </c>
      <c r="I977">
        <v>521.76</v>
      </c>
      <c r="J977">
        <v>521.76</v>
      </c>
      <c r="K977">
        <v>521.76</v>
      </c>
      <c r="L977">
        <v>529.94000000000005</v>
      </c>
      <c r="M977">
        <v>529.94000000000005</v>
      </c>
      <c r="N977">
        <v>529.94000000000005</v>
      </c>
      <c r="O977">
        <v>538.26</v>
      </c>
      <c r="P977">
        <v>538.26</v>
      </c>
      <c r="Q977">
        <v>538.26</v>
      </c>
    </row>
    <row r="978" spans="1:17" x14ac:dyDescent="0.2">
      <c r="A978" t="s">
        <v>103</v>
      </c>
      <c r="B978" t="e">
        <f>INDEX('SHOP Plan List'!B$2:B$15,MATCH($A978,'SHOP Plan List'!$A$2:$A$15,0))</f>
        <v>#N/A</v>
      </c>
      <c r="C978" t="e">
        <f>INDEX('SHOP Plan List'!C$2:C$15,MATCH($A978,'SHOP Plan List'!$A$2:$A$15,0))</f>
        <v>#N/A</v>
      </c>
      <c r="D978" t="s">
        <v>82</v>
      </c>
      <c r="E978">
        <v>19</v>
      </c>
      <c r="F978">
        <v>529.45000000000005</v>
      </c>
      <c r="G978">
        <v>529.45000000000005</v>
      </c>
      <c r="H978">
        <v>529.45000000000005</v>
      </c>
      <c r="I978">
        <v>537.76</v>
      </c>
      <c r="J978">
        <v>537.76</v>
      </c>
      <c r="K978">
        <v>537.76</v>
      </c>
      <c r="L978">
        <v>546.19000000000005</v>
      </c>
      <c r="M978">
        <v>546.19000000000005</v>
      </c>
      <c r="N978">
        <v>546.19000000000005</v>
      </c>
      <c r="O978">
        <v>554.76</v>
      </c>
      <c r="P978">
        <v>554.76</v>
      </c>
      <c r="Q978">
        <v>554.76</v>
      </c>
    </row>
    <row r="979" spans="1:17" x14ac:dyDescent="0.2">
      <c r="A979" t="s">
        <v>103</v>
      </c>
      <c r="B979" t="e">
        <f>INDEX('SHOP Plan List'!B$2:B$15,MATCH($A979,'SHOP Plan List'!$A$2:$A$15,0))</f>
        <v>#N/A</v>
      </c>
      <c r="C979" t="e">
        <f>INDEX('SHOP Plan List'!C$2:C$15,MATCH($A979,'SHOP Plan List'!$A$2:$A$15,0))</f>
        <v>#N/A</v>
      </c>
      <c r="D979" t="s">
        <v>82</v>
      </c>
      <c r="E979">
        <v>20</v>
      </c>
      <c r="F979">
        <v>545.77</v>
      </c>
      <c r="G979">
        <v>545.77</v>
      </c>
      <c r="H979">
        <v>545.77</v>
      </c>
      <c r="I979">
        <v>554.33000000000004</v>
      </c>
      <c r="J979">
        <v>554.33000000000004</v>
      </c>
      <c r="K979">
        <v>554.33000000000004</v>
      </c>
      <c r="L979">
        <v>563.03</v>
      </c>
      <c r="M979">
        <v>563.03</v>
      </c>
      <c r="N979">
        <v>563.03</v>
      </c>
      <c r="O979">
        <v>571.86</v>
      </c>
      <c r="P979">
        <v>571.86</v>
      </c>
      <c r="Q979">
        <v>571.86</v>
      </c>
    </row>
    <row r="980" spans="1:17" x14ac:dyDescent="0.2">
      <c r="A980" t="s">
        <v>103</v>
      </c>
      <c r="B980" t="e">
        <f>INDEX('SHOP Plan List'!B$2:B$15,MATCH($A980,'SHOP Plan List'!$A$2:$A$15,0))</f>
        <v>#N/A</v>
      </c>
      <c r="C980" t="e">
        <f>INDEX('SHOP Plan List'!C$2:C$15,MATCH($A980,'SHOP Plan List'!$A$2:$A$15,0))</f>
        <v>#N/A</v>
      </c>
      <c r="D980" t="s">
        <v>82</v>
      </c>
      <c r="E980">
        <v>21</v>
      </c>
      <c r="F980">
        <v>562.65</v>
      </c>
      <c r="G980">
        <v>562.65</v>
      </c>
      <c r="H980">
        <v>562.65</v>
      </c>
      <c r="I980">
        <v>571.47</v>
      </c>
      <c r="J980">
        <v>571.47</v>
      </c>
      <c r="K980">
        <v>571.47</v>
      </c>
      <c r="L980">
        <v>580.44000000000005</v>
      </c>
      <c r="M980">
        <v>580.44000000000005</v>
      </c>
      <c r="N980">
        <v>580.44000000000005</v>
      </c>
      <c r="O980">
        <v>589.54999999999995</v>
      </c>
      <c r="P980">
        <v>589.54999999999995</v>
      </c>
      <c r="Q980">
        <v>589.54999999999995</v>
      </c>
    </row>
    <row r="981" spans="1:17" x14ac:dyDescent="0.2">
      <c r="A981" t="s">
        <v>103</v>
      </c>
      <c r="B981" t="e">
        <f>INDEX('SHOP Plan List'!B$2:B$15,MATCH($A981,'SHOP Plan List'!$A$2:$A$15,0))</f>
        <v>#N/A</v>
      </c>
      <c r="C981" t="e">
        <f>INDEX('SHOP Plan List'!C$2:C$15,MATCH($A981,'SHOP Plan List'!$A$2:$A$15,0))</f>
        <v>#N/A</v>
      </c>
      <c r="D981" t="s">
        <v>82</v>
      </c>
      <c r="E981">
        <v>22</v>
      </c>
      <c r="F981">
        <v>562.65</v>
      </c>
      <c r="G981">
        <v>562.65</v>
      </c>
      <c r="H981">
        <v>562.65</v>
      </c>
      <c r="I981">
        <v>571.47</v>
      </c>
      <c r="J981">
        <v>571.47</v>
      </c>
      <c r="K981">
        <v>571.47</v>
      </c>
      <c r="L981">
        <v>580.44000000000005</v>
      </c>
      <c r="M981">
        <v>580.44000000000005</v>
      </c>
      <c r="N981">
        <v>580.44000000000005</v>
      </c>
      <c r="O981">
        <v>589.54999999999995</v>
      </c>
      <c r="P981">
        <v>589.54999999999995</v>
      </c>
      <c r="Q981">
        <v>589.54999999999995</v>
      </c>
    </row>
    <row r="982" spans="1:17" x14ac:dyDescent="0.2">
      <c r="A982" t="s">
        <v>103</v>
      </c>
      <c r="B982" t="e">
        <f>INDEX('SHOP Plan List'!B$2:B$15,MATCH($A982,'SHOP Plan List'!$A$2:$A$15,0))</f>
        <v>#N/A</v>
      </c>
      <c r="C982" t="e">
        <f>INDEX('SHOP Plan List'!C$2:C$15,MATCH($A982,'SHOP Plan List'!$A$2:$A$15,0))</f>
        <v>#N/A</v>
      </c>
      <c r="D982" t="s">
        <v>82</v>
      </c>
      <c r="E982">
        <v>23</v>
      </c>
      <c r="F982">
        <v>562.65</v>
      </c>
      <c r="G982">
        <v>562.65</v>
      </c>
      <c r="H982">
        <v>562.65</v>
      </c>
      <c r="I982">
        <v>571.47</v>
      </c>
      <c r="J982">
        <v>571.47</v>
      </c>
      <c r="K982">
        <v>571.47</v>
      </c>
      <c r="L982">
        <v>580.44000000000005</v>
      </c>
      <c r="M982">
        <v>580.44000000000005</v>
      </c>
      <c r="N982">
        <v>580.44000000000005</v>
      </c>
      <c r="O982">
        <v>589.54999999999995</v>
      </c>
      <c r="P982">
        <v>589.54999999999995</v>
      </c>
      <c r="Q982">
        <v>589.54999999999995</v>
      </c>
    </row>
    <row r="983" spans="1:17" x14ac:dyDescent="0.2">
      <c r="A983" t="s">
        <v>103</v>
      </c>
      <c r="B983" t="e">
        <f>INDEX('SHOP Plan List'!B$2:B$15,MATCH($A983,'SHOP Plan List'!$A$2:$A$15,0))</f>
        <v>#N/A</v>
      </c>
      <c r="C983" t="e">
        <f>INDEX('SHOP Plan List'!C$2:C$15,MATCH($A983,'SHOP Plan List'!$A$2:$A$15,0))</f>
        <v>#N/A</v>
      </c>
      <c r="D983" t="s">
        <v>82</v>
      </c>
      <c r="E983">
        <v>24</v>
      </c>
      <c r="F983">
        <v>562.65</v>
      </c>
      <c r="G983">
        <v>562.65</v>
      </c>
      <c r="H983">
        <v>562.65</v>
      </c>
      <c r="I983">
        <v>571.47</v>
      </c>
      <c r="J983">
        <v>571.47</v>
      </c>
      <c r="K983">
        <v>571.47</v>
      </c>
      <c r="L983">
        <v>580.44000000000005</v>
      </c>
      <c r="M983">
        <v>580.44000000000005</v>
      </c>
      <c r="N983">
        <v>580.44000000000005</v>
      </c>
      <c r="O983">
        <v>589.54999999999995</v>
      </c>
      <c r="P983">
        <v>589.54999999999995</v>
      </c>
      <c r="Q983">
        <v>589.54999999999995</v>
      </c>
    </row>
    <row r="984" spans="1:17" x14ac:dyDescent="0.2">
      <c r="A984" t="s">
        <v>103</v>
      </c>
      <c r="B984" t="e">
        <f>INDEX('SHOP Plan List'!B$2:B$15,MATCH($A984,'SHOP Plan List'!$A$2:$A$15,0))</f>
        <v>#N/A</v>
      </c>
      <c r="C984" t="e">
        <f>INDEX('SHOP Plan List'!C$2:C$15,MATCH($A984,'SHOP Plan List'!$A$2:$A$15,0))</f>
        <v>#N/A</v>
      </c>
      <c r="D984" t="s">
        <v>82</v>
      </c>
      <c r="E984">
        <v>25</v>
      </c>
      <c r="F984">
        <v>564.9</v>
      </c>
      <c r="G984">
        <v>564.9</v>
      </c>
      <c r="H984">
        <v>564.9</v>
      </c>
      <c r="I984">
        <v>573.76</v>
      </c>
      <c r="J984">
        <v>573.76</v>
      </c>
      <c r="K984">
        <v>573.76</v>
      </c>
      <c r="L984">
        <v>582.76</v>
      </c>
      <c r="M984">
        <v>582.76</v>
      </c>
      <c r="N984">
        <v>582.76</v>
      </c>
      <c r="O984">
        <v>591.9</v>
      </c>
      <c r="P984">
        <v>591.9</v>
      </c>
      <c r="Q984">
        <v>591.9</v>
      </c>
    </row>
    <row r="985" spans="1:17" x14ac:dyDescent="0.2">
      <c r="A985" t="s">
        <v>103</v>
      </c>
      <c r="B985" t="e">
        <f>INDEX('SHOP Plan List'!B$2:B$15,MATCH($A985,'SHOP Plan List'!$A$2:$A$15,0))</f>
        <v>#N/A</v>
      </c>
      <c r="C985" t="e">
        <f>INDEX('SHOP Plan List'!C$2:C$15,MATCH($A985,'SHOP Plan List'!$A$2:$A$15,0))</f>
        <v>#N/A</v>
      </c>
      <c r="D985" t="s">
        <v>82</v>
      </c>
      <c r="E985">
        <v>26</v>
      </c>
      <c r="F985">
        <v>576.15</v>
      </c>
      <c r="G985">
        <v>576.15</v>
      </c>
      <c r="H985">
        <v>576.15</v>
      </c>
      <c r="I985">
        <v>585.19000000000005</v>
      </c>
      <c r="J985">
        <v>585.19000000000005</v>
      </c>
      <c r="K985">
        <v>585.19000000000005</v>
      </c>
      <c r="L985">
        <v>594.37</v>
      </c>
      <c r="M985">
        <v>594.37</v>
      </c>
      <c r="N985">
        <v>594.37</v>
      </c>
      <c r="O985">
        <v>603.70000000000005</v>
      </c>
      <c r="P985">
        <v>603.70000000000005</v>
      </c>
      <c r="Q985">
        <v>603.70000000000005</v>
      </c>
    </row>
    <row r="986" spans="1:17" x14ac:dyDescent="0.2">
      <c r="A986" t="s">
        <v>103</v>
      </c>
      <c r="B986" t="e">
        <f>INDEX('SHOP Plan List'!B$2:B$15,MATCH($A986,'SHOP Plan List'!$A$2:$A$15,0))</f>
        <v>#N/A</v>
      </c>
      <c r="C986" t="e">
        <f>INDEX('SHOP Plan List'!C$2:C$15,MATCH($A986,'SHOP Plan List'!$A$2:$A$15,0))</f>
        <v>#N/A</v>
      </c>
      <c r="D986" t="s">
        <v>82</v>
      </c>
      <c r="E986">
        <v>27</v>
      </c>
      <c r="F986">
        <v>589.65</v>
      </c>
      <c r="G986">
        <v>589.65</v>
      </c>
      <c r="H986">
        <v>589.65</v>
      </c>
      <c r="I986">
        <v>598.9</v>
      </c>
      <c r="J986">
        <v>598.9</v>
      </c>
      <c r="K986">
        <v>598.9</v>
      </c>
      <c r="L986">
        <v>608.29999999999995</v>
      </c>
      <c r="M986">
        <v>608.29999999999995</v>
      </c>
      <c r="N986">
        <v>608.29999999999995</v>
      </c>
      <c r="O986">
        <v>617.84</v>
      </c>
      <c r="P986">
        <v>617.84</v>
      </c>
      <c r="Q986">
        <v>617.84</v>
      </c>
    </row>
    <row r="987" spans="1:17" x14ac:dyDescent="0.2">
      <c r="A987" t="s">
        <v>103</v>
      </c>
      <c r="B987" t="e">
        <f>INDEX('SHOP Plan List'!B$2:B$15,MATCH($A987,'SHOP Plan List'!$A$2:$A$15,0))</f>
        <v>#N/A</v>
      </c>
      <c r="C987" t="e">
        <f>INDEX('SHOP Plan List'!C$2:C$15,MATCH($A987,'SHOP Plan List'!$A$2:$A$15,0))</f>
        <v>#N/A</v>
      </c>
      <c r="D987" t="s">
        <v>82</v>
      </c>
      <c r="E987">
        <v>28</v>
      </c>
      <c r="F987">
        <v>611.6</v>
      </c>
      <c r="G987">
        <v>611.6</v>
      </c>
      <c r="H987">
        <v>611.6</v>
      </c>
      <c r="I987">
        <v>621.19000000000005</v>
      </c>
      <c r="J987">
        <v>621.19000000000005</v>
      </c>
      <c r="K987">
        <v>621.19000000000005</v>
      </c>
      <c r="L987">
        <v>630.94000000000005</v>
      </c>
      <c r="M987">
        <v>630.94000000000005</v>
      </c>
      <c r="N987">
        <v>630.94000000000005</v>
      </c>
      <c r="O987">
        <v>640.84</v>
      </c>
      <c r="P987">
        <v>640.84</v>
      </c>
      <c r="Q987">
        <v>640.84</v>
      </c>
    </row>
    <row r="988" spans="1:17" x14ac:dyDescent="0.2">
      <c r="A988" t="s">
        <v>103</v>
      </c>
      <c r="B988" t="e">
        <f>INDEX('SHOP Plan List'!B$2:B$15,MATCH($A988,'SHOP Plan List'!$A$2:$A$15,0))</f>
        <v>#N/A</v>
      </c>
      <c r="C988" t="e">
        <f>INDEX('SHOP Plan List'!C$2:C$15,MATCH($A988,'SHOP Plan List'!$A$2:$A$15,0))</f>
        <v>#N/A</v>
      </c>
      <c r="D988" t="s">
        <v>82</v>
      </c>
      <c r="E988">
        <v>29</v>
      </c>
      <c r="F988">
        <v>629.6</v>
      </c>
      <c r="G988">
        <v>629.6</v>
      </c>
      <c r="H988">
        <v>629.6</v>
      </c>
      <c r="I988">
        <v>639.48</v>
      </c>
      <c r="J988">
        <v>639.48</v>
      </c>
      <c r="K988">
        <v>639.48</v>
      </c>
      <c r="L988">
        <v>649.51</v>
      </c>
      <c r="M988">
        <v>649.51</v>
      </c>
      <c r="N988">
        <v>649.51</v>
      </c>
      <c r="O988">
        <v>659.7</v>
      </c>
      <c r="P988">
        <v>659.7</v>
      </c>
      <c r="Q988">
        <v>659.7</v>
      </c>
    </row>
    <row r="989" spans="1:17" x14ac:dyDescent="0.2">
      <c r="A989" t="s">
        <v>103</v>
      </c>
      <c r="B989" t="e">
        <f>INDEX('SHOP Plan List'!B$2:B$15,MATCH($A989,'SHOP Plan List'!$A$2:$A$15,0))</f>
        <v>#N/A</v>
      </c>
      <c r="C989" t="e">
        <f>INDEX('SHOP Plan List'!C$2:C$15,MATCH($A989,'SHOP Plan List'!$A$2:$A$15,0))</f>
        <v>#N/A</v>
      </c>
      <c r="D989" t="s">
        <v>82</v>
      </c>
      <c r="E989">
        <v>30</v>
      </c>
      <c r="F989">
        <v>638.6</v>
      </c>
      <c r="G989">
        <v>638.6</v>
      </c>
      <c r="H989">
        <v>638.6</v>
      </c>
      <c r="I989">
        <v>648.62</v>
      </c>
      <c r="J989">
        <v>648.62</v>
      </c>
      <c r="K989">
        <v>648.62</v>
      </c>
      <c r="L989">
        <v>658.8</v>
      </c>
      <c r="M989">
        <v>658.8</v>
      </c>
      <c r="N989">
        <v>658.8</v>
      </c>
      <c r="O989">
        <v>669.14</v>
      </c>
      <c r="P989">
        <v>669.14</v>
      </c>
      <c r="Q989">
        <v>669.14</v>
      </c>
    </row>
    <row r="990" spans="1:17" x14ac:dyDescent="0.2">
      <c r="A990" t="s">
        <v>103</v>
      </c>
      <c r="B990" t="e">
        <f>INDEX('SHOP Plan List'!B$2:B$15,MATCH($A990,'SHOP Plan List'!$A$2:$A$15,0))</f>
        <v>#N/A</v>
      </c>
      <c r="C990" t="e">
        <f>INDEX('SHOP Plan List'!C$2:C$15,MATCH($A990,'SHOP Plan List'!$A$2:$A$15,0))</f>
        <v>#N/A</v>
      </c>
      <c r="D990" t="s">
        <v>82</v>
      </c>
      <c r="E990">
        <v>31</v>
      </c>
      <c r="F990">
        <v>652.11</v>
      </c>
      <c r="G990">
        <v>652.11</v>
      </c>
      <c r="H990">
        <v>652.11</v>
      </c>
      <c r="I990">
        <v>662.34</v>
      </c>
      <c r="J990">
        <v>662.34</v>
      </c>
      <c r="K990">
        <v>662.34</v>
      </c>
      <c r="L990">
        <v>672.73</v>
      </c>
      <c r="M990">
        <v>672.73</v>
      </c>
      <c r="N990">
        <v>672.73</v>
      </c>
      <c r="O990">
        <v>683.28</v>
      </c>
      <c r="P990">
        <v>683.28</v>
      </c>
      <c r="Q990">
        <v>683.28</v>
      </c>
    </row>
    <row r="991" spans="1:17" x14ac:dyDescent="0.2">
      <c r="A991" t="s">
        <v>103</v>
      </c>
      <c r="B991" t="e">
        <f>INDEX('SHOP Plan List'!B$2:B$15,MATCH($A991,'SHOP Plan List'!$A$2:$A$15,0))</f>
        <v>#N/A</v>
      </c>
      <c r="C991" t="e">
        <f>INDEX('SHOP Plan List'!C$2:C$15,MATCH($A991,'SHOP Plan List'!$A$2:$A$15,0))</f>
        <v>#N/A</v>
      </c>
      <c r="D991" t="s">
        <v>82</v>
      </c>
      <c r="E991">
        <v>32</v>
      </c>
      <c r="F991">
        <v>665.61</v>
      </c>
      <c r="G991">
        <v>665.61</v>
      </c>
      <c r="H991">
        <v>665.61</v>
      </c>
      <c r="I991">
        <v>676.05</v>
      </c>
      <c r="J991">
        <v>676.05</v>
      </c>
      <c r="K991">
        <v>676.05</v>
      </c>
      <c r="L991">
        <v>686.66</v>
      </c>
      <c r="M991">
        <v>686.66</v>
      </c>
      <c r="N991">
        <v>686.66</v>
      </c>
      <c r="O991">
        <v>697.43</v>
      </c>
      <c r="P991">
        <v>697.43</v>
      </c>
      <c r="Q991">
        <v>697.43</v>
      </c>
    </row>
    <row r="992" spans="1:17" x14ac:dyDescent="0.2">
      <c r="A992" t="s">
        <v>103</v>
      </c>
      <c r="B992" t="e">
        <f>INDEX('SHOP Plan List'!B$2:B$15,MATCH($A992,'SHOP Plan List'!$A$2:$A$15,0))</f>
        <v>#N/A</v>
      </c>
      <c r="C992" t="e">
        <f>INDEX('SHOP Plan List'!C$2:C$15,MATCH($A992,'SHOP Plan List'!$A$2:$A$15,0))</f>
        <v>#N/A</v>
      </c>
      <c r="D992" t="s">
        <v>82</v>
      </c>
      <c r="E992">
        <v>33</v>
      </c>
      <c r="F992">
        <v>674.05</v>
      </c>
      <c r="G992">
        <v>674.05</v>
      </c>
      <c r="H992">
        <v>674.05</v>
      </c>
      <c r="I992">
        <v>684.63</v>
      </c>
      <c r="J992">
        <v>684.63</v>
      </c>
      <c r="K992">
        <v>684.63</v>
      </c>
      <c r="L992">
        <v>695.37</v>
      </c>
      <c r="M992">
        <v>695.37</v>
      </c>
      <c r="N992">
        <v>695.37</v>
      </c>
      <c r="O992">
        <v>706.28</v>
      </c>
      <c r="P992">
        <v>706.28</v>
      </c>
      <c r="Q992">
        <v>706.28</v>
      </c>
    </row>
    <row r="993" spans="1:17" x14ac:dyDescent="0.2">
      <c r="A993" t="s">
        <v>103</v>
      </c>
      <c r="B993" t="e">
        <f>INDEX('SHOP Plan List'!B$2:B$15,MATCH($A993,'SHOP Plan List'!$A$2:$A$15,0))</f>
        <v>#N/A</v>
      </c>
      <c r="C993" t="e">
        <f>INDEX('SHOP Plan List'!C$2:C$15,MATCH($A993,'SHOP Plan List'!$A$2:$A$15,0))</f>
        <v>#N/A</v>
      </c>
      <c r="D993" t="s">
        <v>82</v>
      </c>
      <c r="E993">
        <v>34</v>
      </c>
      <c r="F993">
        <v>683.05</v>
      </c>
      <c r="G993">
        <v>683.05</v>
      </c>
      <c r="H993">
        <v>683.05</v>
      </c>
      <c r="I993">
        <v>693.77</v>
      </c>
      <c r="J993">
        <v>693.77</v>
      </c>
      <c r="K993">
        <v>693.77</v>
      </c>
      <c r="L993">
        <v>704.65</v>
      </c>
      <c r="M993">
        <v>704.65</v>
      </c>
      <c r="N993">
        <v>704.65</v>
      </c>
      <c r="O993">
        <v>715.71</v>
      </c>
      <c r="P993">
        <v>715.71</v>
      </c>
      <c r="Q993">
        <v>715.71</v>
      </c>
    </row>
    <row r="994" spans="1:17" x14ac:dyDescent="0.2">
      <c r="A994" t="s">
        <v>103</v>
      </c>
      <c r="B994" t="e">
        <f>INDEX('SHOP Plan List'!B$2:B$15,MATCH($A994,'SHOP Plan List'!$A$2:$A$15,0))</f>
        <v>#N/A</v>
      </c>
      <c r="C994" t="e">
        <f>INDEX('SHOP Plan List'!C$2:C$15,MATCH($A994,'SHOP Plan List'!$A$2:$A$15,0))</f>
        <v>#N/A</v>
      </c>
      <c r="D994" t="s">
        <v>82</v>
      </c>
      <c r="E994">
        <v>35</v>
      </c>
      <c r="F994">
        <v>687.55</v>
      </c>
      <c r="G994">
        <v>687.55</v>
      </c>
      <c r="H994">
        <v>687.55</v>
      </c>
      <c r="I994">
        <v>698.34</v>
      </c>
      <c r="J994">
        <v>698.34</v>
      </c>
      <c r="K994">
        <v>698.34</v>
      </c>
      <c r="L994">
        <v>709.3</v>
      </c>
      <c r="M994">
        <v>709.3</v>
      </c>
      <c r="N994">
        <v>709.3</v>
      </c>
      <c r="O994">
        <v>720.43</v>
      </c>
      <c r="P994">
        <v>720.43</v>
      </c>
      <c r="Q994">
        <v>720.43</v>
      </c>
    </row>
    <row r="995" spans="1:17" x14ac:dyDescent="0.2">
      <c r="A995" t="s">
        <v>103</v>
      </c>
      <c r="B995" t="e">
        <f>INDEX('SHOP Plan List'!B$2:B$15,MATCH($A995,'SHOP Plan List'!$A$2:$A$15,0))</f>
        <v>#N/A</v>
      </c>
      <c r="C995" t="e">
        <f>INDEX('SHOP Plan List'!C$2:C$15,MATCH($A995,'SHOP Plan List'!$A$2:$A$15,0))</f>
        <v>#N/A</v>
      </c>
      <c r="D995" t="s">
        <v>82</v>
      </c>
      <c r="E995">
        <v>36</v>
      </c>
      <c r="F995">
        <v>692.05</v>
      </c>
      <c r="G995">
        <v>692.05</v>
      </c>
      <c r="H995">
        <v>692.05</v>
      </c>
      <c r="I995">
        <v>702.91</v>
      </c>
      <c r="J995">
        <v>702.91</v>
      </c>
      <c r="K995">
        <v>702.91</v>
      </c>
      <c r="L995">
        <v>713.94</v>
      </c>
      <c r="M995">
        <v>713.94</v>
      </c>
      <c r="N995">
        <v>713.94</v>
      </c>
      <c r="O995">
        <v>725.14</v>
      </c>
      <c r="P995">
        <v>725.14</v>
      </c>
      <c r="Q995">
        <v>725.14</v>
      </c>
    </row>
    <row r="996" spans="1:17" x14ac:dyDescent="0.2">
      <c r="A996" t="s">
        <v>103</v>
      </c>
      <c r="B996" t="e">
        <f>INDEX('SHOP Plan List'!B$2:B$15,MATCH($A996,'SHOP Plan List'!$A$2:$A$15,0))</f>
        <v>#N/A</v>
      </c>
      <c r="C996" t="e">
        <f>INDEX('SHOP Plan List'!C$2:C$15,MATCH($A996,'SHOP Plan List'!$A$2:$A$15,0))</f>
        <v>#N/A</v>
      </c>
      <c r="D996" t="s">
        <v>82</v>
      </c>
      <c r="E996">
        <v>37</v>
      </c>
      <c r="F996">
        <v>696.56</v>
      </c>
      <c r="G996">
        <v>696.56</v>
      </c>
      <c r="H996">
        <v>696.56</v>
      </c>
      <c r="I996">
        <v>707.48</v>
      </c>
      <c r="J996">
        <v>707.48</v>
      </c>
      <c r="K996">
        <v>707.48</v>
      </c>
      <c r="L996">
        <v>718.58</v>
      </c>
      <c r="M996">
        <v>718.58</v>
      </c>
      <c r="N996">
        <v>718.58</v>
      </c>
      <c r="O996">
        <v>729.86</v>
      </c>
      <c r="P996">
        <v>729.86</v>
      </c>
      <c r="Q996">
        <v>729.86</v>
      </c>
    </row>
    <row r="997" spans="1:17" x14ac:dyDescent="0.2">
      <c r="A997" t="s">
        <v>103</v>
      </c>
      <c r="B997" t="e">
        <f>INDEX('SHOP Plan List'!B$2:B$15,MATCH($A997,'SHOP Plan List'!$A$2:$A$15,0))</f>
        <v>#N/A</v>
      </c>
      <c r="C997" t="e">
        <f>INDEX('SHOP Plan List'!C$2:C$15,MATCH($A997,'SHOP Plan List'!$A$2:$A$15,0))</f>
        <v>#N/A</v>
      </c>
      <c r="D997" t="s">
        <v>82</v>
      </c>
      <c r="E997">
        <v>38</v>
      </c>
      <c r="F997">
        <v>701.06</v>
      </c>
      <c r="G997">
        <v>701.06</v>
      </c>
      <c r="H997">
        <v>701.06</v>
      </c>
      <c r="I997">
        <v>712.06</v>
      </c>
      <c r="J997">
        <v>712.06</v>
      </c>
      <c r="K997">
        <v>712.06</v>
      </c>
      <c r="L997">
        <v>723.23</v>
      </c>
      <c r="M997">
        <v>723.23</v>
      </c>
      <c r="N997">
        <v>723.23</v>
      </c>
      <c r="O997">
        <v>734.57</v>
      </c>
      <c r="P997">
        <v>734.57</v>
      </c>
      <c r="Q997">
        <v>734.57</v>
      </c>
    </row>
    <row r="998" spans="1:17" x14ac:dyDescent="0.2">
      <c r="A998" t="s">
        <v>103</v>
      </c>
      <c r="B998" t="e">
        <f>INDEX('SHOP Plan List'!B$2:B$15,MATCH($A998,'SHOP Plan List'!$A$2:$A$15,0))</f>
        <v>#N/A</v>
      </c>
      <c r="C998" t="e">
        <f>INDEX('SHOP Plan List'!C$2:C$15,MATCH($A998,'SHOP Plan List'!$A$2:$A$15,0))</f>
        <v>#N/A</v>
      </c>
      <c r="D998" t="s">
        <v>82</v>
      </c>
      <c r="E998">
        <v>39</v>
      </c>
      <c r="F998">
        <v>710.06</v>
      </c>
      <c r="G998">
        <v>710.06</v>
      </c>
      <c r="H998">
        <v>710.06</v>
      </c>
      <c r="I998">
        <v>721.2</v>
      </c>
      <c r="J998">
        <v>721.2</v>
      </c>
      <c r="K998">
        <v>721.2</v>
      </c>
      <c r="L998">
        <v>732.51</v>
      </c>
      <c r="M998">
        <v>732.51</v>
      </c>
      <c r="N998">
        <v>732.51</v>
      </c>
      <c r="O998">
        <v>744.01</v>
      </c>
      <c r="P998">
        <v>744.01</v>
      </c>
      <c r="Q998">
        <v>744.01</v>
      </c>
    </row>
    <row r="999" spans="1:17" x14ac:dyDescent="0.2">
      <c r="A999" t="s">
        <v>103</v>
      </c>
      <c r="B999" t="e">
        <f>INDEX('SHOP Plan List'!B$2:B$15,MATCH($A999,'SHOP Plan List'!$A$2:$A$15,0))</f>
        <v>#N/A</v>
      </c>
      <c r="C999" t="e">
        <f>INDEX('SHOP Plan List'!C$2:C$15,MATCH($A999,'SHOP Plan List'!$A$2:$A$15,0))</f>
        <v>#N/A</v>
      </c>
      <c r="D999" t="s">
        <v>82</v>
      </c>
      <c r="E999">
        <v>40</v>
      </c>
      <c r="F999">
        <v>719.06</v>
      </c>
      <c r="G999">
        <v>719.06</v>
      </c>
      <c r="H999">
        <v>719.06</v>
      </c>
      <c r="I999">
        <v>730.34</v>
      </c>
      <c r="J999">
        <v>730.34</v>
      </c>
      <c r="K999">
        <v>730.34</v>
      </c>
      <c r="L999">
        <v>741.8</v>
      </c>
      <c r="M999">
        <v>741.8</v>
      </c>
      <c r="N999">
        <v>741.8</v>
      </c>
      <c r="O999">
        <v>753.44</v>
      </c>
      <c r="P999">
        <v>753.44</v>
      </c>
      <c r="Q999">
        <v>753.44</v>
      </c>
    </row>
    <row r="1000" spans="1:17" x14ac:dyDescent="0.2">
      <c r="A1000" t="s">
        <v>103</v>
      </c>
      <c r="B1000" t="e">
        <f>INDEX('SHOP Plan List'!B$2:B$15,MATCH($A1000,'SHOP Plan List'!$A$2:$A$15,0))</f>
        <v>#N/A</v>
      </c>
      <c r="C1000" t="e">
        <f>INDEX('SHOP Plan List'!C$2:C$15,MATCH($A1000,'SHOP Plan List'!$A$2:$A$15,0))</f>
        <v>#N/A</v>
      </c>
      <c r="D1000" t="s">
        <v>82</v>
      </c>
      <c r="E1000">
        <v>41</v>
      </c>
      <c r="F1000">
        <v>732.56</v>
      </c>
      <c r="G1000">
        <v>732.56</v>
      </c>
      <c r="H1000">
        <v>732.56</v>
      </c>
      <c r="I1000">
        <v>744.06</v>
      </c>
      <c r="J1000">
        <v>744.06</v>
      </c>
      <c r="K1000">
        <v>744.06</v>
      </c>
      <c r="L1000">
        <v>755.73</v>
      </c>
      <c r="M1000">
        <v>755.73</v>
      </c>
      <c r="N1000">
        <v>755.73</v>
      </c>
      <c r="O1000">
        <v>767.59</v>
      </c>
      <c r="P1000">
        <v>767.59</v>
      </c>
      <c r="Q1000">
        <v>767.59</v>
      </c>
    </row>
    <row r="1001" spans="1:17" x14ac:dyDescent="0.2">
      <c r="A1001" t="s">
        <v>103</v>
      </c>
      <c r="B1001" t="e">
        <f>INDEX('SHOP Plan List'!B$2:B$15,MATCH($A1001,'SHOP Plan List'!$A$2:$A$15,0))</f>
        <v>#N/A</v>
      </c>
      <c r="C1001" t="e">
        <f>INDEX('SHOP Plan List'!C$2:C$15,MATCH($A1001,'SHOP Plan List'!$A$2:$A$15,0))</f>
        <v>#N/A</v>
      </c>
      <c r="D1001" t="s">
        <v>82</v>
      </c>
      <c r="E1001">
        <v>42</v>
      </c>
      <c r="F1001">
        <v>745.51</v>
      </c>
      <c r="G1001">
        <v>745.51</v>
      </c>
      <c r="H1001">
        <v>745.51</v>
      </c>
      <c r="I1001">
        <v>757.2</v>
      </c>
      <c r="J1001">
        <v>757.2</v>
      </c>
      <c r="K1001">
        <v>757.2</v>
      </c>
      <c r="L1001">
        <v>769.08</v>
      </c>
      <c r="M1001">
        <v>769.08</v>
      </c>
      <c r="N1001">
        <v>769.08</v>
      </c>
      <c r="O1001">
        <v>781.15</v>
      </c>
      <c r="P1001">
        <v>781.15</v>
      </c>
      <c r="Q1001">
        <v>781.15</v>
      </c>
    </row>
    <row r="1002" spans="1:17" x14ac:dyDescent="0.2">
      <c r="A1002" t="s">
        <v>103</v>
      </c>
      <c r="B1002" t="e">
        <f>INDEX('SHOP Plan List'!B$2:B$15,MATCH($A1002,'SHOP Plan List'!$A$2:$A$15,0))</f>
        <v>#N/A</v>
      </c>
      <c r="C1002" t="e">
        <f>INDEX('SHOP Plan List'!C$2:C$15,MATCH($A1002,'SHOP Plan List'!$A$2:$A$15,0))</f>
        <v>#N/A</v>
      </c>
      <c r="D1002" t="s">
        <v>82</v>
      </c>
      <c r="E1002">
        <v>43</v>
      </c>
      <c r="F1002">
        <v>763.51</v>
      </c>
      <c r="G1002">
        <v>763.51</v>
      </c>
      <c r="H1002">
        <v>763.51</v>
      </c>
      <c r="I1002">
        <v>775.49</v>
      </c>
      <c r="J1002">
        <v>775.49</v>
      </c>
      <c r="K1002">
        <v>775.49</v>
      </c>
      <c r="L1002">
        <v>787.66</v>
      </c>
      <c r="M1002">
        <v>787.66</v>
      </c>
      <c r="N1002">
        <v>787.66</v>
      </c>
      <c r="O1002">
        <v>800.01</v>
      </c>
      <c r="P1002">
        <v>800.01</v>
      </c>
      <c r="Q1002">
        <v>800.01</v>
      </c>
    </row>
    <row r="1003" spans="1:17" x14ac:dyDescent="0.2">
      <c r="A1003" t="s">
        <v>103</v>
      </c>
      <c r="B1003" t="e">
        <f>INDEX('SHOP Plan List'!B$2:B$15,MATCH($A1003,'SHOP Plan List'!$A$2:$A$15,0))</f>
        <v>#N/A</v>
      </c>
      <c r="C1003" t="e">
        <f>INDEX('SHOP Plan List'!C$2:C$15,MATCH($A1003,'SHOP Plan List'!$A$2:$A$15,0))</f>
        <v>#N/A</v>
      </c>
      <c r="D1003" t="s">
        <v>82</v>
      </c>
      <c r="E1003">
        <v>44</v>
      </c>
      <c r="F1003">
        <v>786.02</v>
      </c>
      <c r="G1003">
        <v>786.02</v>
      </c>
      <c r="H1003">
        <v>786.02</v>
      </c>
      <c r="I1003">
        <v>798.35</v>
      </c>
      <c r="J1003">
        <v>798.35</v>
      </c>
      <c r="K1003">
        <v>798.35</v>
      </c>
      <c r="L1003">
        <v>810.87</v>
      </c>
      <c r="M1003">
        <v>810.87</v>
      </c>
      <c r="N1003">
        <v>810.87</v>
      </c>
      <c r="O1003">
        <v>823.6</v>
      </c>
      <c r="P1003">
        <v>823.6</v>
      </c>
      <c r="Q1003">
        <v>823.6</v>
      </c>
    </row>
    <row r="1004" spans="1:17" x14ac:dyDescent="0.2">
      <c r="A1004" t="s">
        <v>103</v>
      </c>
      <c r="B1004" t="e">
        <f>INDEX('SHOP Plan List'!B$2:B$15,MATCH($A1004,'SHOP Plan List'!$A$2:$A$15,0))</f>
        <v>#N/A</v>
      </c>
      <c r="C1004" t="e">
        <f>INDEX('SHOP Plan List'!C$2:C$15,MATCH($A1004,'SHOP Plan List'!$A$2:$A$15,0))</f>
        <v>#N/A</v>
      </c>
      <c r="D1004" t="s">
        <v>82</v>
      </c>
      <c r="E1004">
        <v>45</v>
      </c>
      <c r="F1004">
        <v>812.46</v>
      </c>
      <c r="G1004">
        <v>812.46</v>
      </c>
      <c r="H1004">
        <v>812.46</v>
      </c>
      <c r="I1004">
        <v>825.21</v>
      </c>
      <c r="J1004">
        <v>825.21</v>
      </c>
      <c r="K1004">
        <v>825.21</v>
      </c>
      <c r="L1004">
        <v>838.15</v>
      </c>
      <c r="M1004">
        <v>838.15</v>
      </c>
      <c r="N1004">
        <v>838.15</v>
      </c>
      <c r="O1004">
        <v>851.3</v>
      </c>
      <c r="P1004">
        <v>851.3</v>
      </c>
      <c r="Q1004">
        <v>851.3</v>
      </c>
    </row>
    <row r="1005" spans="1:17" x14ac:dyDescent="0.2">
      <c r="A1005" t="s">
        <v>103</v>
      </c>
      <c r="B1005" t="e">
        <f>INDEX('SHOP Plan List'!B$2:B$15,MATCH($A1005,'SHOP Plan List'!$A$2:$A$15,0))</f>
        <v>#N/A</v>
      </c>
      <c r="C1005" t="e">
        <f>INDEX('SHOP Plan List'!C$2:C$15,MATCH($A1005,'SHOP Plan List'!$A$2:$A$15,0))</f>
        <v>#N/A</v>
      </c>
      <c r="D1005" t="s">
        <v>82</v>
      </c>
      <c r="E1005">
        <v>46</v>
      </c>
      <c r="F1005">
        <v>843.97</v>
      </c>
      <c r="G1005">
        <v>843.97</v>
      </c>
      <c r="H1005">
        <v>843.97</v>
      </c>
      <c r="I1005">
        <v>857.21</v>
      </c>
      <c r="J1005">
        <v>857.21</v>
      </c>
      <c r="K1005">
        <v>857.21</v>
      </c>
      <c r="L1005">
        <v>870.66</v>
      </c>
      <c r="M1005">
        <v>870.66</v>
      </c>
      <c r="N1005">
        <v>870.66</v>
      </c>
      <c r="O1005">
        <v>884.32</v>
      </c>
      <c r="P1005">
        <v>884.32</v>
      </c>
      <c r="Q1005">
        <v>884.32</v>
      </c>
    </row>
    <row r="1006" spans="1:17" x14ac:dyDescent="0.2">
      <c r="A1006" t="s">
        <v>103</v>
      </c>
      <c r="B1006" t="e">
        <f>INDEX('SHOP Plan List'!B$2:B$15,MATCH($A1006,'SHOP Plan List'!$A$2:$A$15,0))</f>
        <v>#N/A</v>
      </c>
      <c r="C1006" t="e">
        <f>INDEX('SHOP Plan List'!C$2:C$15,MATCH($A1006,'SHOP Plan List'!$A$2:$A$15,0))</f>
        <v>#N/A</v>
      </c>
      <c r="D1006" t="s">
        <v>82</v>
      </c>
      <c r="E1006">
        <v>47</v>
      </c>
      <c r="F1006">
        <v>879.42</v>
      </c>
      <c r="G1006">
        <v>879.42</v>
      </c>
      <c r="H1006">
        <v>879.42</v>
      </c>
      <c r="I1006">
        <v>893.21</v>
      </c>
      <c r="J1006">
        <v>893.21</v>
      </c>
      <c r="K1006">
        <v>893.21</v>
      </c>
      <c r="L1006">
        <v>907.23</v>
      </c>
      <c r="M1006">
        <v>907.23</v>
      </c>
      <c r="N1006">
        <v>907.23</v>
      </c>
      <c r="O1006">
        <v>921.46</v>
      </c>
      <c r="P1006">
        <v>921.46</v>
      </c>
      <c r="Q1006">
        <v>921.46</v>
      </c>
    </row>
    <row r="1007" spans="1:17" x14ac:dyDescent="0.2">
      <c r="A1007" t="s">
        <v>103</v>
      </c>
      <c r="B1007" t="e">
        <f>INDEX('SHOP Plan List'!B$2:B$15,MATCH($A1007,'SHOP Plan List'!$A$2:$A$15,0))</f>
        <v>#N/A</v>
      </c>
      <c r="C1007" t="e">
        <f>INDEX('SHOP Plan List'!C$2:C$15,MATCH($A1007,'SHOP Plan List'!$A$2:$A$15,0))</f>
        <v>#N/A</v>
      </c>
      <c r="D1007" t="s">
        <v>82</v>
      </c>
      <c r="E1007">
        <v>48</v>
      </c>
      <c r="F1007">
        <v>919.93</v>
      </c>
      <c r="G1007">
        <v>919.93</v>
      </c>
      <c r="H1007">
        <v>919.93</v>
      </c>
      <c r="I1007">
        <v>934.36</v>
      </c>
      <c r="J1007">
        <v>934.36</v>
      </c>
      <c r="K1007">
        <v>934.36</v>
      </c>
      <c r="L1007">
        <v>949.02</v>
      </c>
      <c r="M1007">
        <v>949.02</v>
      </c>
      <c r="N1007">
        <v>949.02</v>
      </c>
      <c r="O1007">
        <v>963.91</v>
      </c>
      <c r="P1007">
        <v>963.91</v>
      </c>
      <c r="Q1007">
        <v>963.91</v>
      </c>
    </row>
    <row r="1008" spans="1:17" x14ac:dyDescent="0.2">
      <c r="A1008" t="s">
        <v>103</v>
      </c>
      <c r="B1008" t="e">
        <f>INDEX('SHOP Plan List'!B$2:B$15,MATCH($A1008,'SHOP Plan List'!$A$2:$A$15,0))</f>
        <v>#N/A</v>
      </c>
      <c r="C1008" t="e">
        <f>INDEX('SHOP Plan List'!C$2:C$15,MATCH($A1008,'SHOP Plan List'!$A$2:$A$15,0))</f>
        <v>#N/A</v>
      </c>
      <c r="D1008" t="s">
        <v>82</v>
      </c>
      <c r="E1008">
        <v>49</v>
      </c>
      <c r="F1008">
        <v>959.87</v>
      </c>
      <c r="G1008">
        <v>959.87</v>
      </c>
      <c r="H1008">
        <v>959.87</v>
      </c>
      <c r="I1008">
        <v>974.93</v>
      </c>
      <c r="J1008">
        <v>974.93</v>
      </c>
      <c r="K1008">
        <v>974.93</v>
      </c>
      <c r="L1008">
        <v>990.23</v>
      </c>
      <c r="M1008">
        <v>990.23</v>
      </c>
      <c r="N1008">
        <v>990.23</v>
      </c>
      <c r="O1008">
        <v>1005.77</v>
      </c>
      <c r="P1008">
        <v>1005.77</v>
      </c>
      <c r="Q1008">
        <v>1005.77</v>
      </c>
    </row>
    <row r="1009" spans="1:17" x14ac:dyDescent="0.2">
      <c r="A1009" t="s">
        <v>103</v>
      </c>
      <c r="B1009" t="e">
        <f>INDEX('SHOP Plan List'!B$2:B$15,MATCH($A1009,'SHOP Plan List'!$A$2:$A$15,0))</f>
        <v>#N/A</v>
      </c>
      <c r="C1009" t="e">
        <f>INDEX('SHOP Plan List'!C$2:C$15,MATCH($A1009,'SHOP Plan List'!$A$2:$A$15,0))</f>
        <v>#N/A</v>
      </c>
      <c r="D1009" t="s">
        <v>82</v>
      </c>
      <c r="E1009">
        <v>50</v>
      </c>
      <c r="F1009">
        <v>1004.89</v>
      </c>
      <c r="G1009">
        <v>1004.89</v>
      </c>
      <c r="H1009">
        <v>1004.89</v>
      </c>
      <c r="I1009">
        <v>1020.65</v>
      </c>
      <c r="J1009">
        <v>1020.65</v>
      </c>
      <c r="K1009">
        <v>1020.65</v>
      </c>
      <c r="L1009">
        <v>1036.67</v>
      </c>
      <c r="M1009">
        <v>1036.67</v>
      </c>
      <c r="N1009">
        <v>1036.67</v>
      </c>
      <c r="O1009">
        <v>1052.93</v>
      </c>
      <c r="P1009">
        <v>1052.93</v>
      </c>
      <c r="Q1009">
        <v>1052.93</v>
      </c>
    </row>
    <row r="1010" spans="1:17" x14ac:dyDescent="0.2">
      <c r="A1010" t="s">
        <v>103</v>
      </c>
      <c r="B1010" t="e">
        <f>INDEX('SHOP Plan List'!B$2:B$15,MATCH($A1010,'SHOP Plan List'!$A$2:$A$15,0))</f>
        <v>#N/A</v>
      </c>
      <c r="C1010" t="e">
        <f>INDEX('SHOP Plan List'!C$2:C$15,MATCH($A1010,'SHOP Plan List'!$A$2:$A$15,0))</f>
        <v>#N/A</v>
      </c>
      <c r="D1010" t="s">
        <v>82</v>
      </c>
      <c r="E1010">
        <v>51</v>
      </c>
      <c r="F1010">
        <v>1049.33</v>
      </c>
      <c r="G1010">
        <v>1049.33</v>
      </c>
      <c r="H1010">
        <v>1049.33</v>
      </c>
      <c r="I1010">
        <v>1065.8</v>
      </c>
      <c r="J1010">
        <v>1065.8</v>
      </c>
      <c r="K1010">
        <v>1065.8</v>
      </c>
      <c r="L1010">
        <v>1082.52</v>
      </c>
      <c r="M1010">
        <v>1082.52</v>
      </c>
      <c r="N1010">
        <v>1082.52</v>
      </c>
      <c r="O1010">
        <v>1099.5</v>
      </c>
      <c r="P1010">
        <v>1099.5</v>
      </c>
      <c r="Q1010">
        <v>1099.5</v>
      </c>
    </row>
    <row r="1011" spans="1:17" x14ac:dyDescent="0.2">
      <c r="A1011" t="s">
        <v>103</v>
      </c>
      <c r="B1011" t="e">
        <f>INDEX('SHOP Plan List'!B$2:B$15,MATCH($A1011,'SHOP Plan List'!$A$2:$A$15,0))</f>
        <v>#N/A</v>
      </c>
      <c r="C1011" t="e">
        <f>INDEX('SHOP Plan List'!C$2:C$15,MATCH($A1011,'SHOP Plan List'!$A$2:$A$15,0))</f>
        <v>#N/A</v>
      </c>
      <c r="D1011" t="s">
        <v>82</v>
      </c>
      <c r="E1011">
        <v>52</v>
      </c>
      <c r="F1011">
        <v>1098.28</v>
      </c>
      <c r="G1011">
        <v>1098.28</v>
      </c>
      <c r="H1011">
        <v>1098.28</v>
      </c>
      <c r="I1011">
        <v>1115.52</v>
      </c>
      <c r="J1011">
        <v>1115.52</v>
      </c>
      <c r="K1011">
        <v>1115.52</v>
      </c>
      <c r="L1011">
        <v>1133.02</v>
      </c>
      <c r="M1011">
        <v>1133.02</v>
      </c>
      <c r="N1011">
        <v>1133.02</v>
      </c>
      <c r="O1011">
        <v>1150.79</v>
      </c>
      <c r="P1011">
        <v>1150.79</v>
      </c>
      <c r="Q1011">
        <v>1150.79</v>
      </c>
    </row>
    <row r="1012" spans="1:17" x14ac:dyDescent="0.2">
      <c r="A1012" t="s">
        <v>103</v>
      </c>
      <c r="B1012" t="e">
        <f>INDEX('SHOP Plan List'!B$2:B$15,MATCH($A1012,'SHOP Plan List'!$A$2:$A$15,0))</f>
        <v>#N/A</v>
      </c>
      <c r="C1012" t="e">
        <f>INDEX('SHOP Plan List'!C$2:C$15,MATCH($A1012,'SHOP Plan List'!$A$2:$A$15,0))</f>
        <v>#N/A</v>
      </c>
      <c r="D1012" t="s">
        <v>82</v>
      </c>
      <c r="E1012">
        <v>53</v>
      </c>
      <c r="F1012">
        <v>1147.8</v>
      </c>
      <c r="G1012">
        <v>1147.8</v>
      </c>
      <c r="H1012">
        <v>1147.8</v>
      </c>
      <c r="I1012">
        <v>1165.81</v>
      </c>
      <c r="J1012">
        <v>1165.81</v>
      </c>
      <c r="K1012">
        <v>1165.81</v>
      </c>
      <c r="L1012">
        <v>1184.0999999999999</v>
      </c>
      <c r="M1012">
        <v>1184.0999999999999</v>
      </c>
      <c r="N1012">
        <v>1184.0999999999999</v>
      </c>
      <c r="O1012">
        <v>1202.67</v>
      </c>
      <c r="P1012">
        <v>1202.67</v>
      </c>
      <c r="Q1012">
        <v>1202.67</v>
      </c>
    </row>
    <row r="1013" spans="1:17" x14ac:dyDescent="0.2">
      <c r="A1013" t="s">
        <v>103</v>
      </c>
      <c r="B1013" t="e">
        <f>INDEX('SHOP Plan List'!B$2:B$15,MATCH($A1013,'SHOP Plan List'!$A$2:$A$15,0))</f>
        <v>#N/A</v>
      </c>
      <c r="C1013" t="e">
        <f>INDEX('SHOP Plan List'!C$2:C$15,MATCH($A1013,'SHOP Plan List'!$A$2:$A$15,0))</f>
        <v>#N/A</v>
      </c>
      <c r="D1013" t="s">
        <v>82</v>
      </c>
      <c r="E1013">
        <v>54</v>
      </c>
      <c r="F1013">
        <v>1201.25</v>
      </c>
      <c r="G1013">
        <v>1201.25</v>
      </c>
      <c r="H1013">
        <v>1201.25</v>
      </c>
      <c r="I1013">
        <v>1220.0999999999999</v>
      </c>
      <c r="J1013">
        <v>1220.0999999999999</v>
      </c>
      <c r="K1013">
        <v>1220.0999999999999</v>
      </c>
      <c r="L1013">
        <v>1239.24</v>
      </c>
      <c r="M1013">
        <v>1239.24</v>
      </c>
      <c r="N1013">
        <v>1239.24</v>
      </c>
      <c r="O1013">
        <v>1258.68</v>
      </c>
      <c r="P1013">
        <v>1258.68</v>
      </c>
      <c r="Q1013">
        <v>1258.68</v>
      </c>
    </row>
    <row r="1014" spans="1:17" x14ac:dyDescent="0.2">
      <c r="A1014" t="s">
        <v>103</v>
      </c>
      <c r="B1014" t="e">
        <f>INDEX('SHOP Plan List'!B$2:B$15,MATCH($A1014,'SHOP Plan List'!$A$2:$A$15,0))</f>
        <v>#N/A</v>
      </c>
      <c r="C1014" t="e">
        <f>INDEX('SHOP Plan List'!C$2:C$15,MATCH($A1014,'SHOP Plan List'!$A$2:$A$15,0))</f>
        <v>#N/A</v>
      </c>
      <c r="D1014" t="s">
        <v>82</v>
      </c>
      <c r="E1014">
        <v>55</v>
      </c>
      <c r="F1014">
        <v>1254.7</v>
      </c>
      <c r="G1014">
        <v>1254.7</v>
      </c>
      <c r="H1014">
        <v>1254.7</v>
      </c>
      <c r="I1014">
        <v>1274.3900000000001</v>
      </c>
      <c r="J1014">
        <v>1274.3900000000001</v>
      </c>
      <c r="K1014">
        <v>1274.3900000000001</v>
      </c>
      <c r="L1014">
        <v>1294.3800000000001</v>
      </c>
      <c r="M1014">
        <v>1294.3800000000001</v>
      </c>
      <c r="N1014">
        <v>1294.3800000000001</v>
      </c>
      <c r="O1014">
        <v>1314.69</v>
      </c>
      <c r="P1014">
        <v>1314.69</v>
      </c>
      <c r="Q1014">
        <v>1314.69</v>
      </c>
    </row>
    <row r="1015" spans="1:17" x14ac:dyDescent="0.2">
      <c r="A1015" t="s">
        <v>103</v>
      </c>
      <c r="B1015" t="e">
        <f>INDEX('SHOP Plan List'!B$2:B$15,MATCH($A1015,'SHOP Plan List'!$A$2:$A$15,0))</f>
        <v>#N/A</v>
      </c>
      <c r="C1015" t="e">
        <f>INDEX('SHOP Plan List'!C$2:C$15,MATCH($A1015,'SHOP Plan List'!$A$2:$A$15,0))</f>
        <v>#N/A</v>
      </c>
      <c r="D1015" t="s">
        <v>82</v>
      </c>
      <c r="E1015">
        <v>56</v>
      </c>
      <c r="F1015">
        <v>1312.65</v>
      </c>
      <c r="G1015">
        <v>1312.65</v>
      </c>
      <c r="H1015">
        <v>1312.65</v>
      </c>
      <c r="I1015">
        <v>1333.25</v>
      </c>
      <c r="J1015">
        <v>1333.25</v>
      </c>
      <c r="K1015">
        <v>1333.25</v>
      </c>
      <c r="L1015">
        <v>1354.17</v>
      </c>
      <c r="M1015">
        <v>1354.17</v>
      </c>
      <c r="N1015">
        <v>1354.17</v>
      </c>
      <c r="O1015">
        <v>1375.41</v>
      </c>
      <c r="P1015">
        <v>1375.41</v>
      </c>
      <c r="Q1015">
        <v>1375.41</v>
      </c>
    </row>
    <row r="1016" spans="1:17" x14ac:dyDescent="0.2">
      <c r="A1016" t="s">
        <v>103</v>
      </c>
      <c r="B1016" t="e">
        <f>INDEX('SHOP Plan List'!B$2:B$15,MATCH($A1016,'SHOP Plan List'!$A$2:$A$15,0))</f>
        <v>#N/A</v>
      </c>
      <c r="C1016" t="e">
        <f>INDEX('SHOP Plan List'!C$2:C$15,MATCH($A1016,'SHOP Plan List'!$A$2:$A$15,0))</f>
        <v>#N/A</v>
      </c>
      <c r="D1016" t="s">
        <v>82</v>
      </c>
      <c r="E1016">
        <v>57</v>
      </c>
      <c r="F1016">
        <v>1371.17</v>
      </c>
      <c r="G1016">
        <v>1371.17</v>
      </c>
      <c r="H1016">
        <v>1371.17</v>
      </c>
      <c r="I1016">
        <v>1392.68</v>
      </c>
      <c r="J1016">
        <v>1392.68</v>
      </c>
      <c r="K1016">
        <v>1392.68</v>
      </c>
      <c r="L1016">
        <v>1414.53</v>
      </c>
      <c r="M1016">
        <v>1414.53</v>
      </c>
      <c r="N1016">
        <v>1414.53</v>
      </c>
      <c r="O1016">
        <v>1436.72</v>
      </c>
      <c r="P1016">
        <v>1436.72</v>
      </c>
      <c r="Q1016">
        <v>1436.72</v>
      </c>
    </row>
    <row r="1017" spans="1:17" x14ac:dyDescent="0.2">
      <c r="A1017" t="s">
        <v>103</v>
      </c>
      <c r="B1017" t="e">
        <f>INDEX('SHOP Plan List'!B$2:B$15,MATCH($A1017,'SHOP Plan List'!$A$2:$A$15,0))</f>
        <v>#N/A</v>
      </c>
      <c r="C1017" t="e">
        <f>INDEX('SHOP Plan List'!C$2:C$15,MATCH($A1017,'SHOP Plan List'!$A$2:$A$15,0))</f>
        <v>#N/A</v>
      </c>
      <c r="D1017" t="s">
        <v>82</v>
      </c>
      <c r="E1017">
        <v>58</v>
      </c>
      <c r="F1017">
        <v>1433.62</v>
      </c>
      <c r="G1017">
        <v>1433.62</v>
      </c>
      <c r="H1017">
        <v>1433.62</v>
      </c>
      <c r="I1017">
        <v>1456.11</v>
      </c>
      <c r="J1017">
        <v>1456.11</v>
      </c>
      <c r="K1017">
        <v>1456.11</v>
      </c>
      <c r="L1017">
        <v>1478.96</v>
      </c>
      <c r="M1017">
        <v>1478.96</v>
      </c>
      <c r="N1017">
        <v>1478.96</v>
      </c>
      <c r="O1017">
        <v>1502.16</v>
      </c>
      <c r="P1017">
        <v>1502.16</v>
      </c>
      <c r="Q1017">
        <v>1502.16</v>
      </c>
    </row>
    <row r="1018" spans="1:17" x14ac:dyDescent="0.2">
      <c r="A1018" t="s">
        <v>103</v>
      </c>
      <c r="B1018" t="e">
        <f>INDEX('SHOP Plan List'!B$2:B$15,MATCH($A1018,'SHOP Plan List'!$A$2:$A$15,0))</f>
        <v>#N/A</v>
      </c>
      <c r="C1018" t="e">
        <f>INDEX('SHOP Plan List'!C$2:C$15,MATCH($A1018,'SHOP Plan List'!$A$2:$A$15,0))</f>
        <v>#N/A</v>
      </c>
      <c r="D1018" t="s">
        <v>82</v>
      </c>
      <c r="E1018">
        <v>59</v>
      </c>
      <c r="F1018">
        <v>1464.57</v>
      </c>
      <c r="G1018">
        <v>1464.57</v>
      </c>
      <c r="H1018">
        <v>1464.57</v>
      </c>
      <c r="I1018">
        <v>1487.55</v>
      </c>
      <c r="J1018">
        <v>1487.55</v>
      </c>
      <c r="K1018">
        <v>1487.55</v>
      </c>
      <c r="L1018">
        <v>1510.88</v>
      </c>
      <c r="M1018">
        <v>1510.88</v>
      </c>
      <c r="N1018">
        <v>1510.88</v>
      </c>
      <c r="O1018">
        <v>1534.59</v>
      </c>
      <c r="P1018">
        <v>1534.59</v>
      </c>
      <c r="Q1018">
        <v>1534.59</v>
      </c>
    </row>
    <row r="1019" spans="1:17" x14ac:dyDescent="0.2">
      <c r="A1019" t="s">
        <v>103</v>
      </c>
      <c r="B1019" t="e">
        <f>INDEX('SHOP Plan List'!B$2:B$15,MATCH($A1019,'SHOP Plan List'!$A$2:$A$15,0))</f>
        <v>#N/A</v>
      </c>
      <c r="C1019" t="e">
        <f>INDEX('SHOP Plan List'!C$2:C$15,MATCH($A1019,'SHOP Plan List'!$A$2:$A$15,0))</f>
        <v>#N/A</v>
      </c>
      <c r="D1019" t="s">
        <v>82</v>
      </c>
      <c r="E1019">
        <v>60</v>
      </c>
      <c r="F1019">
        <v>1527.02</v>
      </c>
      <c r="G1019">
        <v>1527.02</v>
      </c>
      <c r="H1019">
        <v>1527.02</v>
      </c>
      <c r="I1019">
        <v>1550.98</v>
      </c>
      <c r="J1019">
        <v>1550.98</v>
      </c>
      <c r="K1019">
        <v>1550.98</v>
      </c>
      <c r="L1019">
        <v>1575.31</v>
      </c>
      <c r="M1019">
        <v>1575.31</v>
      </c>
      <c r="N1019">
        <v>1575.31</v>
      </c>
      <c r="O1019">
        <v>1600.03</v>
      </c>
      <c r="P1019">
        <v>1600.03</v>
      </c>
      <c r="Q1019">
        <v>1600.03</v>
      </c>
    </row>
    <row r="1020" spans="1:17" x14ac:dyDescent="0.2">
      <c r="A1020" t="s">
        <v>103</v>
      </c>
      <c r="B1020" t="e">
        <f>INDEX('SHOP Plan List'!B$2:B$15,MATCH($A1020,'SHOP Plan List'!$A$2:$A$15,0))</f>
        <v>#N/A</v>
      </c>
      <c r="C1020" t="e">
        <f>INDEX('SHOP Plan List'!C$2:C$15,MATCH($A1020,'SHOP Plan List'!$A$2:$A$15,0))</f>
        <v>#N/A</v>
      </c>
      <c r="D1020" t="s">
        <v>82</v>
      </c>
      <c r="E1020">
        <v>61</v>
      </c>
      <c r="F1020">
        <v>1581.03</v>
      </c>
      <c r="G1020">
        <v>1581.03</v>
      </c>
      <c r="H1020">
        <v>1581.03</v>
      </c>
      <c r="I1020">
        <v>1605.84</v>
      </c>
      <c r="J1020">
        <v>1605.84</v>
      </c>
      <c r="K1020">
        <v>1605.84</v>
      </c>
      <c r="L1020">
        <v>1631.04</v>
      </c>
      <c r="M1020">
        <v>1631.04</v>
      </c>
      <c r="N1020">
        <v>1631.04</v>
      </c>
      <c r="O1020">
        <v>1656.63</v>
      </c>
      <c r="P1020">
        <v>1656.63</v>
      </c>
      <c r="Q1020">
        <v>1656.63</v>
      </c>
    </row>
    <row r="1021" spans="1:17" x14ac:dyDescent="0.2">
      <c r="A1021" t="s">
        <v>103</v>
      </c>
      <c r="B1021" t="e">
        <f>INDEX('SHOP Plan List'!B$2:B$15,MATCH($A1021,'SHOP Plan List'!$A$2:$A$15,0))</f>
        <v>#N/A</v>
      </c>
      <c r="C1021" t="e">
        <f>INDEX('SHOP Plan List'!C$2:C$15,MATCH($A1021,'SHOP Plan List'!$A$2:$A$15,0))</f>
        <v>#N/A</v>
      </c>
      <c r="D1021" t="s">
        <v>82</v>
      </c>
      <c r="E1021">
        <v>62</v>
      </c>
      <c r="F1021">
        <v>1616.48</v>
      </c>
      <c r="G1021">
        <v>1616.48</v>
      </c>
      <c r="H1021">
        <v>1616.48</v>
      </c>
      <c r="I1021">
        <v>1641.84</v>
      </c>
      <c r="J1021">
        <v>1641.84</v>
      </c>
      <c r="K1021">
        <v>1641.84</v>
      </c>
      <c r="L1021">
        <v>1667.6</v>
      </c>
      <c r="M1021">
        <v>1667.6</v>
      </c>
      <c r="N1021">
        <v>1667.6</v>
      </c>
      <c r="O1021">
        <v>1693.77</v>
      </c>
      <c r="P1021">
        <v>1693.77</v>
      </c>
      <c r="Q1021">
        <v>1693.77</v>
      </c>
    </row>
    <row r="1022" spans="1:17" x14ac:dyDescent="0.2">
      <c r="A1022" t="s">
        <v>103</v>
      </c>
      <c r="B1022" t="e">
        <f>INDEX('SHOP Plan List'!B$2:B$15,MATCH($A1022,'SHOP Plan List'!$A$2:$A$15,0))</f>
        <v>#N/A</v>
      </c>
      <c r="C1022" t="e">
        <f>INDEX('SHOP Plan List'!C$2:C$15,MATCH($A1022,'SHOP Plan List'!$A$2:$A$15,0))</f>
        <v>#N/A</v>
      </c>
      <c r="D1022" t="s">
        <v>82</v>
      </c>
      <c r="E1022">
        <v>63</v>
      </c>
      <c r="F1022">
        <v>1660.93</v>
      </c>
      <c r="G1022">
        <v>1660.93</v>
      </c>
      <c r="H1022">
        <v>1660.93</v>
      </c>
      <c r="I1022">
        <v>1686.99</v>
      </c>
      <c r="J1022">
        <v>1686.99</v>
      </c>
      <c r="K1022">
        <v>1686.99</v>
      </c>
      <c r="L1022">
        <v>1713.46</v>
      </c>
      <c r="M1022">
        <v>1713.46</v>
      </c>
      <c r="N1022">
        <v>1713.46</v>
      </c>
      <c r="O1022">
        <v>1740.34</v>
      </c>
      <c r="P1022">
        <v>1740.34</v>
      </c>
      <c r="Q1022">
        <v>1740.34</v>
      </c>
    </row>
    <row r="1023" spans="1:17" x14ac:dyDescent="0.2">
      <c r="A1023" t="s">
        <v>103</v>
      </c>
      <c r="B1023" t="e">
        <f>INDEX('SHOP Plan List'!B$2:B$15,MATCH($A1023,'SHOP Plan List'!$A$2:$A$15,0))</f>
        <v>#N/A</v>
      </c>
      <c r="C1023" t="e">
        <f>INDEX('SHOP Plan List'!C$2:C$15,MATCH($A1023,'SHOP Plan List'!$A$2:$A$15,0))</f>
        <v>#N/A</v>
      </c>
      <c r="D1023" t="s">
        <v>82</v>
      </c>
      <c r="E1023" t="s">
        <v>84</v>
      </c>
      <c r="F1023">
        <v>1687.93</v>
      </c>
      <c r="G1023">
        <v>1687.93</v>
      </c>
      <c r="H1023">
        <v>1687.93</v>
      </c>
      <c r="I1023">
        <v>1714.41</v>
      </c>
      <c r="J1023">
        <v>1714.41</v>
      </c>
      <c r="K1023">
        <v>1714.41</v>
      </c>
      <c r="L1023">
        <v>1741.31</v>
      </c>
      <c r="M1023">
        <v>1741.31</v>
      </c>
      <c r="N1023">
        <v>1741.31</v>
      </c>
      <c r="O1023">
        <v>1768.63</v>
      </c>
      <c r="P1023">
        <v>1768.63</v>
      </c>
      <c r="Q1023">
        <v>1768.63</v>
      </c>
    </row>
    <row r="1024" spans="1:17" x14ac:dyDescent="0.2">
      <c r="A1024" t="s">
        <v>104</v>
      </c>
      <c r="B1024" t="e">
        <f>INDEX('SHOP Plan List'!B$2:B$15,MATCH($A1024,'SHOP Plan List'!$A$2:$A$15,0))</f>
        <v>#N/A</v>
      </c>
      <c r="C1024" t="e">
        <f>INDEX('SHOP Plan List'!C$2:C$15,MATCH($A1024,'SHOP Plan List'!$A$2:$A$15,0))</f>
        <v>#N/A</v>
      </c>
      <c r="D1024" t="s">
        <v>82</v>
      </c>
      <c r="E1024" t="s">
        <v>83</v>
      </c>
      <c r="F1024">
        <v>430.95</v>
      </c>
      <c r="G1024">
        <v>430.95</v>
      </c>
      <c r="H1024">
        <v>430.95</v>
      </c>
      <c r="I1024">
        <v>437.71</v>
      </c>
      <c r="J1024">
        <v>437.71</v>
      </c>
      <c r="K1024">
        <v>437.71</v>
      </c>
      <c r="L1024">
        <v>444.58</v>
      </c>
      <c r="M1024">
        <v>444.58</v>
      </c>
      <c r="N1024">
        <v>444.58</v>
      </c>
      <c r="O1024">
        <v>451.55</v>
      </c>
      <c r="P1024">
        <v>451.55</v>
      </c>
      <c r="Q1024">
        <v>451.55</v>
      </c>
    </row>
    <row r="1025" spans="1:17" x14ac:dyDescent="0.2">
      <c r="A1025" t="s">
        <v>104</v>
      </c>
      <c r="B1025" t="e">
        <f>INDEX('SHOP Plan List'!B$2:B$15,MATCH($A1025,'SHOP Plan List'!$A$2:$A$15,0))</f>
        <v>#N/A</v>
      </c>
      <c r="C1025" t="e">
        <f>INDEX('SHOP Plan List'!C$2:C$15,MATCH($A1025,'SHOP Plan List'!$A$2:$A$15,0))</f>
        <v>#N/A</v>
      </c>
      <c r="D1025" t="s">
        <v>82</v>
      </c>
      <c r="E1025">
        <v>15</v>
      </c>
      <c r="F1025">
        <v>469.26</v>
      </c>
      <c r="G1025">
        <v>469.26</v>
      </c>
      <c r="H1025">
        <v>469.26</v>
      </c>
      <c r="I1025">
        <v>476.62</v>
      </c>
      <c r="J1025">
        <v>476.62</v>
      </c>
      <c r="K1025">
        <v>476.62</v>
      </c>
      <c r="L1025">
        <v>484.1</v>
      </c>
      <c r="M1025">
        <v>484.1</v>
      </c>
      <c r="N1025">
        <v>484.1</v>
      </c>
      <c r="O1025">
        <v>491.69</v>
      </c>
      <c r="P1025">
        <v>491.69</v>
      </c>
      <c r="Q1025">
        <v>491.69</v>
      </c>
    </row>
    <row r="1026" spans="1:17" x14ac:dyDescent="0.2">
      <c r="A1026" t="s">
        <v>104</v>
      </c>
      <c r="B1026" t="e">
        <f>INDEX('SHOP Plan List'!B$2:B$15,MATCH($A1026,'SHOP Plan List'!$A$2:$A$15,0))</f>
        <v>#N/A</v>
      </c>
      <c r="C1026" t="e">
        <f>INDEX('SHOP Plan List'!C$2:C$15,MATCH($A1026,'SHOP Plan List'!$A$2:$A$15,0))</f>
        <v>#N/A</v>
      </c>
      <c r="D1026" t="s">
        <v>82</v>
      </c>
      <c r="E1026">
        <v>16</v>
      </c>
      <c r="F1026">
        <v>483.9</v>
      </c>
      <c r="G1026">
        <v>483.9</v>
      </c>
      <c r="H1026">
        <v>483.9</v>
      </c>
      <c r="I1026">
        <v>491.5</v>
      </c>
      <c r="J1026">
        <v>491.5</v>
      </c>
      <c r="K1026">
        <v>491.5</v>
      </c>
      <c r="L1026">
        <v>499.21</v>
      </c>
      <c r="M1026">
        <v>499.21</v>
      </c>
      <c r="N1026">
        <v>499.21</v>
      </c>
      <c r="O1026">
        <v>507.04</v>
      </c>
      <c r="P1026">
        <v>507.04</v>
      </c>
      <c r="Q1026">
        <v>507.04</v>
      </c>
    </row>
    <row r="1027" spans="1:17" x14ac:dyDescent="0.2">
      <c r="A1027" t="s">
        <v>104</v>
      </c>
      <c r="B1027" t="e">
        <f>INDEX('SHOP Plan List'!B$2:B$15,MATCH($A1027,'SHOP Plan List'!$A$2:$A$15,0))</f>
        <v>#N/A</v>
      </c>
      <c r="C1027" t="e">
        <f>INDEX('SHOP Plan List'!C$2:C$15,MATCH($A1027,'SHOP Plan List'!$A$2:$A$15,0))</f>
        <v>#N/A</v>
      </c>
      <c r="D1027" t="s">
        <v>82</v>
      </c>
      <c r="E1027">
        <v>17</v>
      </c>
      <c r="F1027">
        <v>498.55</v>
      </c>
      <c r="G1027">
        <v>498.55</v>
      </c>
      <c r="H1027">
        <v>498.55</v>
      </c>
      <c r="I1027">
        <v>506.37</v>
      </c>
      <c r="J1027">
        <v>506.37</v>
      </c>
      <c r="K1027">
        <v>506.37</v>
      </c>
      <c r="L1027">
        <v>514.32000000000005</v>
      </c>
      <c r="M1027">
        <v>514.32000000000005</v>
      </c>
      <c r="N1027">
        <v>514.32000000000005</v>
      </c>
      <c r="O1027">
        <v>522.39</v>
      </c>
      <c r="P1027">
        <v>522.39</v>
      </c>
      <c r="Q1027">
        <v>522.39</v>
      </c>
    </row>
    <row r="1028" spans="1:17" x14ac:dyDescent="0.2">
      <c r="A1028" t="s">
        <v>104</v>
      </c>
      <c r="B1028" t="e">
        <f>INDEX('SHOP Plan List'!B$2:B$15,MATCH($A1028,'SHOP Plan List'!$A$2:$A$15,0))</f>
        <v>#N/A</v>
      </c>
      <c r="C1028" t="e">
        <f>INDEX('SHOP Plan List'!C$2:C$15,MATCH($A1028,'SHOP Plan List'!$A$2:$A$15,0))</f>
        <v>#N/A</v>
      </c>
      <c r="D1028" t="s">
        <v>82</v>
      </c>
      <c r="E1028">
        <v>18</v>
      </c>
      <c r="F1028">
        <v>514.32000000000005</v>
      </c>
      <c r="G1028">
        <v>514.32000000000005</v>
      </c>
      <c r="H1028">
        <v>514.32000000000005</v>
      </c>
      <c r="I1028">
        <v>522.39</v>
      </c>
      <c r="J1028">
        <v>522.39</v>
      </c>
      <c r="K1028">
        <v>522.39</v>
      </c>
      <c r="L1028">
        <v>530.59</v>
      </c>
      <c r="M1028">
        <v>530.59</v>
      </c>
      <c r="N1028">
        <v>530.59</v>
      </c>
      <c r="O1028">
        <v>538.91</v>
      </c>
      <c r="P1028">
        <v>538.91</v>
      </c>
      <c r="Q1028">
        <v>538.91</v>
      </c>
    </row>
    <row r="1029" spans="1:17" x14ac:dyDescent="0.2">
      <c r="A1029" t="s">
        <v>104</v>
      </c>
      <c r="B1029" t="e">
        <f>INDEX('SHOP Plan List'!B$2:B$15,MATCH($A1029,'SHOP Plan List'!$A$2:$A$15,0))</f>
        <v>#N/A</v>
      </c>
      <c r="C1029" t="e">
        <f>INDEX('SHOP Plan List'!C$2:C$15,MATCH($A1029,'SHOP Plan List'!$A$2:$A$15,0))</f>
        <v>#N/A</v>
      </c>
      <c r="D1029" t="s">
        <v>82</v>
      </c>
      <c r="E1029">
        <v>19</v>
      </c>
      <c r="F1029">
        <v>530.1</v>
      </c>
      <c r="G1029">
        <v>530.1</v>
      </c>
      <c r="H1029">
        <v>530.1</v>
      </c>
      <c r="I1029">
        <v>538.41</v>
      </c>
      <c r="J1029">
        <v>538.41</v>
      </c>
      <c r="K1029">
        <v>538.41</v>
      </c>
      <c r="L1029">
        <v>546.86</v>
      </c>
      <c r="M1029">
        <v>546.86</v>
      </c>
      <c r="N1029">
        <v>546.86</v>
      </c>
      <c r="O1029">
        <v>555.44000000000005</v>
      </c>
      <c r="P1029">
        <v>555.44000000000005</v>
      </c>
      <c r="Q1029">
        <v>555.44000000000005</v>
      </c>
    </row>
    <row r="1030" spans="1:17" x14ac:dyDescent="0.2">
      <c r="A1030" t="s">
        <v>104</v>
      </c>
      <c r="B1030" t="e">
        <f>INDEX('SHOP Plan List'!B$2:B$15,MATCH($A1030,'SHOP Plan List'!$A$2:$A$15,0))</f>
        <v>#N/A</v>
      </c>
      <c r="C1030" t="e">
        <f>INDEX('SHOP Plan List'!C$2:C$15,MATCH($A1030,'SHOP Plan List'!$A$2:$A$15,0))</f>
        <v>#N/A</v>
      </c>
      <c r="D1030" t="s">
        <v>82</v>
      </c>
      <c r="E1030">
        <v>20</v>
      </c>
      <c r="F1030">
        <v>546.42999999999995</v>
      </c>
      <c r="G1030">
        <v>546.42999999999995</v>
      </c>
      <c r="H1030">
        <v>546.42999999999995</v>
      </c>
      <c r="I1030">
        <v>555.01</v>
      </c>
      <c r="J1030">
        <v>555.01</v>
      </c>
      <c r="K1030">
        <v>555.01</v>
      </c>
      <c r="L1030">
        <v>563.71</v>
      </c>
      <c r="M1030">
        <v>563.71</v>
      </c>
      <c r="N1030">
        <v>563.71</v>
      </c>
      <c r="O1030">
        <v>572.55999999999995</v>
      </c>
      <c r="P1030">
        <v>572.55999999999995</v>
      </c>
      <c r="Q1030">
        <v>572.55999999999995</v>
      </c>
    </row>
    <row r="1031" spans="1:17" x14ac:dyDescent="0.2">
      <c r="A1031" t="s">
        <v>104</v>
      </c>
      <c r="B1031" t="e">
        <f>INDEX('SHOP Plan List'!B$2:B$15,MATCH($A1031,'SHOP Plan List'!$A$2:$A$15,0))</f>
        <v>#N/A</v>
      </c>
      <c r="C1031" t="e">
        <f>INDEX('SHOP Plan List'!C$2:C$15,MATCH($A1031,'SHOP Plan List'!$A$2:$A$15,0))</f>
        <v>#N/A</v>
      </c>
      <c r="D1031" t="s">
        <v>82</v>
      </c>
      <c r="E1031">
        <v>21</v>
      </c>
      <c r="F1031">
        <v>563.33000000000004</v>
      </c>
      <c r="G1031">
        <v>563.33000000000004</v>
      </c>
      <c r="H1031">
        <v>563.33000000000004</v>
      </c>
      <c r="I1031">
        <v>572.16999999999996</v>
      </c>
      <c r="J1031">
        <v>572.16999999999996</v>
      </c>
      <c r="K1031">
        <v>572.16999999999996</v>
      </c>
      <c r="L1031">
        <v>581.15</v>
      </c>
      <c r="M1031">
        <v>581.15</v>
      </c>
      <c r="N1031">
        <v>581.15</v>
      </c>
      <c r="O1031">
        <v>590.27</v>
      </c>
      <c r="P1031">
        <v>590.27</v>
      </c>
      <c r="Q1031">
        <v>590.27</v>
      </c>
    </row>
    <row r="1032" spans="1:17" x14ac:dyDescent="0.2">
      <c r="A1032" t="s">
        <v>104</v>
      </c>
      <c r="B1032" t="e">
        <f>INDEX('SHOP Plan List'!B$2:B$15,MATCH($A1032,'SHOP Plan List'!$A$2:$A$15,0))</f>
        <v>#N/A</v>
      </c>
      <c r="C1032" t="e">
        <f>INDEX('SHOP Plan List'!C$2:C$15,MATCH($A1032,'SHOP Plan List'!$A$2:$A$15,0))</f>
        <v>#N/A</v>
      </c>
      <c r="D1032" t="s">
        <v>82</v>
      </c>
      <c r="E1032">
        <v>22</v>
      </c>
      <c r="F1032">
        <v>563.33000000000004</v>
      </c>
      <c r="G1032">
        <v>563.33000000000004</v>
      </c>
      <c r="H1032">
        <v>563.33000000000004</v>
      </c>
      <c r="I1032">
        <v>572.16999999999996</v>
      </c>
      <c r="J1032">
        <v>572.16999999999996</v>
      </c>
      <c r="K1032">
        <v>572.16999999999996</v>
      </c>
      <c r="L1032">
        <v>581.15</v>
      </c>
      <c r="M1032">
        <v>581.15</v>
      </c>
      <c r="N1032">
        <v>581.15</v>
      </c>
      <c r="O1032">
        <v>590.27</v>
      </c>
      <c r="P1032">
        <v>590.27</v>
      </c>
      <c r="Q1032">
        <v>590.27</v>
      </c>
    </row>
    <row r="1033" spans="1:17" x14ac:dyDescent="0.2">
      <c r="A1033" t="s">
        <v>104</v>
      </c>
      <c r="B1033" t="e">
        <f>INDEX('SHOP Plan List'!B$2:B$15,MATCH($A1033,'SHOP Plan List'!$A$2:$A$15,0))</f>
        <v>#N/A</v>
      </c>
      <c r="C1033" t="e">
        <f>INDEX('SHOP Plan List'!C$2:C$15,MATCH($A1033,'SHOP Plan List'!$A$2:$A$15,0))</f>
        <v>#N/A</v>
      </c>
      <c r="D1033" t="s">
        <v>82</v>
      </c>
      <c r="E1033">
        <v>23</v>
      </c>
      <c r="F1033">
        <v>563.33000000000004</v>
      </c>
      <c r="G1033">
        <v>563.33000000000004</v>
      </c>
      <c r="H1033">
        <v>563.33000000000004</v>
      </c>
      <c r="I1033">
        <v>572.16999999999996</v>
      </c>
      <c r="J1033">
        <v>572.16999999999996</v>
      </c>
      <c r="K1033">
        <v>572.16999999999996</v>
      </c>
      <c r="L1033">
        <v>581.15</v>
      </c>
      <c r="M1033">
        <v>581.15</v>
      </c>
      <c r="N1033">
        <v>581.15</v>
      </c>
      <c r="O1033">
        <v>590.27</v>
      </c>
      <c r="P1033">
        <v>590.27</v>
      </c>
      <c r="Q1033">
        <v>590.27</v>
      </c>
    </row>
    <row r="1034" spans="1:17" x14ac:dyDescent="0.2">
      <c r="A1034" t="s">
        <v>104</v>
      </c>
      <c r="B1034" t="e">
        <f>INDEX('SHOP Plan List'!B$2:B$15,MATCH($A1034,'SHOP Plan List'!$A$2:$A$15,0))</f>
        <v>#N/A</v>
      </c>
      <c r="C1034" t="e">
        <f>INDEX('SHOP Plan List'!C$2:C$15,MATCH($A1034,'SHOP Plan List'!$A$2:$A$15,0))</f>
        <v>#N/A</v>
      </c>
      <c r="D1034" t="s">
        <v>82</v>
      </c>
      <c r="E1034">
        <v>24</v>
      </c>
      <c r="F1034">
        <v>563.33000000000004</v>
      </c>
      <c r="G1034">
        <v>563.33000000000004</v>
      </c>
      <c r="H1034">
        <v>563.33000000000004</v>
      </c>
      <c r="I1034">
        <v>572.16999999999996</v>
      </c>
      <c r="J1034">
        <v>572.16999999999996</v>
      </c>
      <c r="K1034">
        <v>572.16999999999996</v>
      </c>
      <c r="L1034">
        <v>581.15</v>
      </c>
      <c r="M1034">
        <v>581.15</v>
      </c>
      <c r="N1034">
        <v>581.15</v>
      </c>
      <c r="O1034">
        <v>590.27</v>
      </c>
      <c r="P1034">
        <v>590.27</v>
      </c>
      <c r="Q1034">
        <v>590.27</v>
      </c>
    </row>
    <row r="1035" spans="1:17" x14ac:dyDescent="0.2">
      <c r="A1035" t="s">
        <v>104</v>
      </c>
      <c r="B1035" t="e">
        <f>INDEX('SHOP Plan List'!B$2:B$15,MATCH($A1035,'SHOP Plan List'!$A$2:$A$15,0))</f>
        <v>#N/A</v>
      </c>
      <c r="C1035" t="e">
        <f>INDEX('SHOP Plan List'!C$2:C$15,MATCH($A1035,'SHOP Plan List'!$A$2:$A$15,0))</f>
        <v>#N/A</v>
      </c>
      <c r="D1035" t="s">
        <v>82</v>
      </c>
      <c r="E1035">
        <v>25</v>
      </c>
      <c r="F1035">
        <v>565.59</v>
      </c>
      <c r="G1035">
        <v>565.59</v>
      </c>
      <c r="H1035">
        <v>565.59</v>
      </c>
      <c r="I1035">
        <v>574.46</v>
      </c>
      <c r="J1035">
        <v>574.46</v>
      </c>
      <c r="K1035">
        <v>574.46</v>
      </c>
      <c r="L1035">
        <v>583.47</v>
      </c>
      <c r="M1035">
        <v>583.47</v>
      </c>
      <c r="N1035">
        <v>583.47</v>
      </c>
      <c r="O1035">
        <v>592.63</v>
      </c>
      <c r="P1035">
        <v>592.63</v>
      </c>
      <c r="Q1035">
        <v>592.63</v>
      </c>
    </row>
    <row r="1036" spans="1:17" x14ac:dyDescent="0.2">
      <c r="A1036" t="s">
        <v>104</v>
      </c>
      <c r="B1036" t="e">
        <f>INDEX('SHOP Plan List'!B$2:B$15,MATCH($A1036,'SHOP Plan List'!$A$2:$A$15,0))</f>
        <v>#N/A</v>
      </c>
      <c r="C1036" t="e">
        <f>INDEX('SHOP Plan List'!C$2:C$15,MATCH($A1036,'SHOP Plan List'!$A$2:$A$15,0))</f>
        <v>#N/A</v>
      </c>
      <c r="D1036" t="s">
        <v>82</v>
      </c>
      <c r="E1036">
        <v>26</v>
      </c>
      <c r="F1036">
        <v>576.85</v>
      </c>
      <c r="G1036">
        <v>576.85</v>
      </c>
      <c r="H1036">
        <v>576.85</v>
      </c>
      <c r="I1036">
        <v>585.9</v>
      </c>
      <c r="J1036">
        <v>585.9</v>
      </c>
      <c r="K1036">
        <v>585.9</v>
      </c>
      <c r="L1036">
        <v>595.1</v>
      </c>
      <c r="M1036">
        <v>595.1</v>
      </c>
      <c r="N1036">
        <v>595.1</v>
      </c>
      <c r="O1036">
        <v>604.42999999999995</v>
      </c>
      <c r="P1036">
        <v>604.42999999999995</v>
      </c>
      <c r="Q1036">
        <v>604.42999999999995</v>
      </c>
    </row>
    <row r="1037" spans="1:17" x14ac:dyDescent="0.2">
      <c r="A1037" t="s">
        <v>104</v>
      </c>
      <c r="B1037" t="e">
        <f>INDEX('SHOP Plan List'!B$2:B$15,MATCH($A1037,'SHOP Plan List'!$A$2:$A$15,0))</f>
        <v>#N/A</v>
      </c>
      <c r="C1037" t="e">
        <f>INDEX('SHOP Plan List'!C$2:C$15,MATCH($A1037,'SHOP Plan List'!$A$2:$A$15,0))</f>
        <v>#N/A</v>
      </c>
      <c r="D1037" t="s">
        <v>82</v>
      </c>
      <c r="E1037">
        <v>27</v>
      </c>
      <c r="F1037">
        <v>590.37</v>
      </c>
      <c r="G1037">
        <v>590.37</v>
      </c>
      <c r="H1037">
        <v>590.37</v>
      </c>
      <c r="I1037">
        <v>599.64</v>
      </c>
      <c r="J1037">
        <v>599.64</v>
      </c>
      <c r="K1037">
        <v>599.64</v>
      </c>
      <c r="L1037">
        <v>609.04</v>
      </c>
      <c r="M1037">
        <v>609.04</v>
      </c>
      <c r="N1037">
        <v>609.04</v>
      </c>
      <c r="O1037">
        <v>618.6</v>
      </c>
      <c r="P1037">
        <v>618.6</v>
      </c>
      <c r="Q1037">
        <v>618.6</v>
      </c>
    </row>
    <row r="1038" spans="1:17" x14ac:dyDescent="0.2">
      <c r="A1038" t="s">
        <v>104</v>
      </c>
      <c r="B1038" t="e">
        <f>INDEX('SHOP Plan List'!B$2:B$15,MATCH($A1038,'SHOP Plan List'!$A$2:$A$15,0))</f>
        <v>#N/A</v>
      </c>
      <c r="C1038" t="e">
        <f>INDEX('SHOP Plan List'!C$2:C$15,MATCH($A1038,'SHOP Plan List'!$A$2:$A$15,0))</f>
        <v>#N/A</v>
      </c>
      <c r="D1038" t="s">
        <v>82</v>
      </c>
      <c r="E1038">
        <v>28</v>
      </c>
      <c r="F1038">
        <v>612.34</v>
      </c>
      <c r="G1038">
        <v>612.34</v>
      </c>
      <c r="H1038">
        <v>612.34</v>
      </c>
      <c r="I1038">
        <v>621.95000000000005</v>
      </c>
      <c r="J1038">
        <v>621.95000000000005</v>
      </c>
      <c r="K1038">
        <v>621.95000000000005</v>
      </c>
      <c r="L1038">
        <v>631.71</v>
      </c>
      <c r="M1038">
        <v>631.71</v>
      </c>
      <c r="N1038">
        <v>631.71</v>
      </c>
      <c r="O1038">
        <v>641.62</v>
      </c>
      <c r="P1038">
        <v>641.62</v>
      </c>
      <c r="Q1038">
        <v>641.62</v>
      </c>
    </row>
    <row r="1039" spans="1:17" x14ac:dyDescent="0.2">
      <c r="A1039" t="s">
        <v>104</v>
      </c>
      <c r="B1039" t="e">
        <f>INDEX('SHOP Plan List'!B$2:B$15,MATCH($A1039,'SHOP Plan List'!$A$2:$A$15,0))</f>
        <v>#N/A</v>
      </c>
      <c r="C1039" t="e">
        <f>INDEX('SHOP Plan List'!C$2:C$15,MATCH($A1039,'SHOP Plan List'!$A$2:$A$15,0))</f>
        <v>#N/A</v>
      </c>
      <c r="D1039" t="s">
        <v>82</v>
      </c>
      <c r="E1039">
        <v>29</v>
      </c>
      <c r="F1039">
        <v>630.37</v>
      </c>
      <c r="G1039">
        <v>630.37</v>
      </c>
      <c r="H1039">
        <v>630.37</v>
      </c>
      <c r="I1039">
        <v>640.26</v>
      </c>
      <c r="J1039">
        <v>640.26</v>
      </c>
      <c r="K1039">
        <v>640.26</v>
      </c>
      <c r="L1039">
        <v>650.30999999999995</v>
      </c>
      <c r="M1039">
        <v>650.30999999999995</v>
      </c>
      <c r="N1039">
        <v>650.30999999999995</v>
      </c>
      <c r="O1039">
        <v>660.51</v>
      </c>
      <c r="P1039">
        <v>660.51</v>
      </c>
      <c r="Q1039">
        <v>660.51</v>
      </c>
    </row>
    <row r="1040" spans="1:17" x14ac:dyDescent="0.2">
      <c r="A1040" t="s">
        <v>104</v>
      </c>
      <c r="B1040" t="e">
        <f>INDEX('SHOP Plan List'!B$2:B$15,MATCH($A1040,'SHOP Plan List'!$A$2:$A$15,0))</f>
        <v>#N/A</v>
      </c>
      <c r="C1040" t="e">
        <f>INDEX('SHOP Plan List'!C$2:C$15,MATCH($A1040,'SHOP Plan List'!$A$2:$A$15,0))</f>
        <v>#N/A</v>
      </c>
      <c r="D1040" t="s">
        <v>82</v>
      </c>
      <c r="E1040">
        <v>30</v>
      </c>
      <c r="F1040">
        <v>639.38</v>
      </c>
      <c r="G1040">
        <v>639.38</v>
      </c>
      <c r="H1040">
        <v>639.38</v>
      </c>
      <c r="I1040">
        <v>649.41999999999996</v>
      </c>
      <c r="J1040">
        <v>649.41999999999996</v>
      </c>
      <c r="K1040">
        <v>649.41999999999996</v>
      </c>
      <c r="L1040">
        <v>659.6</v>
      </c>
      <c r="M1040">
        <v>659.6</v>
      </c>
      <c r="N1040">
        <v>659.6</v>
      </c>
      <c r="O1040">
        <v>669.95</v>
      </c>
      <c r="P1040">
        <v>669.95</v>
      </c>
      <c r="Q1040">
        <v>669.95</v>
      </c>
    </row>
    <row r="1041" spans="1:17" x14ac:dyDescent="0.2">
      <c r="A1041" t="s">
        <v>104</v>
      </c>
      <c r="B1041" t="e">
        <f>INDEX('SHOP Plan List'!B$2:B$15,MATCH($A1041,'SHOP Plan List'!$A$2:$A$15,0))</f>
        <v>#N/A</v>
      </c>
      <c r="C1041" t="e">
        <f>INDEX('SHOP Plan List'!C$2:C$15,MATCH($A1041,'SHOP Plan List'!$A$2:$A$15,0))</f>
        <v>#N/A</v>
      </c>
      <c r="D1041" t="s">
        <v>82</v>
      </c>
      <c r="E1041">
        <v>31</v>
      </c>
      <c r="F1041">
        <v>652.9</v>
      </c>
      <c r="G1041">
        <v>652.9</v>
      </c>
      <c r="H1041">
        <v>652.9</v>
      </c>
      <c r="I1041">
        <v>663.15</v>
      </c>
      <c r="J1041">
        <v>663.15</v>
      </c>
      <c r="K1041">
        <v>663.15</v>
      </c>
      <c r="L1041">
        <v>673.55</v>
      </c>
      <c r="M1041">
        <v>673.55</v>
      </c>
      <c r="N1041">
        <v>673.55</v>
      </c>
      <c r="O1041">
        <v>684.12</v>
      </c>
      <c r="P1041">
        <v>684.12</v>
      </c>
      <c r="Q1041">
        <v>684.12</v>
      </c>
    </row>
    <row r="1042" spans="1:17" x14ac:dyDescent="0.2">
      <c r="A1042" t="s">
        <v>104</v>
      </c>
      <c r="B1042" t="e">
        <f>INDEX('SHOP Plan List'!B$2:B$15,MATCH($A1042,'SHOP Plan List'!$A$2:$A$15,0))</f>
        <v>#N/A</v>
      </c>
      <c r="C1042" t="e">
        <f>INDEX('SHOP Plan List'!C$2:C$15,MATCH($A1042,'SHOP Plan List'!$A$2:$A$15,0))</f>
        <v>#N/A</v>
      </c>
      <c r="D1042" t="s">
        <v>82</v>
      </c>
      <c r="E1042">
        <v>32</v>
      </c>
      <c r="F1042">
        <v>666.42</v>
      </c>
      <c r="G1042">
        <v>666.42</v>
      </c>
      <c r="H1042">
        <v>666.42</v>
      </c>
      <c r="I1042">
        <v>676.88</v>
      </c>
      <c r="J1042">
        <v>676.88</v>
      </c>
      <c r="K1042">
        <v>676.88</v>
      </c>
      <c r="L1042">
        <v>687.5</v>
      </c>
      <c r="M1042">
        <v>687.5</v>
      </c>
      <c r="N1042">
        <v>687.5</v>
      </c>
      <c r="O1042">
        <v>698.29</v>
      </c>
      <c r="P1042">
        <v>698.29</v>
      </c>
      <c r="Q1042">
        <v>698.29</v>
      </c>
    </row>
    <row r="1043" spans="1:17" x14ac:dyDescent="0.2">
      <c r="A1043" t="s">
        <v>104</v>
      </c>
      <c r="B1043" t="e">
        <f>INDEX('SHOP Plan List'!B$2:B$15,MATCH($A1043,'SHOP Plan List'!$A$2:$A$15,0))</f>
        <v>#N/A</v>
      </c>
      <c r="C1043" t="e">
        <f>INDEX('SHOP Plan List'!C$2:C$15,MATCH($A1043,'SHOP Plan List'!$A$2:$A$15,0))</f>
        <v>#N/A</v>
      </c>
      <c r="D1043" t="s">
        <v>82</v>
      </c>
      <c r="E1043">
        <v>33</v>
      </c>
      <c r="F1043">
        <v>674.87</v>
      </c>
      <c r="G1043">
        <v>674.87</v>
      </c>
      <c r="H1043">
        <v>674.87</v>
      </c>
      <c r="I1043">
        <v>685.46</v>
      </c>
      <c r="J1043">
        <v>685.46</v>
      </c>
      <c r="K1043">
        <v>685.46</v>
      </c>
      <c r="L1043">
        <v>696.22</v>
      </c>
      <c r="M1043">
        <v>696.22</v>
      </c>
      <c r="N1043">
        <v>696.22</v>
      </c>
      <c r="O1043">
        <v>707.14</v>
      </c>
      <c r="P1043">
        <v>707.14</v>
      </c>
      <c r="Q1043">
        <v>707.14</v>
      </c>
    </row>
    <row r="1044" spans="1:17" x14ac:dyDescent="0.2">
      <c r="A1044" t="s">
        <v>104</v>
      </c>
      <c r="B1044" t="e">
        <f>INDEX('SHOP Plan List'!B$2:B$15,MATCH($A1044,'SHOP Plan List'!$A$2:$A$15,0))</f>
        <v>#N/A</v>
      </c>
      <c r="C1044" t="e">
        <f>INDEX('SHOP Plan List'!C$2:C$15,MATCH($A1044,'SHOP Plan List'!$A$2:$A$15,0))</f>
        <v>#N/A</v>
      </c>
      <c r="D1044" t="s">
        <v>82</v>
      </c>
      <c r="E1044">
        <v>34</v>
      </c>
      <c r="F1044">
        <v>683.89</v>
      </c>
      <c r="G1044">
        <v>683.89</v>
      </c>
      <c r="H1044">
        <v>683.89</v>
      </c>
      <c r="I1044">
        <v>694.62</v>
      </c>
      <c r="J1044">
        <v>694.62</v>
      </c>
      <c r="K1044">
        <v>694.62</v>
      </c>
      <c r="L1044">
        <v>705.52</v>
      </c>
      <c r="M1044">
        <v>705.52</v>
      </c>
      <c r="N1044">
        <v>705.52</v>
      </c>
      <c r="O1044">
        <v>716.58</v>
      </c>
      <c r="P1044">
        <v>716.58</v>
      </c>
      <c r="Q1044">
        <v>716.58</v>
      </c>
    </row>
    <row r="1045" spans="1:17" x14ac:dyDescent="0.2">
      <c r="A1045" t="s">
        <v>104</v>
      </c>
      <c r="B1045" t="e">
        <f>INDEX('SHOP Plan List'!B$2:B$15,MATCH($A1045,'SHOP Plan List'!$A$2:$A$15,0))</f>
        <v>#N/A</v>
      </c>
      <c r="C1045" t="e">
        <f>INDEX('SHOP Plan List'!C$2:C$15,MATCH($A1045,'SHOP Plan List'!$A$2:$A$15,0))</f>
        <v>#N/A</v>
      </c>
      <c r="D1045" t="s">
        <v>82</v>
      </c>
      <c r="E1045">
        <v>35</v>
      </c>
      <c r="F1045">
        <v>688.39</v>
      </c>
      <c r="G1045">
        <v>688.39</v>
      </c>
      <c r="H1045">
        <v>688.39</v>
      </c>
      <c r="I1045">
        <v>699.19</v>
      </c>
      <c r="J1045">
        <v>699.19</v>
      </c>
      <c r="K1045">
        <v>699.19</v>
      </c>
      <c r="L1045">
        <v>710.16</v>
      </c>
      <c r="M1045">
        <v>710.16</v>
      </c>
      <c r="N1045">
        <v>710.16</v>
      </c>
      <c r="O1045">
        <v>721.31</v>
      </c>
      <c r="P1045">
        <v>721.31</v>
      </c>
      <c r="Q1045">
        <v>721.31</v>
      </c>
    </row>
    <row r="1046" spans="1:17" x14ac:dyDescent="0.2">
      <c r="A1046" t="s">
        <v>104</v>
      </c>
      <c r="B1046" t="e">
        <f>INDEX('SHOP Plan List'!B$2:B$15,MATCH($A1046,'SHOP Plan List'!$A$2:$A$15,0))</f>
        <v>#N/A</v>
      </c>
      <c r="C1046" t="e">
        <f>INDEX('SHOP Plan List'!C$2:C$15,MATCH($A1046,'SHOP Plan List'!$A$2:$A$15,0))</f>
        <v>#N/A</v>
      </c>
      <c r="D1046" t="s">
        <v>82</v>
      </c>
      <c r="E1046">
        <v>36</v>
      </c>
      <c r="F1046">
        <v>692.9</v>
      </c>
      <c r="G1046">
        <v>692.9</v>
      </c>
      <c r="H1046">
        <v>692.9</v>
      </c>
      <c r="I1046">
        <v>703.77</v>
      </c>
      <c r="J1046">
        <v>703.77</v>
      </c>
      <c r="K1046">
        <v>703.77</v>
      </c>
      <c r="L1046">
        <v>714.81</v>
      </c>
      <c r="M1046">
        <v>714.81</v>
      </c>
      <c r="N1046">
        <v>714.81</v>
      </c>
      <c r="O1046">
        <v>726.03</v>
      </c>
      <c r="P1046">
        <v>726.03</v>
      </c>
      <c r="Q1046">
        <v>726.03</v>
      </c>
    </row>
    <row r="1047" spans="1:17" x14ac:dyDescent="0.2">
      <c r="A1047" t="s">
        <v>104</v>
      </c>
      <c r="B1047" t="e">
        <f>INDEX('SHOP Plan List'!B$2:B$15,MATCH($A1047,'SHOP Plan List'!$A$2:$A$15,0))</f>
        <v>#N/A</v>
      </c>
      <c r="C1047" t="e">
        <f>INDEX('SHOP Plan List'!C$2:C$15,MATCH($A1047,'SHOP Plan List'!$A$2:$A$15,0))</f>
        <v>#N/A</v>
      </c>
      <c r="D1047" t="s">
        <v>82</v>
      </c>
      <c r="E1047">
        <v>37</v>
      </c>
      <c r="F1047">
        <v>697.41</v>
      </c>
      <c r="G1047">
        <v>697.41</v>
      </c>
      <c r="H1047">
        <v>697.41</v>
      </c>
      <c r="I1047">
        <v>708.35</v>
      </c>
      <c r="J1047">
        <v>708.35</v>
      </c>
      <c r="K1047">
        <v>708.35</v>
      </c>
      <c r="L1047">
        <v>719.46</v>
      </c>
      <c r="M1047">
        <v>719.46</v>
      </c>
      <c r="N1047">
        <v>719.46</v>
      </c>
      <c r="O1047">
        <v>730.75</v>
      </c>
      <c r="P1047">
        <v>730.75</v>
      </c>
      <c r="Q1047">
        <v>730.75</v>
      </c>
    </row>
    <row r="1048" spans="1:17" x14ac:dyDescent="0.2">
      <c r="A1048" t="s">
        <v>104</v>
      </c>
      <c r="B1048" t="e">
        <f>INDEX('SHOP Plan List'!B$2:B$15,MATCH($A1048,'SHOP Plan List'!$A$2:$A$15,0))</f>
        <v>#N/A</v>
      </c>
      <c r="C1048" t="e">
        <f>INDEX('SHOP Plan List'!C$2:C$15,MATCH($A1048,'SHOP Plan List'!$A$2:$A$15,0))</f>
        <v>#N/A</v>
      </c>
      <c r="D1048" t="s">
        <v>82</v>
      </c>
      <c r="E1048">
        <v>38</v>
      </c>
      <c r="F1048">
        <v>701.91</v>
      </c>
      <c r="G1048">
        <v>701.91</v>
      </c>
      <c r="H1048">
        <v>701.91</v>
      </c>
      <c r="I1048">
        <v>712.93</v>
      </c>
      <c r="J1048">
        <v>712.93</v>
      </c>
      <c r="K1048">
        <v>712.93</v>
      </c>
      <c r="L1048">
        <v>724.11</v>
      </c>
      <c r="M1048">
        <v>724.11</v>
      </c>
      <c r="N1048">
        <v>724.11</v>
      </c>
      <c r="O1048">
        <v>735.47</v>
      </c>
      <c r="P1048">
        <v>735.47</v>
      </c>
      <c r="Q1048">
        <v>735.47</v>
      </c>
    </row>
    <row r="1049" spans="1:17" x14ac:dyDescent="0.2">
      <c r="A1049" t="s">
        <v>104</v>
      </c>
      <c r="B1049" t="e">
        <f>INDEX('SHOP Plan List'!B$2:B$15,MATCH($A1049,'SHOP Plan List'!$A$2:$A$15,0))</f>
        <v>#N/A</v>
      </c>
      <c r="C1049" t="e">
        <f>INDEX('SHOP Plan List'!C$2:C$15,MATCH($A1049,'SHOP Plan List'!$A$2:$A$15,0))</f>
        <v>#N/A</v>
      </c>
      <c r="D1049" t="s">
        <v>82</v>
      </c>
      <c r="E1049">
        <v>39</v>
      </c>
      <c r="F1049">
        <v>710.93</v>
      </c>
      <c r="G1049">
        <v>710.93</v>
      </c>
      <c r="H1049">
        <v>710.93</v>
      </c>
      <c r="I1049">
        <v>722.08</v>
      </c>
      <c r="J1049">
        <v>722.08</v>
      </c>
      <c r="K1049">
        <v>722.08</v>
      </c>
      <c r="L1049">
        <v>733.41</v>
      </c>
      <c r="M1049">
        <v>733.41</v>
      </c>
      <c r="N1049">
        <v>733.41</v>
      </c>
      <c r="O1049">
        <v>744.92</v>
      </c>
      <c r="P1049">
        <v>744.92</v>
      </c>
      <c r="Q1049">
        <v>744.92</v>
      </c>
    </row>
    <row r="1050" spans="1:17" x14ac:dyDescent="0.2">
      <c r="A1050" t="s">
        <v>104</v>
      </c>
      <c r="B1050" t="e">
        <f>INDEX('SHOP Plan List'!B$2:B$15,MATCH($A1050,'SHOP Plan List'!$A$2:$A$15,0))</f>
        <v>#N/A</v>
      </c>
      <c r="C1050" t="e">
        <f>INDEX('SHOP Plan List'!C$2:C$15,MATCH($A1050,'SHOP Plan List'!$A$2:$A$15,0))</f>
        <v>#N/A</v>
      </c>
      <c r="D1050" t="s">
        <v>82</v>
      </c>
      <c r="E1050">
        <v>40</v>
      </c>
      <c r="F1050">
        <v>719.94</v>
      </c>
      <c r="G1050">
        <v>719.94</v>
      </c>
      <c r="H1050">
        <v>719.94</v>
      </c>
      <c r="I1050">
        <v>731.24</v>
      </c>
      <c r="J1050">
        <v>731.24</v>
      </c>
      <c r="K1050">
        <v>731.24</v>
      </c>
      <c r="L1050">
        <v>742.71</v>
      </c>
      <c r="M1050">
        <v>742.71</v>
      </c>
      <c r="N1050">
        <v>742.71</v>
      </c>
      <c r="O1050">
        <v>754.36</v>
      </c>
      <c r="P1050">
        <v>754.36</v>
      </c>
      <c r="Q1050">
        <v>754.36</v>
      </c>
    </row>
    <row r="1051" spans="1:17" x14ac:dyDescent="0.2">
      <c r="A1051" t="s">
        <v>104</v>
      </c>
      <c r="B1051" t="e">
        <f>INDEX('SHOP Plan List'!B$2:B$15,MATCH($A1051,'SHOP Plan List'!$A$2:$A$15,0))</f>
        <v>#N/A</v>
      </c>
      <c r="C1051" t="e">
        <f>INDEX('SHOP Plan List'!C$2:C$15,MATCH($A1051,'SHOP Plan List'!$A$2:$A$15,0))</f>
        <v>#N/A</v>
      </c>
      <c r="D1051" t="s">
        <v>82</v>
      </c>
      <c r="E1051">
        <v>41</v>
      </c>
      <c r="F1051">
        <v>733.46</v>
      </c>
      <c r="G1051">
        <v>733.46</v>
      </c>
      <c r="H1051">
        <v>733.46</v>
      </c>
      <c r="I1051">
        <v>744.97</v>
      </c>
      <c r="J1051">
        <v>744.97</v>
      </c>
      <c r="K1051">
        <v>744.97</v>
      </c>
      <c r="L1051">
        <v>756.66</v>
      </c>
      <c r="M1051">
        <v>756.66</v>
      </c>
      <c r="N1051">
        <v>756.66</v>
      </c>
      <c r="O1051">
        <v>768.53</v>
      </c>
      <c r="P1051">
        <v>768.53</v>
      </c>
      <c r="Q1051">
        <v>768.53</v>
      </c>
    </row>
    <row r="1052" spans="1:17" x14ac:dyDescent="0.2">
      <c r="A1052" t="s">
        <v>104</v>
      </c>
      <c r="B1052" t="e">
        <f>INDEX('SHOP Plan List'!B$2:B$15,MATCH($A1052,'SHOP Plan List'!$A$2:$A$15,0))</f>
        <v>#N/A</v>
      </c>
      <c r="C1052" t="e">
        <f>INDEX('SHOP Plan List'!C$2:C$15,MATCH($A1052,'SHOP Plan List'!$A$2:$A$15,0))</f>
        <v>#N/A</v>
      </c>
      <c r="D1052" t="s">
        <v>82</v>
      </c>
      <c r="E1052">
        <v>42</v>
      </c>
      <c r="F1052">
        <v>746.42</v>
      </c>
      <c r="G1052">
        <v>746.42</v>
      </c>
      <c r="H1052">
        <v>746.42</v>
      </c>
      <c r="I1052">
        <v>758.13</v>
      </c>
      <c r="J1052">
        <v>758.13</v>
      </c>
      <c r="K1052">
        <v>758.13</v>
      </c>
      <c r="L1052">
        <v>770.02</v>
      </c>
      <c r="M1052">
        <v>770.02</v>
      </c>
      <c r="N1052">
        <v>770.02</v>
      </c>
      <c r="O1052">
        <v>782.1</v>
      </c>
      <c r="P1052">
        <v>782.1</v>
      </c>
      <c r="Q1052">
        <v>782.1</v>
      </c>
    </row>
    <row r="1053" spans="1:17" x14ac:dyDescent="0.2">
      <c r="A1053" t="s">
        <v>104</v>
      </c>
      <c r="B1053" t="e">
        <f>INDEX('SHOP Plan List'!B$2:B$15,MATCH($A1053,'SHOP Plan List'!$A$2:$A$15,0))</f>
        <v>#N/A</v>
      </c>
      <c r="C1053" t="e">
        <f>INDEX('SHOP Plan List'!C$2:C$15,MATCH($A1053,'SHOP Plan List'!$A$2:$A$15,0))</f>
        <v>#N/A</v>
      </c>
      <c r="D1053" t="s">
        <v>82</v>
      </c>
      <c r="E1053">
        <v>43</v>
      </c>
      <c r="F1053">
        <v>764.44</v>
      </c>
      <c r="G1053">
        <v>764.44</v>
      </c>
      <c r="H1053">
        <v>764.44</v>
      </c>
      <c r="I1053">
        <v>776.44</v>
      </c>
      <c r="J1053">
        <v>776.44</v>
      </c>
      <c r="K1053">
        <v>776.44</v>
      </c>
      <c r="L1053">
        <v>788.62</v>
      </c>
      <c r="M1053">
        <v>788.62</v>
      </c>
      <c r="N1053">
        <v>788.62</v>
      </c>
      <c r="O1053">
        <v>800.99</v>
      </c>
      <c r="P1053">
        <v>800.99</v>
      </c>
      <c r="Q1053">
        <v>800.99</v>
      </c>
    </row>
    <row r="1054" spans="1:17" x14ac:dyDescent="0.2">
      <c r="A1054" t="s">
        <v>104</v>
      </c>
      <c r="B1054" t="e">
        <f>INDEX('SHOP Plan List'!B$2:B$15,MATCH($A1054,'SHOP Plan List'!$A$2:$A$15,0))</f>
        <v>#N/A</v>
      </c>
      <c r="C1054" t="e">
        <f>INDEX('SHOP Plan List'!C$2:C$15,MATCH($A1054,'SHOP Plan List'!$A$2:$A$15,0))</f>
        <v>#N/A</v>
      </c>
      <c r="D1054" t="s">
        <v>82</v>
      </c>
      <c r="E1054">
        <v>44</v>
      </c>
      <c r="F1054">
        <v>786.98</v>
      </c>
      <c r="G1054">
        <v>786.98</v>
      </c>
      <c r="H1054">
        <v>786.98</v>
      </c>
      <c r="I1054">
        <v>799.32</v>
      </c>
      <c r="J1054">
        <v>799.32</v>
      </c>
      <c r="K1054">
        <v>799.32</v>
      </c>
      <c r="L1054">
        <v>811.87</v>
      </c>
      <c r="M1054">
        <v>811.87</v>
      </c>
      <c r="N1054">
        <v>811.87</v>
      </c>
      <c r="O1054">
        <v>824.6</v>
      </c>
      <c r="P1054">
        <v>824.6</v>
      </c>
      <c r="Q1054">
        <v>824.6</v>
      </c>
    </row>
    <row r="1055" spans="1:17" x14ac:dyDescent="0.2">
      <c r="A1055" t="s">
        <v>104</v>
      </c>
      <c r="B1055" t="e">
        <f>INDEX('SHOP Plan List'!B$2:B$15,MATCH($A1055,'SHOP Plan List'!$A$2:$A$15,0))</f>
        <v>#N/A</v>
      </c>
      <c r="C1055" t="e">
        <f>INDEX('SHOP Plan List'!C$2:C$15,MATCH($A1055,'SHOP Plan List'!$A$2:$A$15,0))</f>
        <v>#N/A</v>
      </c>
      <c r="D1055" t="s">
        <v>82</v>
      </c>
      <c r="E1055">
        <v>45</v>
      </c>
      <c r="F1055">
        <v>813.45</v>
      </c>
      <c r="G1055">
        <v>813.45</v>
      </c>
      <c r="H1055">
        <v>813.45</v>
      </c>
      <c r="I1055">
        <v>826.22</v>
      </c>
      <c r="J1055">
        <v>826.22</v>
      </c>
      <c r="K1055">
        <v>826.22</v>
      </c>
      <c r="L1055">
        <v>839.18</v>
      </c>
      <c r="M1055">
        <v>839.18</v>
      </c>
      <c r="N1055">
        <v>839.18</v>
      </c>
      <c r="O1055">
        <v>852.35</v>
      </c>
      <c r="P1055">
        <v>852.35</v>
      </c>
      <c r="Q1055">
        <v>852.35</v>
      </c>
    </row>
    <row r="1056" spans="1:17" x14ac:dyDescent="0.2">
      <c r="A1056" t="s">
        <v>104</v>
      </c>
      <c r="B1056" t="e">
        <f>INDEX('SHOP Plan List'!B$2:B$15,MATCH($A1056,'SHOP Plan List'!$A$2:$A$15,0))</f>
        <v>#N/A</v>
      </c>
      <c r="C1056" t="e">
        <f>INDEX('SHOP Plan List'!C$2:C$15,MATCH($A1056,'SHOP Plan List'!$A$2:$A$15,0))</f>
        <v>#N/A</v>
      </c>
      <c r="D1056" t="s">
        <v>82</v>
      </c>
      <c r="E1056">
        <v>46</v>
      </c>
      <c r="F1056">
        <v>845</v>
      </c>
      <c r="G1056">
        <v>845</v>
      </c>
      <c r="H1056">
        <v>845</v>
      </c>
      <c r="I1056">
        <v>858.26</v>
      </c>
      <c r="J1056">
        <v>858.26</v>
      </c>
      <c r="K1056">
        <v>858.26</v>
      </c>
      <c r="L1056">
        <v>871.72</v>
      </c>
      <c r="M1056">
        <v>871.72</v>
      </c>
      <c r="N1056">
        <v>871.72</v>
      </c>
      <c r="O1056">
        <v>885.4</v>
      </c>
      <c r="P1056">
        <v>885.4</v>
      </c>
      <c r="Q1056">
        <v>885.4</v>
      </c>
    </row>
    <row r="1057" spans="1:17" x14ac:dyDescent="0.2">
      <c r="A1057" t="s">
        <v>104</v>
      </c>
      <c r="B1057" t="e">
        <f>INDEX('SHOP Plan List'!B$2:B$15,MATCH($A1057,'SHOP Plan List'!$A$2:$A$15,0))</f>
        <v>#N/A</v>
      </c>
      <c r="C1057" t="e">
        <f>INDEX('SHOP Plan List'!C$2:C$15,MATCH($A1057,'SHOP Plan List'!$A$2:$A$15,0))</f>
        <v>#N/A</v>
      </c>
      <c r="D1057" t="s">
        <v>82</v>
      </c>
      <c r="E1057">
        <v>47</v>
      </c>
      <c r="F1057">
        <v>880.49</v>
      </c>
      <c r="G1057">
        <v>880.49</v>
      </c>
      <c r="H1057">
        <v>880.49</v>
      </c>
      <c r="I1057">
        <v>894.3</v>
      </c>
      <c r="J1057">
        <v>894.3</v>
      </c>
      <c r="K1057">
        <v>894.3</v>
      </c>
      <c r="L1057">
        <v>908.34</v>
      </c>
      <c r="M1057">
        <v>908.34</v>
      </c>
      <c r="N1057">
        <v>908.34</v>
      </c>
      <c r="O1057">
        <v>922.59</v>
      </c>
      <c r="P1057">
        <v>922.59</v>
      </c>
      <c r="Q1057">
        <v>922.59</v>
      </c>
    </row>
    <row r="1058" spans="1:17" x14ac:dyDescent="0.2">
      <c r="A1058" t="s">
        <v>104</v>
      </c>
      <c r="B1058" t="e">
        <f>INDEX('SHOP Plan List'!B$2:B$15,MATCH($A1058,'SHOP Plan List'!$A$2:$A$15,0))</f>
        <v>#N/A</v>
      </c>
      <c r="C1058" t="e">
        <f>INDEX('SHOP Plan List'!C$2:C$15,MATCH($A1058,'SHOP Plan List'!$A$2:$A$15,0))</f>
        <v>#N/A</v>
      </c>
      <c r="D1058" t="s">
        <v>82</v>
      </c>
      <c r="E1058">
        <v>48</v>
      </c>
      <c r="F1058">
        <v>921.05</v>
      </c>
      <c r="G1058">
        <v>921.05</v>
      </c>
      <c r="H1058">
        <v>921.05</v>
      </c>
      <c r="I1058">
        <v>935.5</v>
      </c>
      <c r="J1058">
        <v>935.5</v>
      </c>
      <c r="K1058">
        <v>935.5</v>
      </c>
      <c r="L1058">
        <v>950.18</v>
      </c>
      <c r="M1058">
        <v>950.18</v>
      </c>
      <c r="N1058">
        <v>950.18</v>
      </c>
      <c r="O1058">
        <v>965.09</v>
      </c>
      <c r="P1058">
        <v>965.09</v>
      </c>
      <c r="Q1058">
        <v>965.09</v>
      </c>
    </row>
    <row r="1059" spans="1:17" x14ac:dyDescent="0.2">
      <c r="A1059" t="s">
        <v>104</v>
      </c>
      <c r="B1059" t="e">
        <f>INDEX('SHOP Plan List'!B$2:B$15,MATCH($A1059,'SHOP Plan List'!$A$2:$A$15,0))</f>
        <v>#N/A</v>
      </c>
      <c r="C1059" t="e">
        <f>INDEX('SHOP Plan List'!C$2:C$15,MATCH($A1059,'SHOP Plan List'!$A$2:$A$15,0))</f>
        <v>#N/A</v>
      </c>
      <c r="D1059" t="s">
        <v>82</v>
      </c>
      <c r="E1059">
        <v>49</v>
      </c>
      <c r="F1059">
        <v>961.05</v>
      </c>
      <c r="G1059">
        <v>961.05</v>
      </c>
      <c r="H1059">
        <v>961.05</v>
      </c>
      <c r="I1059">
        <v>976.13</v>
      </c>
      <c r="J1059">
        <v>976.13</v>
      </c>
      <c r="K1059">
        <v>976.13</v>
      </c>
      <c r="L1059">
        <v>991.44</v>
      </c>
      <c r="M1059">
        <v>991.44</v>
      </c>
      <c r="N1059">
        <v>991.44</v>
      </c>
      <c r="O1059">
        <v>1007</v>
      </c>
      <c r="P1059">
        <v>1007</v>
      </c>
      <c r="Q1059">
        <v>1007</v>
      </c>
    </row>
    <row r="1060" spans="1:17" x14ac:dyDescent="0.2">
      <c r="A1060" t="s">
        <v>104</v>
      </c>
      <c r="B1060" t="e">
        <f>INDEX('SHOP Plan List'!B$2:B$15,MATCH($A1060,'SHOP Plan List'!$A$2:$A$15,0))</f>
        <v>#N/A</v>
      </c>
      <c r="C1060" t="e">
        <f>INDEX('SHOP Plan List'!C$2:C$15,MATCH($A1060,'SHOP Plan List'!$A$2:$A$15,0))</f>
        <v>#N/A</v>
      </c>
      <c r="D1060" t="s">
        <v>82</v>
      </c>
      <c r="E1060">
        <v>50</v>
      </c>
      <c r="F1060">
        <v>1006.11</v>
      </c>
      <c r="G1060">
        <v>1006.11</v>
      </c>
      <c r="H1060">
        <v>1006.11</v>
      </c>
      <c r="I1060">
        <v>1021.9</v>
      </c>
      <c r="J1060">
        <v>1021.9</v>
      </c>
      <c r="K1060">
        <v>1021.9</v>
      </c>
      <c r="L1060">
        <v>1037.93</v>
      </c>
      <c r="M1060">
        <v>1037.93</v>
      </c>
      <c r="N1060">
        <v>1037.93</v>
      </c>
      <c r="O1060">
        <v>1054.22</v>
      </c>
      <c r="P1060">
        <v>1054.22</v>
      </c>
      <c r="Q1060">
        <v>1054.22</v>
      </c>
    </row>
    <row r="1061" spans="1:17" x14ac:dyDescent="0.2">
      <c r="A1061" t="s">
        <v>104</v>
      </c>
      <c r="B1061" t="e">
        <f>INDEX('SHOP Plan List'!B$2:B$15,MATCH($A1061,'SHOP Plan List'!$A$2:$A$15,0))</f>
        <v>#N/A</v>
      </c>
      <c r="C1061" t="e">
        <f>INDEX('SHOP Plan List'!C$2:C$15,MATCH($A1061,'SHOP Plan List'!$A$2:$A$15,0))</f>
        <v>#N/A</v>
      </c>
      <c r="D1061" t="s">
        <v>82</v>
      </c>
      <c r="E1061">
        <v>51</v>
      </c>
      <c r="F1061">
        <v>1050.6199999999999</v>
      </c>
      <c r="G1061">
        <v>1050.6199999999999</v>
      </c>
      <c r="H1061">
        <v>1050.6199999999999</v>
      </c>
      <c r="I1061">
        <v>1067.0999999999999</v>
      </c>
      <c r="J1061">
        <v>1067.0999999999999</v>
      </c>
      <c r="K1061">
        <v>1067.0999999999999</v>
      </c>
      <c r="L1061">
        <v>1083.8399999999999</v>
      </c>
      <c r="M1061">
        <v>1083.8399999999999</v>
      </c>
      <c r="N1061">
        <v>1083.8399999999999</v>
      </c>
      <c r="O1061">
        <v>1100.8499999999999</v>
      </c>
      <c r="P1061">
        <v>1100.8499999999999</v>
      </c>
      <c r="Q1061">
        <v>1100.8499999999999</v>
      </c>
    </row>
    <row r="1062" spans="1:17" x14ac:dyDescent="0.2">
      <c r="A1062" t="s">
        <v>104</v>
      </c>
      <c r="B1062" t="e">
        <f>INDEX('SHOP Plan List'!B$2:B$15,MATCH($A1062,'SHOP Plan List'!$A$2:$A$15,0))</f>
        <v>#N/A</v>
      </c>
      <c r="C1062" t="e">
        <f>INDEX('SHOP Plan List'!C$2:C$15,MATCH($A1062,'SHOP Plan List'!$A$2:$A$15,0))</f>
        <v>#N/A</v>
      </c>
      <c r="D1062" t="s">
        <v>82</v>
      </c>
      <c r="E1062">
        <v>52</v>
      </c>
      <c r="F1062">
        <v>1099.6300000000001</v>
      </c>
      <c r="G1062">
        <v>1099.6300000000001</v>
      </c>
      <c r="H1062">
        <v>1099.6300000000001</v>
      </c>
      <c r="I1062">
        <v>1116.8800000000001</v>
      </c>
      <c r="J1062">
        <v>1116.8800000000001</v>
      </c>
      <c r="K1062">
        <v>1116.8800000000001</v>
      </c>
      <c r="L1062">
        <v>1134.4000000000001</v>
      </c>
      <c r="M1062">
        <v>1134.4000000000001</v>
      </c>
      <c r="N1062">
        <v>1134.4000000000001</v>
      </c>
      <c r="O1062">
        <v>1152.2</v>
      </c>
      <c r="P1062">
        <v>1152.2</v>
      </c>
      <c r="Q1062">
        <v>1152.2</v>
      </c>
    </row>
    <row r="1063" spans="1:17" x14ac:dyDescent="0.2">
      <c r="A1063" t="s">
        <v>104</v>
      </c>
      <c r="B1063" t="e">
        <f>INDEX('SHOP Plan List'!B$2:B$15,MATCH($A1063,'SHOP Plan List'!$A$2:$A$15,0))</f>
        <v>#N/A</v>
      </c>
      <c r="C1063" t="e">
        <f>INDEX('SHOP Plan List'!C$2:C$15,MATCH($A1063,'SHOP Plan List'!$A$2:$A$15,0))</f>
        <v>#N/A</v>
      </c>
      <c r="D1063" t="s">
        <v>82</v>
      </c>
      <c r="E1063">
        <v>53</v>
      </c>
      <c r="F1063">
        <v>1149.2</v>
      </c>
      <c r="G1063">
        <v>1149.2</v>
      </c>
      <c r="H1063">
        <v>1149.2</v>
      </c>
      <c r="I1063">
        <v>1167.23</v>
      </c>
      <c r="J1063">
        <v>1167.23</v>
      </c>
      <c r="K1063">
        <v>1167.23</v>
      </c>
      <c r="L1063">
        <v>1185.54</v>
      </c>
      <c r="M1063">
        <v>1185.54</v>
      </c>
      <c r="N1063">
        <v>1185.54</v>
      </c>
      <c r="O1063">
        <v>1204.1400000000001</v>
      </c>
      <c r="P1063">
        <v>1204.1400000000001</v>
      </c>
      <c r="Q1063">
        <v>1204.1400000000001</v>
      </c>
    </row>
    <row r="1064" spans="1:17" x14ac:dyDescent="0.2">
      <c r="A1064" t="s">
        <v>104</v>
      </c>
      <c r="B1064" t="e">
        <f>INDEX('SHOP Plan List'!B$2:B$15,MATCH($A1064,'SHOP Plan List'!$A$2:$A$15,0))</f>
        <v>#N/A</v>
      </c>
      <c r="C1064" t="e">
        <f>INDEX('SHOP Plan List'!C$2:C$15,MATCH($A1064,'SHOP Plan List'!$A$2:$A$15,0))</f>
        <v>#N/A</v>
      </c>
      <c r="D1064" t="s">
        <v>82</v>
      </c>
      <c r="E1064">
        <v>54</v>
      </c>
      <c r="F1064">
        <v>1202.72</v>
      </c>
      <c r="G1064">
        <v>1202.72</v>
      </c>
      <c r="H1064">
        <v>1202.72</v>
      </c>
      <c r="I1064">
        <v>1221.5899999999999</v>
      </c>
      <c r="J1064">
        <v>1221.5899999999999</v>
      </c>
      <c r="K1064">
        <v>1221.5899999999999</v>
      </c>
      <c r="L1064">
        <v>1240.75</v>
      </c>
      <c r="M1064">
        <v>1240.75</v>
      </c>
      <c r="N1064">
        <v>1240.75</v>
      </c>
      <c r="O1064">
        <v>1260.22</v>
      </c>
      <c r="P1064">
        <v>1260.22</v>
      </c>
      <c r="Q1064">
        <v>1260.22</v>
      </c>
    </row>
    <row r="1065" spans="1:17" x14ac:dyDescent="0.2">
      <c r="A1065" t="s">
        <v>104</v>
      </c>
      <c r="B1065" t="e">
        <f>INDEX('SHOP Plan List'!B$2:B$15,MATCH($A1065,'SHOP Plan List'!$A$2:$A$15,0))</f>
        <v>#N/A</v>
      </c>
      <c r="C1065" t="e">
        <f>INDEX('SHOP Plan List'!C$2:C$15,MATCH($A1065,'SHOP Plan List'!$A$2:$A$15,0))</f>
        <v>#N/A</v>
      </c>
      <c r="D1065" t="s">
        <v>82</v>
      </c>
      <c r="E1065">
        <v>55</v>
      </c>
      <c r="F1065">
        <v>1256.23</v>
      </c>
      <c r="G1065">
        <v>1256.23</v>
      </c>
      <c r="H1065">
        <v>1256.23</v>
      </c>
      <c r="I1065">
        <v>1275.94</v>
      </c>
      <c r="J1065">
        <v>1275.94</v>
      </c>
      <c r="K1065">
        <v>1275.94</v>
      </c>
      <c r="L1065">
        <v>1295.96</v>
      </c>
      <c r="M1065">
        <v>1295.96</v>
      </c>
      <c r="N1065">
        <v>1295.96</v>
      </c>
      <c r="O1065">
        <v>1316.3</v>
      </c>
      <c r="P1065">
        <v>1316.3</v>
      </c>
      <c r="Q1065">
        <v>1316.3</v>
      </c>
    </row>
    <row r="1066" spans="1:17" x14ac:dyDescent="0.2">
      <c r="A1066" t="s">
        <v>104</v>
      </c>
      <c r="B1066" t="e">
        <f>INDEX('SHOP Plan List'!B$2:B$15,MATCH($A1066,'SHOP Plan List'!$A$2:$A$15,0))</f>
        <v>#N/A</v>
      </c>
      <c r="C1066" t="e">
        <f>INDEX('SHOP Plan List'!C$2:C$15,MATCH($A1066,'SHOP Plan List'!$A$2:$A$15,0))</f>
        <v>#N/A</v>
      </c>
      <c r="D1066" t="s">
        <v>82</v>
      </c>
      <c r="E1066">
        <v>56</v>
      </c>
      <c r="F1066">
        <v>1314.26</v>
      </c>
      <c r="G1066">
        <v>1314.26</v>
      </c>
      <c r="H1066">
        <v>1314.26</v>
      </c>
      <c r="I1066">
        <v>1334.88</v>
      </c>
      <c r="J1066">
        <v>1334.88</v>
      </c>
      <c r="K1066">
        <v>1334.88</v>
      </c>
      <c r="L1066">
        <v>1355.82</v>
      </c>
      <c r="M1066">
        <v>1355.82</v>
      </c>
      <c r="N1066">
        <v>1355.82</v>
      </c>
      <c r="O1066">
        <v>1377.09</v>
      </c>
      <c r="P1066">
        <v>1377.09</v>
      </c>
      <c r="Q1066">
        <v>1377.09</v>
      </c>
    </row>
    <row r="1067" spans="1:17" x14ac:dyDescent="0.2">
      <c r="A1067" t="s">
        <v>104</v>
      </c>
      <c r="B1067" t="e">
        <f>INDEX('SHOP Plan List'!B$2:B$15,MATCH($A1067,'SHOP Plan List'!$A$2:$A$15,0))</f>
        <v>#N/A</v>
      </c>
      <c r="C1067" t="e">
        <f>INDEX('SHOP Plan List'!C$2:C$15,MATCH($A1067,'SHOP Plan List'!$A$2:$A$15,0))</f>
        <v>#N/A</v>
      </c>
      <c r="D1067" t="s">
        <v>82</v>
      </c>
      <c r="E1067">
        <v>57</v>
      </c>
      <c r="F1067">
        <v>1372.84</v>
      </c>
      <c r="G1067">
        <v>1372.84</v>
      </c>
      <c r="H1067">
        <v>1372.84</v>
      </c>
      <c r="I1067">
        <v>1394.38</v>
      </c>
      <c r="J1067">
        <v>1394.38</v>
      </c>
      <c r="K1067">
        <v>1394.38</v>
      </c>
      <c r="L1067">
        <v>1416.26</v>
      </c>
      <c r="M1067">
        <v>1416.26</v>
      </c>
      <c r="N1067">
        <v>1416.26</v>
      </c>
      <c r="O1067">
        <v>1438.48</v>
      </c>
      <c r="P1067">
        <v>1438.48</v>
      </c>
      <c r="Q1067">
        <v>1438.48</v>
      </c>
    </row>
    <row r="1068" spans="1:17" x14ac:dyDescent="0.2">
      <c r="A1068" t="s">
        <v>104</v>
      </c>
      <c r="B1068" t="e">
        <f>INDEX('SHOP Plan List'!B$2:B$15,MATCH($A1068,'SHOP Plan List'!$A$2:$A$15,0))</f>
        <v>#N/A</v>
      </c>
      <c r="C1068" t="e">
        <f>INDEX('SHOP Plan List'!C$2:C$15,MATCH($A1068,'SHOP Plan List'!$A$2:$A$15,0))</f>
        <v>#N/A</v>
      </c>
      <c r="D1068" t="s">
        <v>82</v>
      </c>
      <c r="E1068">
        <v>58</v>
      </c>
      <c r="F1068">
        <v>1435.37</v>
      </c>
      <c r="G1068">
        <v>1435.37</v>
      </c>
      <c r="H1068">
        <v>1435.37</v>
      </c>
      <c r="I1068">
        <v>1457.89</v>
      </c>
      <c r="J1068">
        <v>1457.89</v>
      </c>
      <c r="K1068">
        <v>1457.89</v>
      </c>
      <c r="L1068">
        <v>1480.77</v>
      </c>
      <c r="M1068">
        <v>1480.77</v>
      </c>
      <c r="N1068">
        <v>1480.77</v>
      </c>
      <c r="O1068">
        <v>1504</v>
      </c>
      <c r="P1068">
        <v>1504</v>
      </c>
      <c r="Q1068">
        <v>1504</v>
      </c>
    </row>
    <row r="1069" spans="1:17" x14ac:dyDescent="0.2">
      <c r="A1069" t="s">
        <v>104</v>
      </c>
      <c r="B1069" t="e">
        <f>INDEX('SHOP Plan List'!B$2:B$15,MATCH($A1069,'SHOP Plan List'!$A$2:$A$15,0))</f>
        <v>#N/A</v>
      </c>
      <c r="C1069" t="e">
        <f>INDEX('SHOP Plan List'!C$2:C$15,MATCH($A1069,'SHOP Plan List'!$A$2:$A$15,0))</f>
        <v>#N/A</v>
      </c>
      <c r="D1069" t="s">
        <v>82</v>
      </c>
      <c r="E1069">
        <v>59</v>
      </c>
      <c r="F1069">
        <v>1466.36</v>
      </c>
      <c r="G1069">
        <v>1466.36</v>
      </c>
      <c r="H1069">
        <v>1466.36</v>
      </c>
      <c r="I1069">
        <v>1489.36</v>
      </c>
      <c r="J1069">
        <v>1489.36</v>
      </c>
      <c r="K1069">
        <v>1489.36</v>
      </c>
      <c r="L1069">
        <v>1512.73</v>
      </c>
      <c r="M1069">
        <v>1512.73</v>
      </c>
      <c r="N1069">
        <v>1512.73</v>
      </c>
      <c r="O1069">
        <v>1536.46</v>
      </c>
      <c r="P1069">
        <v>1536.46</v>
      </c>
      <c r="Q1069">
        <v>1536.46</v>
      </c>
    </row>
    <row r="1070" spans="1:17" x14ac:dyDescent="0.2">
      <c r="A1070" t="s">
        <v>104</v>
      </c>
      <c r="B1070" t="e">
        <f>INDEX('SHOP Plan List'!B$2:B$15,MATCH($A1070,'SHOP Plan List'!$A$2:$A$15,0))</f>
        <v>#N/A</v>
      </c>
      <c r="C1070" t="e">
        <f>INDEX('SHOP Plan List'!C$2:C$15,MATCH($A1070,'SHOP Plan List'!$A$2:$A$15,0))</f>
        <v>#N/A</v>
      </c>
      <c r="D1070" t="s">
        <v>82</v>
      </c>
      <c r="E1070">
        <v>60</v>
      </c>
      <c r="F1070">
        <v>1528.89</v>
      </c>
      <c r="G1070">
        <v>1528.89</v>
      </c>
      <c r="H1070">
        <v>1528.89</v>
      </c>
      <c r="I1070">
        <v>1552.88</v>
      </c>
      <c r="J1070">
        <v>1552.88</v>
      </c>
      <c r="K1070">
        <v>1552.88</v>
      </c>
      <c r="L1070">
        <v>1577.24</v>
      </c>
      <c r="M1070">
        <v>1577.24</v>
      </c>
      <c r="N1070">
        <v>1577.24</v>
      </c>
      <c r="O1070">
        <v>1601.98</v>
      </c>
      <c r="P1070">
        <v>1601.98</v>
      </c>
      <c r="Q1070">
        <v>1601.98</v>
      </c>
    </row>
    <row r="1071" spans="1:17" x14ac:dyDescent="0.2">
      <c r="A1071" t="s">
        <v>104</v>
      </c>
      <c r="B1071" t="e">
        <f>INDEX('SHOP Plan List'!B$2:B$15,MATCH($A1071,'SHOP Plan List'!$A$2:$A$15,0))</f>
        <v>#N/A</v>
      </c>
      <c r="C1071" t="e">
        <f>INDEX('SHOP Plan List'!C$2:C$15,MATCH($A1071,'SHOP Plan List'!$A$2:$A$15,0))</f>
        <v>#N/A</v>
      </c>
      <c r="D1071" t="s">
        <v>82</v>
      </c>
      <c r="E1071">
        <v>61</v>
      </c>
      <c r="F1071">
        <v>1582.97</v>
      </c>
      <c r="G1071">
        <v>1582.97</v>
      </c>
      <c r="H1071">
        <v>1582.97</v>
      </c>
      <c r="I1071">
        <v>1607.8</v>
      </c>
      <c r="J1071">
        <v>1607.8</v>
      </c>
      <c r="K1071">
        <v>1607.8</v>
      </c>
      <c r="L1071">
        <v>1633.03</v>
      </c>
      <c r="M1071">
        <v>1633.03</v>
      </c>
      <c r="N1071">
        <v>1633.03</v>
      </c>
      <c r="O1071">
        <v>1658.65</v>
      </c>
      <c r="P1071">
        <v>1658.65</v>
      </c>
      <c r="Q1071">
        <v>1658.65</v>
      </c>
    </row>
    <row r="1072" spans="1:17" x14ac:dyDescent="0.2">
      <c r="A1072" t="s">
        <v>104</v>
      </c>
      <c r="B1072" t="e">
        <f>INDEX('SHOP Plan List'!B$2:B$15,MATCH($A1072,'SHOP Plan List'!$A$2:$A$15,0))</f>
        <v>#N/A</v>
      </c>
      <c r="C1072" t="e">
        <f>INDEX('SHOP Plan List'!C$2:C$15,MATCH($A1072,'SHOP Plan List'!$A$2:$A$15,0))</f>
        <v>#N/A</v>
      </c>
      <c r="D1072" t="s">
        <v>82</v>
      </c>
      <c r="E1072">
        <v>62</v>
      </c>
      <c r="F1072">
        <v>1618.46</v>
      </c>
      <c r="G1072">
        <v>1618.46</v>
      </c>
      <c r="H1072">
        <v>1618.46</v>
      </c>
      <c r="I1072">
        <v>1643.85</v>
      </c>
      <c r="J1072">
        <v>1643.85</v>
      </c>
      <c r="K1072">
        <v>1643.85</v>
      </c>
      <c r="L1072">
        <v>1669.64</v>
      </c>
      <c r="M1072">
        <v>1669.64</v>
      </c>
      <c r="N1072">
        <v>1669.64</v>
      </c>
      <c r="O1072">
        <v>1695.84</v>
      </c>
      <c r="P1072">
        <v>1695.84</v>
      </c>
      <c r="Q1072">
        <v>1695.84</v>
      </c>
    </row>
    <row r="1073" spans="1:17" x14ac:dyDescent="0.2">
      <c r="A1073" t="s">
        <v>104</v>
      </c>
      <c r="B1073" t="e">
        <f>INDEX('SHOP Plan List'!B$2:B$15,MATCH($A1073,'SHOP Plan List'!$A$2:$A$15,0))</f>
        <v>#N/A</v>
      </c>
      <c r="C1073" t="e">
        <f>INDEX('SHOP Plan List'!C$2:C$15,MATCH($A1073,'SHOP Plan List'!$A$2:$A$15,0))</f>
        <v>#N/A</v>
      </c>
      <c r="D1073" t="s">
        <v>82</v>
      </c>
      <c r="E1073">
        <v>63</v>
      </c>
      <c r="F1073">
        <v>1662.96</v>
      </c>
      <c r="G1073">
        <v>1662.96</v>
      </c>
      <c r="H1073">
        <v>1662.96</v>
      </c>
      <c r="I1073">
        <v>1689.05</v>
      </c>
      <c r="J1073">
        <v>1689.05</v>
      </c>
      <c r="K1073">
        <v>1689.05</v>
      </c>
      <c r="L1073">
        <v>1715.55</v>
      </c>
      <c r="M1073">
        <v>1715.55</v>
      </c>
      <c r="N1073">
        <v>1715.55</v>
      </c>
      <c r="O1073">
        <v>1742.47</v>
      </c>
      <c r="P1073">
        <v>1742.47</v>
      </c>
      <c r="Q1073">
        <v>1742.47</v>
      </c>
    </row>
    <row r="1074" spans="1:17" x14ac:dyDescent="0.2">
      <c r="A1074" t="s">
        <v>104</v>
      </c>
      <c r="B1074" t="e">
        <f>INDEX('SHOP Plan List'!B$2:B$15,MATCH($A1074,'SHOP Plan List'!$A$2:$A$15,0))</f>
        <v>#N/A</v>
      </c>
      <c r="C1074" t="e">
        <f>INDEX('SHOP Plan List'!C$2:C$15,MATCH($A1074,'SHOP Plan List'!$A$2:$A$15,0))</f>
        <v>#N/A</v>
      </c>
      <c r="D1074" t="s">
        <v>82</v>
      </c>
      <c r="E1074" t="s">
        <v>84</v>
      </c>
      <c r="F1074">
        <v>1689.99</v>
      </c>
      <c r="G1074">
        <v>1689.99</v>
      </c>
      <c r="H1074">
        <v>1689.99</v>
      </c>
      <c r="I1074">
        <v>1716.51</v>
      </c>
      <c r="J1074">
        <v>1716.51</v>
      </c>
      <c r="K1074">
        <v>1716.51</v>
      </c>
      <c r="L1074">
        <v>1743.44</v>
      </c>
      <c r="M1074">
        <v>1743.44</v>
      </c>
      <c r="N1074">
        <v>1743.44</v>
      </c>
      <c r="O1074">
        <v>1770.79</v>
      </c>
      <c r="P1074">
        <v>1770.79</v>
      </c>
      <c r="Q1074">
        <v>1770.79</v>
      </c>
    </row>
    <row r="1075" spans="1:17" x14ac:dyDescent="0.2">
      <c r="A1075" t="s">
        <v>105</v>
      </c>
      <c r="B1075" t="e">
        <f>INDEX('SHOP Plan List'!B$2:B$15,MATCH($A1075,'SHOP Plan List'!$A$2:$A$15,0))</f>
        <v>#N/A</v>
      </c>
      <c r="C1075" t="e">
        <f>INDEX('SHOP Plan List'!C$2:C$15,MATCH($A1075,'SHOP Plan List'!$A$2:$A$15,0))</f>
        <v>#N/A</v>
      </c>
      <c r="D1075" t="s">
        <v>82</v>
      </c>
      <c r="E1075" t="s">
        <v>83</v>
      </c>
      <c r="F1075">
        <v>415.69</v>
      </c>
      <c r="G1075">
        <v>415.69</v>
      </c>
      <c r="H1075">
        <v>415.69</v>
      </c>
      <c r="I1075">
        <v>422.21</v>
      </c>
      <c r="J1075">
        <v>422.21</v>
      </c>
      <c r="K1075">
        <v>422.21</v>
      </c>
      <c r="L1075">
        <v>428.84</v>
      </c>
      <c r="M1075">
        <v>428.84</v>
      </c>
      <c r="N1075">
        <v>428.84</v>
      </c>
      <c r="O1075">
        <v>435.57</v>
      </c>
      <c r="P1075">
        <v>435.57</v>
      </c>
      <c r="Q1075">
        <v>435.57</v>
      </c>
    </row>
    <row r="1076" spans="1:17" x14ac:dyDescent="0.2">
      <c r="A1076" t="s">
        <v>105</v>
      </c>
      <c r="B1076" t="e">
        <f>INDEX('SHOP Plan List'!B$2:B$15,MATCH($A1076,'SHOP Plan List'!$A$2:$A$15,0))</f>
        <v>#N/A</v>
      </c>
      <c r="C1076" t="e">
        <f>INDEX('SHOP Plan List'!C$2:C$15,MATCH($A1076,'SHOP Plan List'!$A$2:$A$15,0))</f>
        <v>#N/A</v>
      </c>
      <c r="D1076" t="s">
        <v>82</v>
      </c>
      <c r="E1076">
        <v>15</v>
      </c>
      <c r="F1076">
        <v>452.64</v>
      </c>
      <c r="G1076">
        <v>452.64</v>
      </c>
      <c r="H1076">
        <v>452.64</v>
      </c>
      <c r="I1076">
        <v>459.74</v>
      </c>
      <c r="J1076">
        <v>459.74</v>
      </c>
      <c r="K1076">
        <v>459.74</v>
      </c>
      <c r="L1076">
        <v>466.96</v>
      </c>
      <c r="M1076">
        <v>466.96</v>
      </c>
      <c r="N1076">
        <v>466.96</v>
      </c>
      <c r="O1076">
        <v>474.28</v>
      </c>
      <c r="P1076">
        <v>474.28</v>
      </c>
      <c r="Q1076">
        <v>474.28</v>
      </c>
    </row>
    <row r="1077" spans="1:17" x14ac:dyDescent="0.2">
      <c r="A1077" t="s">
        <v>105</v>
      </c>
      <c r="B1077" t="e">
        <f>INDEX('SHOP Plan List'!B$2:B$15,MATCH($A1077,'SHOP Plan List'!$A$2:$A$15,0))</f>
        <v>#N/A</v>
      </c>
      <c r="C1077" t="e">
        <f>INDEX('SHOP Plan List'!C$2:C$15,MATCH($A1077,'SHOP Plan List'!$A$2:$A$15,0))</f>
        <v>#N/A</v>
      </c>
      <c r="D1077" t="s">
        <v>82</v>
      </c>
      <c r="E1077">
        <v>16</v>
      </c>
      <c r="F1077">
        <v>466.77</v>
      </c>
      <c r="G1077">
        <v>466.77</v>
      </c>
      <c r="H1077">
        <v>466.77</v>
      </c>
      <c r="I1077">
        <v>474.09</v>
      </c>
      <c r="J1077">
        <v>474.09</v>
      </c>
      <c r="K1077">
        <v>474.09</v>
      </c>
      <c r="L1077">
        <v>481.53</v>
      </c>
      <c r="M1077">
        <v>481.53</v>
      </c>
      <c r="N1077">
        <v>481.53</v>
      </c>
      <c r="O1077">
        <v>489.09</v>
      </c>
      <c r="P1077">
        <v>489.09</v>
      </c>
      <c r="Q1077">
        <v>489.09</v>
      </c>
    </row>
    <row r="1078" spans="1:17" x14ac:dyDescent="0.2">
      <c r="A1078" t="s">
        <v>105</v>
      </c>
      <c r="B1078" t="e">
        <f>INDEX('SHOP Plan List'!B$2:B$15,MATCH($A1078,'SHOP Plan List'!$A$2:$A$15,0))</f>
        <v>#N/A</v>
      </c>
      <c r="C1078" t="e">
        <f>INDEX('SHOP Plan List'!C$2:C$15,MATCH($A1078,'SHOP Plan List'!$A$2:$A$15,0))</f>
        <v>#N/A</v>
      </c>
      <c r="D1078" t="s">
        <v>82</v>
      </c>
      <c r="E1078">
        <v>17</v>
      </c>
      <c r="F1078">
        <v>480.9</v>
      </c>
      <c r="G1078">
        <v>480.9</v>
      </c>
      <c r="H1078">
        <v>480.9</v>
      </c>
      <c r="I1078">
        <v>488.44</v>
      </c>
      <c r="J1078">
        <v>488.44</v>
      </c>
      <c r="K1078">
        <v>488.44</v>
      </c>
      <c r="L1078">
        <v>496.11</v>
      </c>
      <c r="M1078">
        <v>496.11</v>
      </c>
      <c r="N1078">
        <v>496.11</v>
      </c>
      <c r="O1078">
        <v>503.89</v>
      </c>
      <c r="P1078">
        <v>503.89</v>
      </c>
      <c r="Q1078">
        <v>503.89</v>
      </c>
    </row>
    <row r="1079" spans="1:17" x14ac:dyDescent="0.2">
      <c r="A1079" t="s">
        <v>105</v>
      </c>
      <c r="B1079" t="e">
        <f>INDEX('SHOP Plan List'!B$2:B$15,MATCH($A1079,'SHOP Plan List'!$A$2:$A$15,0))</f>
        <v>#N/A</v>
      </c>
      <c r="C1079" t="e">
        <f>INDEX('SHOP Plan List'!C$2:C$15,MATCH($A1079,'SHOP Plan List'!$A$2:$A$15,0))</f>
        <v>#N/A</v>
      </c>
      <c r="D1079" t="s">
        <v>82</v>
      </c>
      <c r="E1079">
        <v>18</v>
      </c>
      <c r="F1079">
        <v>496.11</v>
      </c>
      <c r="G1079">
        <v>496.11</v>
      </c>
      <c r="H1079">
        <v>496.11</v>
      </c>
      <c r="I1079">
        <v>503.9</v>
      </c>
      <c r="J1079">
        <v>503.9</v>
      </c>
      <c r="K1079">
        <v>503.9</v>
      </c>
      <c r="L1079">
        <v>511.8</v>
      </c>
      <c r="M1079">
        <v>511.8</v>
      </c>
      <c r="N1079">
        <v>511.8</v>
      </c>
      <c r="O1079">
        <v>519.83000000000004</v>
      </c>
      <c r="P1079">
        <v>519.83000000000004</v>
      </c>
      <c r="Q1079">
        <v>519.83000000000004</v>
      </c>
    </row>
    <row r="1080" spans="1:17" x14ac:dyDescent="0.2">
      <c r="A1080" t="s">
        <v>105</v>
      </c>
      <c r="B1080" t="e">
        <f>INDEX('SHOP Plan List'!B$2:B$15,MATCH($A1080,'SHOP Plan List'!$A$2:$A$15,0))</f>
        <v>#N/A</v>
      </c>
      <c r="C1080" t="e">
        <f>INDEX('SHOP Plan List'!C$2:C$15,MATCH($A1080,'SHOP Plan List'!$A$2:$A$15,0))</f>
        <v>#N/A</v>
      </c>
      <c r="D1080" t="s">
        <v>82</v>
      </c>
      <c r="E1080">
        <v>19</v>
      </c>
      <c r="F1080">
        <v>511.33</v>
      </c>
      <c r="G1080">
        <v>511.33</v>
      </c>
      <c r="H1080">
        <v>511.33</v>
      </c>
      <c r="I1080">
        <v>519.35</v>
      </c>
      <c r="J1080">
        <v>519.35</v>
      </c>
      <c r="K1080">
        <v>519.35</v>
      </c>
      <c r="L1080">
        <v>527.5</v>
      </c>
      <c r="M1080">
        <v>527.5</v>
      </c>
      <c r="N1080">
        <v>527.5</v>
      </c>
      <c r="O1080">
        <v>535.77</v>
      </c>
      <c r="P1080">
        <v>535.77</v>
      </c>
      <c r="Q1080">
        <v>535.77</v>
      </c>
    </row>
    <row r="1081" spans="1:17" x14ac:dyDescent="0.2">
      <c r="A1081" t="s">
        <v>105</v>
      </c>
      <c r="B1081" t="e">
        <f>INDEX('SHOP Plan List'!B$2:B$15,MATCH($A1081,'SHOP Plan List'!$A$2:$A$15,0))</f>
        <v>#N/A</v>
      </c>
      <c r="C1081" t="e">
        <f>INDEX('SHOP Plan List'!C$2:C$15,MATCH($A1081,'SHOP Plan List'!$A$2:$A$15,0))</f>
        <v>#N/A</v>
      </c>
      <c r="D1081" t="s">
        <v>82</v>
      </c>
      <c r="E1081">
        <v>20</v>
      </c>
      <c r="F1081">
        <v>527.09</v>
      </c>
      <c r="G1081">
        <v>527.09</v>
      </c>
      <c r="H1081">
        <v>527.09</v>
      </c>
      <c r="I1081">
        <v>535.35</v>
      </c>
      <c r="J1081">
        <v>535.35</v>
      </c>
      <c r="K1081">
        <v>535.35</v>
      </c>
      <c r="L1081">
        <v>543.75</v>
      </c>
      <c r="M1081">
        <v>543.75</v>
      </c>
      <c r="N1081">
        <v>543.75</v>
      </c>
      <c r="O1081">
        <v>552.29</v>
      </c>
      <c r="P1081">
        <v>552.29</v>
      </c>
      <c r="Q1081">
        <v>552.29</v>
      </c>
    </row>
    <row r="1082" spans="1:17" x14ac:dyDescent="0.2">
      <c r="A1082" t="s">
        <v>105</v>
      </c>
      <c r="B1082" t="e">
        <f>INDEX('SHOP Plan List'!B$2:B$15,MATCH($A1082,'SHOP Plan List'!$A$2:$A$15,0))</f>
        <v>#N/A</v>
      </c>
      <c r="C1082" t="e">
        <f>INDEX('SHOP Plan List'!C$2:C$15,MATCH($A1082,'SHOP Plan List'!$A$2:$A$15,0))</f>
        <v>#N/A</v>
      </c>
      <c r="D1082" t="s">
        <v>82</v>
      </c>
      <c r="E1082">
        <v>21</v>
      </c>
      <c r="F1082">
        <v>543.39</v>
      </c>
      <c r="G1082">
        <v>543.39</v>
      </c>
      <c r="H1082">
        <v>543.39</v>
      </c>
      <c r="I1082">
        <v>551.91</v>
      </c>
      <c r="J1082">
        <v>551.91</v>
      </c>
      <c r="K1082">
        <v>551.91</v>
      </c>
      <c r="L1082">
        <v>560.57000000000005</v>
      </c>
      <c r="M1082">
        <v>560.57000000000005</v>
      </c>
      <c r="N1082">
        <v>560.57000000000005</v>
      </c>
      <c r="O1082">
        <v>569.37</v>
      </c>
      <c r="P1082">
        <v>569.37</v>
      </c>
      <c r="Q1082">
        <v>569.37</v>
      </c>
    </row>
    <row r="1083" spans="1:17" x14ac:dyDescent="0.2">
      <c r="A1083" t="s">
        <v>105</v>
      </c>
      <c r="B1083" t="e">
        <f>INDEX('SHOP Plan List'!B$2:B$15,MATCH($A1083,'SHOP Plan List'!$A$2:$A$15,0))</f>
        <v>#N/A</v>
      </c>
      <c r="C1083" t="e">
        <f>INDEX('SHOP Plan List'!C$2:C$15,MATCH($A1083,'SHOP Plan List'!$A$2:$A$15,0))</f>
        <v>#N/A</v>
      </c>
      <c r="D1083" t="s">
        <v>82</v>
      </c>
      <c r="E1083">
        <v>22</v>
      </c>
      <c r="F1083">
        <v>543.39</v>
      </c>
      <c r="G1083">
        <v>543.39</v>
      </c>
      <c r="H1083">
        <v>543.39</v>
      </c>
      <c r="I1083">
        <v>551.91</v>
      </c>
      <c r="J1083">
        <v>551.91</v>
      </c>
      <c r="K1083">
        <v>551.91</v>
      </c>
      <c r="L1083">
        <v>560.57000000000005</v>
      </c>
      <c r="M1083">
        <v>560.57000000000005</v>
      </c>
      <c r="N1083">
        <v>560.57000000000005</v>
      </c>
      <c r="O1083">
        <v>569.37</v>
      </c>
      <c r="P1083">
        <v>569.37</v>
      </c>
      <c r="Q1083">
        <v>569.37</v>
      </c>
    </row>
    <row r="1084" spans="1:17" x14ac:dyDescent="0.2">
      <c r="A1084" t="s">
        <v>105</v>
      </c>
      <c r="B1084" t="e">
        <f>INDEX('SHOP Plan List'!B$2:B$15,MATCH($A1084,'SHOP Plan List'!$A$2:$A$15,0))</f>
        <v>#N/A</v>
      </c>
      <c r="C1084" t="e">
        <f>INDEX('SHOP Plan List'!C$2:C$15,MATCH($A1084,'SHOP Plan List'!$A$2:$A$15,0))</f>
        <v>#N/A</v>
      </c>
      <c r="D1084" t="s">
        <v>82</v>
      </c>
      <c r="E1084">
        <v>23</v>
      </c>
      <c r="F1084">
        <v>543.39</v>
      </c>
      <c r="G1084">
        <v>543.39</v>
      </c>
      <c r="H1084">
        <v>543.39</v>
      </c>
      <c r="I1084">
        <v>551.91</v>
      </c>
      <c r="J1084">
        <v>551.91</v>
      </c>
      <c r="K1084">
        <v>551.91</v>
      </c>
      <c r="L1084">
        <v>560.57000000000005</v>
      </c>
      <c r="M1084">
        <v>560.57000000000005</v>
      </c>
      <c r="N1084">
        <v>560.57000000000005</v>
      </c>
      <c r="O1084">
        <v>569.37</v>
      </c>
      <c r="P1084">
        <v>569.37</v>
      </c>
      <c r="Q1084">
        <v>569.37</v>
      </c>
    </row>
    <row r="1085" spans="1:17" x14ac:dyDescent="0.2">
      <c r="A1085" t="s">
        <v>105</v>
      </c>
      <c r="B1085" t="e">
        <f>INDEX('SHOP Plan List'!B$2:B$15,MATCH($A1085,'SHOP Plan List'!$A$2:$A$15,0))</f>
        <v>#N/A</v>
      </c>
      <c r="C1085" t="e">
        <f>INDEX('SHOP Plan List'!C$2:C$15,MATCH($A1085,'SHOP Plan List'!$A$2:$A$15,0))</f>
        <v>#N/A</v>
      </c>
      <c r="D1085" t="s">
        <v>82</v>
      </c>
      <c r="E1085">
        <v>24</v>
      </c>
      <c r="F1085">
        <v>543.39</v>
      </c>
      <c r="G1085">
        <v>543.39</v>
      </c>
      <c r="H1085">
        <v>543.39</v>
      </c>
      <c r="I1085">
        <v>551.91</v>
      </c>
      <c r="J1085">
        <v>551.91</v>
      </c>
      <c r="K1085">
        <v>551.91</v>
      </c>
      <c r="L1085">
        <v>560.57000000000005</v>
      </c>
      <c r="M1085">
        <v>560.57000000000005</v>
      </c>
      <c r="N1085">
        <v>560.57000000000005</v>
      </c>
      <c r="O1085">
        <v>569.37</v>
      </c>
      <c r="P1085">
        <v>569.37</v>
      </c>
      <c r="Q1085">
        <v>569.37</v>
      </c>
    </row>
    <row r="1086" spans="1:17" x14ac:dyDescent="0.2">
      <c r="A1086" t="s">
        <v>105</v>
      </c>
      <c r="B1086" t="e">
        <f>INDEX('SHOP Plan List'!B$2:B$15,MATCH($A1086,'SHOP Plan List'!$A$2:$A$15,0))</f>
        <v>#N/A</v>
      </c>
      <c r="C1086" t="e">
        <f>INDEX('SHOP Plan List'!C$2:C$15,MATCH($A1086,'SHOP Plan List'!$A$2:$A$15,0))</f>
        <v>#N/A</v>
      </c>
      <c r="D1086" t="s">
        <v>82</v>
      </c>
      <c r="E1086">
        <v>25</v>
      </c>
      <c r="F1086">
        <v>545.55999999999995</v>
      </c>
      <c r="G1086">
        <v>545.55999999999995</v>
      </c>
      <c r="H1086">
        <v>545.55999999999995</v>
      </c>
      <c r="I1086">
        <v>554.12</v>
      </c>
      <c r="J1086">
        <v>554.12</v>
      </c>
      <c r="K1086">
        <v>554.12</v>
      </c>
      <c r="L1086">
        <v>562.80999999999995</v>
      </c>
      <c r="M1086">
        <v>562.80999999999995</v>
      </c>
      <c r="N1086">
        <v>562.80999999999995</v>
      </c>
      <c r="O1086">
        <v>571.64</v>
      </c>
      <c r="P1086">
        <v>571.64</v>
      </c>
      <c r="Q1086">
        <v>571.64</v>
      </c>
    </row>
    <row r="1087" spans="1:17" x14ac:dyDescent="0.2">
      <c r="A1087" t="s">
        <v>105</v>
      </c>
      <c r="B1087" t="e">
        <f>INDEX('SHOP Plan List'!B$2:B$15,MATCH($A1087,'SHOP Plan List'!$A$2:$A$15,0))</f>
        <v>#N/A</v>
      </c>
      <c r="C1087" t="e">
        <f>INDEX('SHOP Plan List'!C$2:C$15,MATCH($A1087,'SHOP Plan List'!$A$2:$A$15,0))</f>
        <v>#N/A</v>
      </c>
      <c r="D1087" t="s">
        <v>82</v>
      </c>
      <c r="E1087">
        <v>26</v>
      </c>
      <c r="F1087">
        <v>556.42999999999995</v>
      </c>
      <c r="G1087">
        <v>556.42999999999995</v>
      </c>
      <c r="H1087">
        <v>556.42999999999995</v>
      </c>
      <c r="I1087">
        <v>565.16</v>
      </c>
      <c r="J1087">
        <v>565.16</v>
      </c>
      <c r="K1087">
        <v>565.16</v>
      </c>
      <c r="L1087">
        <v>574.02</v>
      </c>
      <c r="M1087">
        <v>574.02</v>
      </c>
      <c r="N1087">
        <v>574.02</v>
      </c>
      <c r="O1087">
        <v>583.03</v>
      </c>
      <c r="P1087">
        <v>583.03</v>
      </c>
      <c r="Q1087">
        <v>583.03</v>
      </c>
    </row>
    <row r="1088" spans="1:17" x14ac:dyDescent="0.2">
      <c r="A1088" t="s">
        <v>105</v>
      </c>
      <c r="B1088" t="e">
        <f>INDEX('SHOP Plan List'!B$2:B$15,MATCH($A1088,'SHOP Plan List'!$A$2:$A$15,0))</f>
        <v>#N/A</v>
      </c>
      <c r="C1088" t="e">
        <f>INDEX('SHOP Plan List'!C$2:C$15,MATCH($A1088,'SHOP Plan List'!$A$2:$A$15,0))</f>
        <v>#N/A</v>
      </c>
      <c r="D1088" t="s">
        <v>82</v>
      </c>
      <c r="E1088">
        <v>27</v>
      </c>
      <c r="F1088">
        <v>569.47</v>
      </c>
      <c r="G1088">
        <v>569.47</v>
      </c>
      <c r="H1088">
        <v>569.47</v>
      </c>
      <c r="I1088">
        <v>578.4</v>
      </c>
      <c r="J1088">
        <v>578.4</v>
      </c>
      <c r="K1088">
        <v>578.4</v>
      </c>
      <c r="L1088">
        <v>587.48</v>
      </c>
      <c r="M1088">
        <v>587.48</v>
      </c>
      <c r="N1088">
        <v>587.48</v>
      </c>
      <c r="O1088">
        <v>596.70000000000005</v>
      </c>
      <c r="P1088">
        <v>596.70000000000005</v>
      </c>
      <c r="Q1088">
        <v>596.70000000000005</v>
      </c>
    </row>
    <row r="1089" spans="1:17" x14ac:dyDescent="0.2">
      <c r="A1089" t="s">
        <v>105</v>
      </c>
      <c r="B1089" t="e">
        <f>INDEX('SHOP Plan List'!B$2:B$15,MATCH($A1089,'SHOP Plan List'!$A$2:$A$15,0))</f>
        <v>#N/A</v>
      </c>
      <c r="C1089" t="e">
        <f>INDEX('SHOP Plan List'!C$2:C$15,MATCH($A1089,'SHOP Plan List'!$A$2:$A$15,0))</f>
        <v>#N/A</v>
      </c>
      <c r="D1089" t="s">
        <v>82</v>
      </c>
      <c r="E1089">
        <v>28</v>
      </c>
      <c r="F1089">
        <v>590.66</v>
      </c>
      <c r="G1089">
        <v>590.66</v>
      </c>
      <c r="H1089">
        <v>590.66</v>
      </c>
      <c r="I1089">
        <v>599.92999999999995</v>
      </c>
      <c r="J1089">
        <v>599.92999999999995</v>
      </c>
      <c r="K1089">
        <v>599.92999999999995</v>
      </c>
      <c r="L1089">
        <v>609.34</v>
      </c>
      <c r="M1089">
        <v>609.34</v>
      </c>
      <c r="N1089">
        <v>609.34</v>
      </c>
      <c r="O1089">
        <v>618.9</v>
      </c>
      <c r="P1089">
        <v>618.9</v>
      </c>
      <c r="Q1089">
        <v>618.9</v>
      </c>
    </row>
    <row r="1090" spans="1:17" x14ac:dyDescent="0.2">
      <c r="A1090" t="s">
        <v>105</v>
      </c>
      <c r="B1090" t="e">
        <f>INDEX('SHOP Plan List'!B$2:B$15,MATCH($A1090,'SHOP Plan List'!$A$2:$A$15,0))</f>
        <v>#N/A</v>
      </c>
      <c r="C1090" t="e">
        <f>INDEX('SHOP Plan List'!C$2:C$15,MATCH($A1090,'SHOP Plan List'!$A$2:$A$15,0))</f>
        <v>#N/A</v>
      </c>
      <c r="D1090" t="s">
        <v>82</v>
      </c>
      <c r="E1090">
        <v>29</v>
      </c>
      <c r="F1090">
        <v>608.04999999999995</v>
      </c>
      <c r="G1090">
        <v>608.04999999999995</v>
      </c>
      <c r="H1090">
        <v>608.04999999999995</v>
      </c>
      <c r="I1090">
        <v>617.59</v>
      </c>
      <c r="J1090">
        <v>617.59</v>
      </c>
      <c r="K1090">
        <v>617.59</v>
      </c>
      <c r="L1090">
        <v>627.28</v>
      </c>
      <c r="M1090">
        <v>627.28</v>
      </c>
      <c r="N1090">
        <v>627.28</v>
      </c>
      <c r="O1090">
        <v>637.12</v>
      </c>
      <c r="P1090">
        <v>637.12</v>
      </c>
      <c r="Q1090">
        <v>637.12</v>
      </c>
    </row>
    <row r="1091" spans="1:17" x14ac:dyDescent="0.2">
      <c r="A1091" t="s">
        <v>105</v>
      </c>
      <c r="B1091" t="e">
        <f>INDEX('SHOP Plan List'!B$2:B$15,MATCH($A1091,'SHOP Plan List'!$A$2:$A$15,0))</f>
        <v>#N/A</v>
      </c>
      <c r="C1091" t="e">
        <f>INDEX('SHOP Plan List'!C$2:C$15,MATCH($A1091,'SHOP Plan List'!$A$2:$A$15,0))</f>
        <v>#N/A</v>
      </c>
      <c r="D1091" t="s">
        <v>82</v>
      </c>
      <c r="E1091">
        <v>30</v>
      </c>
      <c r="F1091">
        <v>616.74</v>
      </c>
      <c r="G1091">
        <v>616.74</v>
      </c>
      <c r="H1091">
        <v>616.74</v>
      </c>
      <c r="I1091">
        <v>626.41999999999996</v>
      </c>
      <c r="J1091">
        <v>626.41999999999996</v>
      </c>
      <c r="K1091">
        <v>626.41999999999996</v>
      </c>
      <c r="L1091">
        <v>636.25</v>
      </c>
      <c r="M1091">
        <v>636.25</v>
      </c>
      <c r="N1091">
        <v>636.25</v>
      </c>
      <c r="O1091">
        <v>646.23</v>
      </c>
      <c r="P1091">
        <v>646.23</v>
      </c>
      <c r="Q1091">
        <v>646.23</v>
      </c>
    </row>
    <row r="1092" spans="1:17" x14ac:dyDescent="0.2">
      <c r="A1092" t="s">
        <v>105</v>
      </c>
      <c r="B1092" t="e">
        <f>INDEX('SHOP Plan List'!B$2:B$15,MATCH($A1092,'SHOP Plan List'!$A$2:$A$15,0))</f>
        <v>#N/A</v>
      </c>
      <c r="C1092" t="e">
        <f>INDEX('SHOP Plan List'!C$2:C$15,MATCH($A1092,'SHOP Plan List'!$A$2:$A$15,0))</f>
        <v>#N/A</v>
      </c>
      <c r="D1092" t="s">
        <v>82</v>
      </c>
      <c r="E1092">
        <v>31</v>
      </c>
      <c r="F1092">
        <v>629.79</v>
      </c>
      <c r="G1092">
        <v>629.79</v>
      </c>
      <c r="H1092">
        <v>629.79</v>
      </c>
      <c r="I1092">
        <v>639.66999999999996</v>
      </c>
      <c r="J1092">
        <v>639.66999999999996</v>
      </c>
      <c r="K1092">
        <v>639.66999999999996</v>
      </c>
      <c r="L1092">
        <v>649.70000000000005</v>
      </c>
      <c r="M1092">
        <v>649.70000000000005</v>
      </c>
      <c r="N1092">
        <v>649.70000000000005</v>
      </c>
      <c r="O1092">
        <v>659.9</v>
      </c>
      <c r="P1092">
        <v>659.9</v>
      </c>
      <c r="Q1092">
        <v>659.9</v>
      </c>
    </row>
    <row r="1093" spans="1:17" x14ac:dyDescent="0.2">
      <c r="A1093" t="s">
        <v>105</v>
      </c>
      <c r="B1093" t="e">
        <f>INDEX('SHOP Plan List'!B$2:B$15,MATCH($A1093,'SHOP Plan List'!$A$2:$A$15,0))</f>
        <v>#N/A</v>
      </c>
      <c r="C1093" t="e">
        <f>INDEX('SHOP Plan List'!C$2:C$15,MATCH($A1093,'SHOP Plan List'!$A$2:$A$15,0))</f>
        <v>#N/A</v>
      </c>
      <c r="D1093" t="s">
        <v>82</v>
      </c>
      <c r="E1093">
        <v>32</v>
      </c>
      <c r="F1093">
        <v>642.83000000000004</v>
      </c>
      <c r="G1093">
        <v>642.83000000000004</v>
      </c>
      <c r="H1093">
        <v>642.83000000000004</v>
      </c>
      <c r="I1093">
        <v>652.91</v>
      </c>
      <c r="J1093">
        <v>652.91</v>
      </c>
      <c r="K1093">
        <v>652.91</v>
      </c>
      <c r="L1093">
        <v>663.16</v>
      </c>
      <c r="M1093">
        <v>663.16</v>
      </c>
      <c r="N1093">
        <v>663.16</v>
      </c>
      <c r="O1093">
        <v>673.56</v>
      </c>
      <c r="P1093">
        <v>673.56</v>
      </c>
      <c r="Q1093">
        <v>673.56</v>
      </c>
    </row>
    <row r="1094" spans="1:17" x14ac:dyDescent="0.2">
      <c r="A1094" t="s">
        <v>105</v>
      </c>
      <c r="B1094" t="e">
        <f>INDEX('SHOP Plan List'!B$2:B$15,MATCH($A1094,'SHOP Plan List'!$A$2:$A$15,0))</f>
        <v>#N/A</v>
      </c>
      <c r="C1094" t="e">
        <f>INDEX('SHOP Plan List'!C$2:C$15,MATCH($A1094,'SHOP Plan List'!$A$2:$A$15,0))</f>
        <v>#N/A</v>
      </c>
      <c r="D1094" t="s">
        <v>82</v>
      </c>
      <c r="E1094">
        <v>33</v>
      </c>
      <c r="F1094">
        <v>650.98</v>
      </c>
      <c r="G1094">
        <v>650.98</v>
      </c>
      <c r="H1094">
        <v>650.98</v>
      </c>
      <c r="I1094">
        <v>661.19</v>
      </c>
      <c r="J1094">
        <v>661.19</v>
      </c>
      <c r="K1094">
        <v>661.19</v>
      </c>
      <c r="L1094">
        <v>671.56</v>
      </c>
      <c r="M1094">
        <v>671.56</v>
      </c>
      <c r="N1094">
        <v>671.56</v>
      </c>
      <c r="O1094">
        <v>682.1</v>
      </c>
      <c r="P1094">
        <v>682.1</v>
      </c>
      <c r="Q1094">
        <v>682.1</v>
      </c>
    </row>
    <row r="1095" spans="1:17" x14ac:dyDescent="0.2">
      <c r="A1095" t="s">
        <v>105</v>
      </c>
      <c r="B1095" t="e">
        <f>INDEX('SHOP Plan List'!B$2:B$15,MATCH($A1095,'SHOP Plan List'!$A$2:$A$15,0))</f>
        <v>#N/A</v>
      </c>
      <c r="C1095" t="e">
        <f>INDEX('SHOP Plan List'!C$2:C$15,MATCH($A1095,'SHOP Plan List'!$A$2:$A$15,0))</f>
        <v>#N/A</v>
      </c>
      <c r="D1095" t="s">
        <v>82</v>
      </c>
      <c r="E1095">
        <v>34</v>
      </c>
      <c r="F1095">
        <v>659.67</v>
      </c>
      <c r="G1095">
        <v>659.67</v>
      </c>
      <c r="H1095">
        <v>659.67</v>
      </c>
      <c r="I1095">
        <v>670.02</v>
      </c>
      <c r="J1095">
        <v>670.02</v>
      </c>
      <c r="K1095">
        <v>670.02</v>
      </c>
      <c r="L1095">
        <v>680.53</v>
      </c>
      <c r="M1095">
        <v>680.53</v>
      </c>
      <c r="N1095">
        <v>680.53</v>
      </c>
      <c r="O1095">
        <v>691.21</v>
      </c>
      <c r="P1095">
        <v>691.21</v>
      </c>
      <c r="Q1095">
        <v>691.21</v>
      </c>
    </row>
    <row r="1096" spans="1:17" x14ac:dyDescent="0.2">
      <c r="A1096" t="s">
        <v>105</v>
      </c>
      <c r="B1096" t="e">
        <f>INDEX('SHOP Plan List'!B$2:B$15,MATCH($A1096,'SHOP Plan List'!$A$2:$A$15,0))</f>
        <v>#N/A</v>
      </c>
      <c r="C1096" t="e">
        <f>INDEX('SHOP Plan List'!C$2:C$15,MATCH($A1096,'SHOP Plan List'!$A$2:$A$15,0))</f>
        <v>#N/A</v>
      </c>
      <c r="D1096" t="s">
        <v>82</v>
      </c>
      <c r="E1096">
        <v>35</v>
      </c>
      <c r="F1096">
        <v>664.02</v>
      </c>
      <c r="G1096">
        <v>664.02</v>
      </c>
      <c r="H1096">
        <v>664.02</v>
      </c>
      <c r="I1096">
        <v>674.44</v>
      </c>
      <c r="J1096">
        <v>674.44</v>
      </c>
      <c r="K1096">
        <v>674.44</v>
      </c>
      <c r="L1096">
        <v>685.02</v>
      </c>
      <c r="M1096">
        <v>685.02</v>
      </c>
      <c r="N1096">
        <v>685.02</v>
      </c>
      <c r="O1096">
        <v>695.77</v>
      </c>
      <c r="P1096">
        <v>695.77</v>
      </c>
      <c r="Q1096">
        <v>695.77</v>
      </c>
    </row>
    <row r="1097" spans="1:17" x14ac:dyDescent="0.2">
      <c r="A1097" t="s">
        <v>105</v>
      </c>
      <c r="B1097" t="e">
        <f>INDEX('SHOP Plan List'!B$2:B$15,MATCH($A1097,'SHOP Plan List'!$A$2:$A$15,0))</f>
        <v>#N/A</v>
      </c>
      <c r="C1097" t="e">
        <f>INDEX('SHOP Plan List'!C$2:C$15,MATCH($A1097,'SHOP Plan List'!$A$2:$A$15,0))</f>
        <v>#N/A</v>
      </c>
      <c r="D1097" t="s">
        <v>82</v>
      </c>
      <c r="E1097">
        <v>36</v>
      </c>
      <c r="F1097">
        <v>668.37</v>
      </c>
      <c r="G1097">
        <v>668.37</v>
      </c>
      <c r="H1097">
        <v>668.37</v>
      </c>
      <c r="I1097">
        <v>678.85</v>
      </c>
      <c r="J1097">
        <v>678.85</v>
      </c>
      <c r="K1097">
        <v>678.85</v>
      </c>
      <c r="L1097">
        <v>689.5</v>
      </c>
      <c r="M1097">
        <v>689.5</v>
      </c>
      <c r="N1097">
        <v>689.5</v>
      </c>
      <c r="O1097">
        <v>700.32</v>
      </c>
      <c r="P1097">
        <v>700.32</v>
      </c>
      <c r="Q1097">
        <v>700.32</v>
      </c>
    </row>
    <row r="1098" spans="1:17" x14ac:dyDescent="0.2">
      <c r="A1098" t="s">
        <v>105</v>
      </c>
      <c r="B1098" t="e">
        <f>INDEX('SHOP Plan List'!B$2:B$15,MATCH($A1098,'SHOP Plan List'!$A$2:$A$15,0))</f>
        <v>#N/A</v>
      </c>
      <c r="C1098" t="e">
        <f>INDEX('SHOP Plan List'!C$2:C$15,MATCH($A1098,'SHOP Plan List'!$A$2:$A$15,0))</f>
        <v>#N/A</v>
      </c>
      <c r="D1098" t="s">
        <v>82</v>
      </c>
      <c r="E1098">
        <v>37</v>
      </c>
      <c r="F1098">
        <v>672.71</v>
      </c>
      <c r="G1098">
        <v>672.71</v>
      </c>
      <c r="H1098">
        <v>672.71</v>
      </c>
      <c r="I1098">
        <v>683.27</v>
      </c>
      <c r="J1098">
        <v>683.27</v>
      </c>
      <c r="K1098">
        <v>683.27</v>
      </c>
      <c r="L1098">
        <v>693.99</v>
      </c>
      <c r="M1098">
        <v>693.99</v>
      </c>
      <c r="N1098">
        <v>693.99</v>
      </c>
      <c r="O1098">
        <v>704.88</v>
      </c>
      <c r="P1098">
        <v>704.88</v>
      </c>
      <c r="Q1098">
        <v>704.88</v>
      </c>
    </row>
    <row r="1099" spans="1:17" x14ac:dyDescent="0.2">
      <c r="A1099" t="s">
        <v>105</v>
      </c>
      <c r="B1099" t="e">
        <f>INDEX('SHOP Plan List'!B$2:B$15,MATCH($A1099,'SHOP Plan List'!$A$2:$A$15,0))</f>
        <v>#N/A</v>
      </c>
      <c r="C1099" t="e">
        <f>INDEX('SHOP Plan List'!C$2:C$15,MATCH($A1099,'SHOP Plan List'!$A$2:$A$15,0))</f>
        <v>#N/A</v>
      </c>
      <c r="D1099" t="s">
        <v>82</v>
      </c>
      <c r="E1099">
        <v>38</v>
      </c>
      <c r="F1099">
        <v>677.06</v>
      </c>
      <c r="G1099">
        <v>677.06</v>
      </c>
      <c r="H1099">
        <v>677.06</v>
      </c>
      <c r="I1099">
        <v>687.68</v>
      </c>
      <c r="J1099">
        <v>687.68</v>
      </c>
      <c r="K1099">
        <v>687.68</v>
      </c>
      <c r="L1099">
        <v>698.47</v>
      </c>
      <c r="M1099">
        <v>698.47</v>
      </c>
      <c r="N1099">
        <v>698.47</v>
      </c>
      <c r="O1099">
        <v>709.43</v>
      </c>
      <c r="P1099">
        <v>709.43</v>
      </c>
      <c r="Q1099">
        <v>709.43</v>
      </c>
    </row>
    <row r="1100" spans="1:17" x14ac:dyDescent="0.2">
      <c r="A1100" t="s">
        <v>105</v>
      </c>
      <c r="B1100" t="e">
        <f>INDEX('SHOP Plan List'!B$2:B$15,MATCH($A1100,'SHOP Plan List'!$A$2:$A$15,0))</f>
        <v>#N/A</v>
      </c>
      <c r="C1100" t="e">
        <f>INDEX('SHOP Plan List'!C$2:C$15,MATCH($A1100,'SHOP Plan List'!$A$2:$A$15,0))</f>
        <v>#N/A</v>
      </c>
      <c r="D1100" t="s">
        <v>82</v>
      </c>
      <c r="E1100">
        <v>39</v>
      </c>
      <c r="F1100">
        <v>685.75</v>
      </c>
      <c r="G1100">
        <v>685.75</v>
      </c>
      <c r="H1100">
        <v>685.75</v>
      </c>
      <c r="I1100">
        <v>696.51</v>
      </c>
      <c r="J1100">
        <v>696.51</v>
      </c>
      <c r="K1100">
        <v>696.51</v>
      </c>
      <c r="L1100">
        <v>707.44</v>
      </c>
      <c r="M1100">
        <v>707.44</v>
      </c>
      <c r="N1100">
        <v>707.44</v>
      </c>
      <c r="O1100">
        <v>718.54</v>
      </c>
      <c r="P1100">
        <v>718.54</v>
      </c>
      <c r="Q1100">
        <v>718.54</v>
      </c>
    </row>
    <row r="1101" spans="1:17" x14ac:dyDescent="0.2">
      <c r="A1101" t="s">
        <v>105</v>
      </c>
      <c r="B1101" t="e">
        <f>INDEX('SHOP Plan List'!B$2:B$15,MATCH($A1101,'SHOP Plan List'!$A$2:$A$15,0))</f>
        <v>#N/A</v>
      </c>
      <c r="C1101" t="e">
        <f>INDEX('SHOP Plan List'!C$2:C$15,MATCH($A1101,'SHOP Plan List'!$A$2:$A$15,0))</f>
        <v>#N/A</v>
      </c>
      <c r="D1101" t="s">
        <v>82</v>
      </c>
      <c r="E1101">
        <v>40</v>
      </c>
      <c r="F1101">
        <v>694.45</v>
      </c>
      <c r="G1101">
        <v>694.45</v>
      </c>
      <c r="H1101">
        <v>694.45</v>
      </c>
      <c r="I1101">
        <v>705.34</v>
      </c>
      <c r="J1101">
        <v>705.34</v>
      </c>
      <c r="K1101">
        <v>705.34</v>
      </c>
      <c r="L1101">
        <v>716.41</v>
      </c>
      <c r="M1101">
        <v>716.41</v>
      </c>
      <c r="N1101">
        <v>716.41</v>
      </c>
      <c r="O1101">
        <v>727.65</v>
      </c>
      <c r="P1101">
        <v>727.65</v>
      </c>
      <c r="Q1101">
        <v>727.65</v>
      </c>
    </row>
    <row r="1102" spans="1:17" x14ac:dyDescent="0.2">
      <c r="A1102" t="s">
        <v>105</v>
      </c>
      <c r="B1102" t="e">
        <f>INDEX('SHOP Plan List'!B$2:B$15,MATCH($A1102,'SHOP Plan List'!$A$2:$A$15,0))</f>
        <v>#N/A</v>
      </c>
      <c r="C1102" t="e">
        <f>INDEX('SHOP Plan List'!C$2:C$15,MATCH($A1102,'SHOP Plan List'!$A$2:$A$15,0))</f>
        <v>#N/A</v>
      </c>
      <c r="D1102" t="s">
        <v>82</v>
      </c>
      <c r="E1102">
        <v>41</v>
      </c>
      <c r="F1102">
        <v>707.49</v>
      </c>
      <c r="G1102">
        <v>707.49</v>
      </c>
      <c r="H1102">
        <v>707.49</v>
      </c>
      <c r="I1102">
        <v>718.59</v>
      </c>
      <c r="J1102">
        <v>718.59</v>
      </c>
      <c r="K1102">
        <v>718.59</v>
      </c>
      <c r="L1102">
        <v>729.86</v>
      </c>
      <c r="M1102">
        <v>729.86</v>
      </c>
      <c r="N1102">
        <v>729.86</v>
      </c>
      <c r="O1102">
        <v>741.31</v>
      </c>
      <c r="P1102">
        <v>741.31</v>
      </c>
      <c r="Q1102">
        <v>741.31</v>
      </c>
    </row>
    <row r="1103" spans="1:17" x14ac:dyDescent="0.2">
      <c r="A1103" t="s">
        <v>105</v>
      </c>
      <c r="B1103" t="e">
        <f>INDEX('SHOP Plan List'!B$2:B$15,MATCH($A1103,'SHOP Plan List'!$A$2:$A$15,0))</f>
        <v>#N/A</v>
      </c>
      <c r="C1103" t="e">
        <f>INDEX('SHOP Plan List'!C$2:C$15,MATCH($A1103,'SHOP Plan List'!$A$2:$A$15,0))</f>
        <v>#N/A</v>
      </c>
      <c r="D1103" t="s">
        <v>82</v>
      </c>
      <c r="E1103">
        <v>42</v>
      </c>
      <c r="F1103">
        <v>719.99</v>
      </c>
      <c r="G1103">
        <v>719.99</v>
      </c>
      <c r="H1103">
        <v>719.99</v>
      </c>
      <c r="I1103">
        <v>731.28</v>
      </c>
      <c r="J1103">
        <v>731.28</v>
      </c>
      <c r="K1103">
        <v>731.28</v>
      </c>
      <c r="L1103">
        <v>742.76</v>
      </c>
      <c r="M1103">
        <v>742.76</v>
      </c>
      <c r="N1103">
        <v>742.76</v>
      </c>
      <c r="O1103">
        <v>754.41</v>
      </c>
      <c r="P1103">
        <v>754.41</v>
      </c>
      <c r="Q1103">
        <v>754.41</v>
      </c>
    </row>
    <row r="1104" spans="1:17" x14ac:dyDescent="0.2">
      <c r="A1104" t="s">
        <v>105</v>
      </c>
      <c r="B1104" t="e">
        <f>INDEX('SHOP Plan List'!B$2:B$15,MATCH($A1104,'SHOP Plan List'!$A$2:$A$15,0))</f>
        <v>#N/A</v>
      </c>
      <c r="C1104" t="e">
        <f>INDEX('SHOP Plan List'!C$2:C$15,MATCH($A1104,'SHOP Plan List'!$A$2:$A$15,0))</f>
        <v>#N/A</v>
      </c>
      <c r="D1104" t="s">
        <v>82</v>
      </c>
      <c r="E1104">
        <v>43</v>
      </c>
      <c r="F1104">
        <v>737.38</v>
      </c>
      <c r="G1104">
        <v>737.38</v>
      </c>
      <c r="H1104">
        <v>737.38</v>
      </c>
      <c r="I1104">
        <v>748.94</v>
      </c>
      <c r="J1104">
        <v>748.94</v>
      </c>
      <c r="K1104">
        <v>748.94</v>
      </c>
      <c r="L1104">
        <v>760.7</v>
      </c>
      <c r="M1104">
        <v>760.7</v>
      </c>
      <c r="N1104">
        <v>760.7</v>
      </c>
      <c r="O1104">
        <v>772.63</v>
      </c>
      <c r="P1104">
        <v>772.63</v>
      </c>
      <c r="Q1104">
        <v>772.63</v>
      </c>
    </row>
    <row r="1105" spans="1:17" x14ac:dyDescent="0.2">
      <c r="A1105" t="s">
        <v>105</v>
      </c>
      <c r="B1105" t="e">
        <f>INDEX('SHOP Plan List'!B$2:B$15,MATCH($A1105,'SHOP Plan List'!$A$2:$A$15,0))</f>
        <v>#N/A</v>
      </c>
      <c r="C1105" t="e">
        <f>INDEX('SHOP Plan List'!C$2:C$15,MATCH($A1105,'SHOP Plan List'!$A$2:$A$15,0))</f>
        <v>#N/A</v>
      </c>
      <c r="D1105" t="s">
        <v>82</v>
      </c>
      <c r="E1105">
        <v>44</v>
      </c>
      <c r="F1105">
        <v>759.11</v>
      </c>
      <c r="G1105">
        <v>759.11</v>
      </c>
      <c r="H1105">
        <v>759.11</v>
      </c>
      <c r="I1105">
        <v>771.02</v>
      </c>
      <c r="J1105">
        <v>771.02</v>
      </c>
      <c r="K1105">
        <v>771.02</v>
      </c>
      <c r="L1105">
        <v>783.12</v>
      </c>
      <c r="M1105">
        <v>783.12</v>
      </c>
      <c r="N1105">
        <v>783.12</v>
      </c>
      <c r="O1105">
        <v>795.4</v>
      </c>
      <c r="P1105">
        <v>795.4</v>
      </c>
      <c r="Q1105">
        <v>795.4</v>
      </c>
    </row>
    <row r="1106" spans="1:17" x14ac:dyDescent="0.2">
      <c r="A1106" t="s">
        <v>105</v>
      </c>
      <c r="B1106" t="e">
        <f>INDEX('SHOP Plan List'!B$2:B$15,MATCH($A1106,'SHOP Plan List'!$A$2:$A$15,0))</f>
        <v>#N/A</v>
      </c>
      <c r="C1106" t="e">
        <f>INDEX('SHOP Plan List'!C$2:C$15,MATCH($A1106,'SHOP Plan List'!$A$2:$A$15,0))</f>
        <v>#N/A</v>
      </c>
      <c r="D1106" t="s">
        <v>82</v>
      </c>
      <c r="E1106">
        <v>45</v>
      </c>
      <c r="F1106">
        <v>784.65</v>
      </c>
      <c r="G1106">
        <v>784.65</v>
      </c>
      <c r="H1106">
        <v>784.65</v>
      </c>
      <c r="I1106">
        <v>796.96</v>
      </c>
      <c r="J1106">
        <v>796.96</v>
      </c>
      <c r="K1106">
        <v>796.96</v>
      </c>
      <c r="L1106">
        <v>809.46</v>
      </c>
      <c r="M1106">
        <v>809.46</v>
      </c>
      <c r="N1106">
        <v>809.46</v>
      </c>
      <c r="O1106">
        <v>822.16</v>
      </c>
      <c r="P1106">
        <v>822.16</v>
      </c>
      <c r="Q1106">
        <v>822.16</v>
      </c>
    </row>
    <row r="1107" spans="1:17" x14ac:dyDescent="0.2">
      <c r="A1107" t="s">
        <v>105</v>
      </c>
      <c r="B1107" t="e">
        <f>INDEX('SHOP Plan List'!B$2:B$15,MATCH($A1107,'SHOP Plan List'!$A$2:$A$15,0))</f>
        <v>#N/A</v>
      </c>
      <c r="C1107" t="e">
        <f>INDEX('SHOP Plan List'!C$2:C$15,MATCH($A1107,'SHOP Plan List'!$A$2:$A$15,0))</f>
        <v>#N/A</v>
      </c>
      <c r="D1107" t="s">
        <v>82</v>
      </c>
      <c r="E1107">
        <v>46</v>
      </c>
      <c r="F1107">
        <v>815.08</v>
      </c>
      <c r="G1107">
        <v>815.08</v>
      </c>
      <c r="H1107">
        <v>815.08</v>
      </c>
      <c r="I1107">
        <v>827.87</v>
      </c>
      <c r="J1107">
        <v>827.87</v>
      </c>
      <c r="K1107">
        <v>827.87</v>
      </c>
      <c r="L1107">
        <v>840.86</v>
      </c>
      <c r="M1107">
        <v>840.86</v>
      </c>
      <c r="N1107">
        <v>840.86</v>
      </c>
      <c r="O1107">
        <v>854.05</v>
      </c>
      <c r="P1107">
        <v>854.05</v>
      </c>
      <c r="Q1107">
        <v>854.05</v>
      </c>
    </row>
    <row r="1108" spans="1:17" x14ac:dyDescent="0.2">
      <c r="A1108" t="s">
        <v>105</v>
      </c>
      <c r="B1108" t="e">
        <f>INDEX('SHOP Plan List'!B$2:B$15,MATCH($A1108,'SHOP Plan List'!$A$2:$A$15,0))</f>
        <v>#N/A</v>
      </c>
      <c r="C1108" t="e">
        <f>INDEX('SHOP Plan List'!C$2:C$15,MATCH($A1108,'SHOP Plan List'!$A$2:$A$15,0))</f>
        <v>#N/A</v>
      </c>
      <c r="D1108" t="s">
        <v>82</v>
      </c>
      <c r="E1108">
        <v>47</v>
      </c>
      <c r="F1108">
        <v>849.31</v>
      </c>
      <c r="G1108">
        <v>849.31</v>
      </c>
      <c r="H1108">
        <v>849.31</v>
      </c>
      <c r="I1108">
        <v>862.64</v>
      </c>
      <c r="J1108">
        <v>862.64</v>
      </c>
      <c r="K1108">
        <v>862.64</v>
      </c>
      <c r="L1108">
        <v>876.17</v>
      </c>
      <c r="M1108">
        <v>876.17</v>
      </c>
      <c r="N1108">
        <v>876.17</v>
      </c>
      <c r="O1108">
        <v>889.92</v>
      </c>
      <c r="P1108">
        <v>889.92</v>
      </c>
      <c r="Q1108">
        <v>889.92</v>
      </c>
    </row>
    <row r="1109" spans="1:17" x14ac:dyDescent="0.2">
      <c r="A1109" t="s">
        <v>105</v>
      </c>
      <c r="B1109" t="e">
        <f>INDEX('SHOP Plan List'!B$2:B$15,MATCH($A1109,'SHOP Plan List'!$A$2:$A$15,0))</f>
        <v>#N/A</v>
      </c>
      <c r="C1109" t="e">
        <f>INDEX('SHOP Plan List'!C$2:C$15,MATCH($A1109,'SHOP Plan List'!$A$2:$A$15,0))</f>
        <v>#N/A</v>
      </c>
      <c r="D1109" t="s">
        <v>82</v>
      </c>
      <c r="E1109">
        <v>48</v>
      </c>
      <c r="F1109">
        <v>888.44</v>
      </c>
      <c r="G1109">
        <v>888.44</v>
      </c>
      <c r="H1109">
        <v>888.44</v>
      </c>
      <c r="I1109">
        <v>902.38</v>
      </c>
      <c r="J1109">
        <v>902.38</v>
      </c>
      <c r="K1109">
        <v>902.38</v>
      </c>
      <c r="L1109">
        <v>916.53</v>
      </c>
      <c r="M1109">
        <v>916.53</v>
      </c>
      <c r="N1109">
        <v>916.53</v>
      </c>
      <c r="O1109">
        <v>930.91</v>
      </c>
      <c r="P1109">
        <v>930.91</v>
      </c>
      <c r="Q1109">
        <v>930.91</v>
      </c>
    </row>
    <row r="1110" spans="1:17" x14ac:dyDescent="0.2">
      <c r="A1110" t="s">
        <v>105</v>
      </c>
      <c r="B1110" t="e">
        <f>INDEX('SHOP Plan List'!B$2:B$15,MATCH($A1110,'SHOP Plan List'!$A$2:$A$15,0))</f>
        <v>#N/A</v>
      </c>
      <c r="C1110" t="e">
        <f>INDEX('SHOP Plan List'!C$2:C$15,MATCH($A1110,'SHOP Plan List'!$A$2:$A$15,0))</f>
        <v>#N/A</v>
      </c>
      <c r="D1110" t="s">
        <v>82</v>
      </c>
      <c r="E1110">
        <v>49</v>
      </c>
      <c r="F1110">
        <v>927.02</v>
      </c>
      <c r="G1110">
        <v>927.02</v>
      </c>
      <c r="H1110">
        <v>927.02</v>
      </c>
      <c r="I1110">
        <v>941.56</v>
      </c>
      <c r="J1110">
        <v>941.56</v>
      </c>
      <c r="K1110">
        <v>941.56</v>
      </c>
      <c r="L1110">
        <v>956.33</v>
      </c>
      <c r="M1110">
        <v>956.33</v>
      </c>
      <c r="N1110">
        <v>956.33</v>
      </c>
      <c r="O1110">
        <v>971.34</v>
      </c>
      <c r="P1110">
        <v>971.34</v>
      </c>
      <c r="Q1110">
        <v>971.34</v>
      </c>
    </row>
    <row r="1111" spans="1:17" x14ac:dyDescent="0.2">
      <c r="A1111" t="s">
        <v>105</v>
      </c>
      <c r="B1111" t="e">
        <f>INDEX('SHOP Plan List'!B$2:B$15,MATCH($A1111,'SHOP Plan List'!$A$2:$A$15,0))</f>
        <v>#N/A</v>
      </c>
      <c r="C1111" t="e">
        <f>INDEX('SHOP Plan List'!C$2:C$15,MATCH($A1111,'SHOP Plan List'!$A$2:$A$15,0))</f>
        <v>#N/A</v>
      </c>
      <c r="D1111" t="s">
        <v>82</v>
      </c>
      <c r="E1111">
        <v>50</v>
      </c>
      <c r="F1111">
        <v>970.49</v>
      </c>
      <c r="G1111">
        <v>970.49</v>
      </c>
      <c r="H1111">
        <v>970.49</v>
      </c>
      <c r="I1111">
        <v>985.71</v>
      </c>
      <c r="J1111">
        <v>985.71</v>
      </c>
      <c r="K1111">
        <v>985.71</v>
      </c>
      <c r="L1111">
        <v>1001.18</v>
      </c>
      <c r="M1111">
        <v>1001.18</v>
      </c>
      <c r="N1111">
        <v>1001.18</v>
      </c>
      <c r="O1111">
        <v>1016.89</v>
      </c>
      <c r="P1111">
        <v>1016.89</v>
      </c>
      <c r="Q1111">
        <v>1016.89</v>
      </c>
    </row>
    <row r="1112" spans="1:17" x14ac:dyDescent="0.2">
      <c r="A1112" t="s">
        <v>105</v>
      </c>
      <c r="B1112" t="e">
        <f>INDEX('SHOP Plan List'!B$2:B$15,MATCH($A1112,'SHOP Plan List'!$A$2:$A$15,0))</f>
        <v>#N/A</v>
      </c>
      <c r="C1112" t="e">
        <f>INDEX('SHOP Plan List'!C$2:C$15,MATCH($A1112,'SHOP Plan List'!$A$2:$A$15,0))</f>
        <v>#N/A</v>
      </c>
      <c r="D1112" t="s">
        <v>82</v>
      </c>
      <c r="E1112">
        <v>51</v>
      </c>
      <c r="F1112">
        <v>1013.42</v>
      </c>
      <c r="G1112">
        <v>1013.42</v>
      </c>
      <c r="H1112">
        <v>1013.42</v>
      </c>
      <c r="I1112">
        <v>1029.32</v>
      </c>
      <c r="J1112">
        <v>1029.32</v>
      </c>
      <c r="K1112">
        <v>1029.32</v>
      </c>
      <c r="L1112">
        <v>1045.47</v>
      </c>
      <c r="M1112">
        <v>1045.47</v>
      </c>
      <c r="N1112">
        <v>1045.47</v>
      </c>
      <c r="O1112">
        <v>1061.8699999999999</v>
      </c>
      <c r="P1112">
        <v>1061.8699999999999</v>
      </c>
      <c r="Q1112">
        <v>1061.8699999999999</v>
      </c>
    </row>
    <row r="1113" spans="1:17" x14ac:dyDescent="0.2">
      <c r="A1113" t="s">
        <v>105</v>
      </c>
      <c r="B1113" t="e">
        <f>INDEX('SHOP Plan List'!B$2:B$15,MATCH($A1113,'SHOP Plan List'!$A$2:$A$15,0))</f>
        <v>#N/A</v>
      </c>
      <c r="C1113" t="e">
        <f>INDEX('SHOP Plan List'!C$2:C$15,MATCH($A1113,'SHOP Plan List'!$A$2:$A$15,0))</f>
        <v>#N/A</v>
      </c>
      <c r="D1113" t="s">
        <v>82</v>
      </c>
      <c r="E1113">
        <v>52</v>
      </c>
      <c r="F1113">
        <v>1060.69</v>
      </c>
      <c r="G1113">
        <v>1060.69</v>
      </c>
      <c r="H1113">
        <v>1060.69</v>
      </c>
      <c r="I1113">
        <v>1077.33</v>
      </c>
      <c r="J1113">
        <v>1077.33</v>
      </c>
      <c r="K1113">
        <v>1077.33</v>
      </c>
      <c r="L1113">
        <v>1094.23</v>
      </c>
      <c r="M1113">
        <v>1094.23</v>
      </c>
      <c r="N1113">
        <v>1094.23</v>
      </c>
      <c r="O1113">
        <v>1111.4000000000001</v>
      </c>
      <c r="P1113">
        <v>1111.4000000000001</v>
      </c>
      <c r="Q1113">
        <v>1111.4000000000001</v>
      </c>
    </row>
    <row r="1114" spans="1:17" x14ac:dyDescent="0.2">
      <c r="A1114" t="s">
        <v>105</v>
      </c>
      <c r="B1114" t="e">
        <f>INDEX('SHOP Plan List'!B$2:B$15,MATCH($A1114,'SHOP Plan List'!$A$2:$A$15,0))</f>
        <v>#N/A</v>
      </c>
      <c r="C1114" t="e">
        <f>INDEX('SHOP Plan List'!C$2:C$15,MATCH($A1114,'SHOP Plan List'!$A$2:$A$15,0))</f>
        <v>#N/A</v>
      </c>
      <c r="D1114" t="s">
        <v>82</v>
      </c>
      <c r="E1114">
        <v>53</v>
      </c>
      <c r="F1114">
        <v>1108.51</v>
      </c>
      <c r="G1114">
        <v>1108.51</v>
      </c>
      <c r="H1114">
        <v>1108.51</v>
      </c>
      <c r="I1114">
        <v>1125.9000000000001</v>
      </c>
      <c r="J1114">
        <v>1125.9000000000001</v>
      </c>
      <c r="K1114">
        <v>1125.9000000000001</v>
      </c>
      <c r="L1114">
        <v>1143.57</v>
      </c>
      <c r="M1114">
        <v>1143.57</v>
      </c>
      <c r="N1114">
        <v>1143.57</v>
      </c>
      <c r="O1114">
        <v>1161.51</v>
      </c>
      <c r="P1114">
        <v>1161.51</v>
      </c>
      <c r="Q1114">
        <v>1161.51</v>
      </c>
    </row>
    <row r="1115" spans="1:17" x14ac:dyDescent="0.2">
      <c r="A1115" t="s">
        <v>105</v>
      </c>
      <c r="B1115" t="e">
        <f>INDEX('SHOP Plan List'!B$2:B$15,MATCH($A1115,'SHOP Plan List'!$A$2:$A$15,0))</f>
        <v>#N/A</v>
      </c>
      <c r="C1115" t="e">
        <f>INDEX('SHOP Plan List'!C$2:C$15,MATCH($A1115,'SHOP Plan List'!$A$2:$A$15,0))</f>
        <v>#N/A</v>
      </c>
      <c r="D1115" t="s">
        <v>82</v>
      </c>
      <c r="E1115">
        <v>54</v>
      </c>
      <c r="F1115">
        <v>1160.1300000000001</v>
      </c>
      <c r="G1115">
        <v>1160.1300000000001</v>
      </c>
      <c r="H1115">
        <v>1160.1300000000001</v>
      </c>
      <c r="I1115">
        <v>1178.33</v>
      </c>
      <c r="J1115">
        <v>1178.33</v>
      </c>
      <c r="K1115">
        <v>1178.33</v>
      </c>
      <c r="L1115">
        <v>1196.82</v>
      </c>
      <c r="M1115">
        <v>1196.82</v>
      </c>
      <c r="N1115">
        <v>1196.82</v>
      </c>
      <c r="O1115">
        <v>1215.5999999999999</v>
      </c>
      <c r="P1115">
        <v>1215.5999999999999</v>
      </c>
      <c r="Q1115">
        <v>1215.5999999999999</v>
      </c>
    </row>
    <row r="1116" spans="1:17" x14ac:dyDescent="0.2">
      <c r="A1116" t="s">
        <v>105</v>
      </c>
      <c r="B1116" t="e">
        <f>INDEX('SHOP Plan List'!B$2:B$15,MATCH($A1116,'SHOP Plan List'!$A$2:$A$15,0))</f>
        <v>#N/A</v>
      </c>
      <c r="C1116" t="e">
        <f>INDEX('SHOP Plan List'!C$2:C$15,MATCH($A1116,'SHOP Plan List'!$A$2:$A$15,0))</f>
        <v>#N/A</v>
      </c>
      <c r="D1116" t="s">
        <v>82</v>
      </c>
      <c r="E1116">
        <v>55</v>
      </c>
      <c r="F1116">
        <v>1211.75</v>
      </c>
      <c r="G1116">
        <v>1211.75</v>
      </c>
      <c r="H1116">
        <v>1211.75</v>
      </c>
      <c r="I1116">
        <v>1230.76</v>
      </c>
      <c r="J1116">
        <v>1230.76</v>
      </c>
      <c r="K1116">
        <v>1230.76</v>
      </c>
      <c r="L1116">
        <v>1250.07</v>
      </c>
      <c r="M1116">
        <v>1250.07</v>
      </c>
      <c r="N1116">
        <v>1250.07</v>
      </c>
      <c r="O1116">
        <v>1269.69</v>
      </c>
      <c r="P1116">
        <v>1269.69</v>
      </c>
      <c r="Q1116">
        <v>1269.69</v>
      </c>
    </row>
    <row r="1117" spans="1:17" x14ac:dyDescent="0.2">
      <c r="A1117" t="s">
        <v>105</v>
      </c>
      <c r="B1117" t="e">
        <f>INDEX('SHOP Plan List'!B$2:B$15,MATCH($A1117,'SHOP Plan List'!$A$2:$A$15,0))</f>
        <v>#N/A</v>
      </c>
      <c r="C1117" t="e">
        <f>INDEX('SHOP Plan List'!C$2:C$15,MATCH($A1117,'SHOP Plan List'!$A$2:$A$15,0))</f>
        <v>#N/A</v>
      </c>
      <c r="D1117" t="s">
        <v>82</v>
      </c>
      <c r="E1117">
        <v>56</v>
      </c>
      <c r="F1117">
        <v>1267.72</v>
      </c>
      <c r="G1117">
        <v>1267.72</v>
      </c>
      <c r="H1117">
        <v>1267.72</v>
      </c>
      <c r="I1117">
        <v>1287.6099999999999</v>
      </c>
      <c r="J1117">
        <v>1287.6099999999999</v>
      </c>
      <c r="K1117">
        <v>1287.6099999999999</v>
      </c>
      <c r="L1117">
        <v>1307.81</v>
      </c>
      <c r="M1117">
        <v>1307.81</v>
      </c>
      <c r="N1117">
        <v>1307.81</v>
      </c>
      <c r="O1117">
        <v>1328.33</v>
      </c>
      <c r="P1117">
        <v>1328.33</v>
      </c>
      <c r="Q1117">
        <v>1328.33</v>
      </c>
    </row>
    <row r="1118" spans="1:17" x14ac:dyDescent="0.2">
      <c r="A1118" t="s">
        <v>105</v>
      </c>
      <c r="B1118" t="e">
        <f>INDEX('SHOP Plan List'!B$2:B$15,MATCH($A1118,'SHOP Plan List'!$A$2:$A$15,0))</f>
        <v>#N/A</v>
      </c>
      <c r="C1118" t="e">
        <f>INDEX('SHOP Plan List'!C$2:C$15,MATCH($A1118,'SHOP Plan List'!$A$2:$A$15,0))</f>
        <v>#N/A</v>
      </c>
      <c r="D1118" t="s">
        <v>82</v>
      </c>
      <c r="E1118">
        <v>57</v>
      </c>
      <c r="F1118">
        <v>1324.23</v>
      </c>
      <c r="G1118">
        <v>1324.23</v>
      </c>
      <c r="H1118">
        <v>1324.23</v>
      </c>
      <c r="I1118">
        <v>1345.01</v>
      </c>
      <c r="J1118">
        <v>1345.01</v>
      </c>
      <c r="K1118">
        <v>1345.01</v>
      </c>
      <c r="L1118">
        <v>1366.11</v>
      </c>
      <c r="M1118">
        <v>1366.11</v>
      </c>
      <c r="N1118">
        <v>1366.11</v>
      </c>
      <c r="O1118">
        <v>1387.55</v>
      </c>
      <c r="P1118">
        <v>1387.55</v>
      </c>
      <c r="Q1118">
        <v>1387.55</v>
      </c>
    </row>
    <row r="1119" spans="1:17" x14ac:dyDescent="0.2">
      <c r="A1119" t="s">
        <v>105</v>
      </c>
      <c r="B1119" t="e">
        <f>INDEX('SHOP Plan List'!B$2:B$15,MATCH($A1119,'SHOP Plan List'!$A$2:$A$15,0))</f>
        <v>#N/A</v>
      </c>
      <c r="C1119" t="e">
        <f>INDEX('SHOP Plan List'!C$2:C$15,MATCH($A1119,'SHOP Plan List'!$A$2:$A$15,0))</f>
        <v>#N/A</v>
      </c>
      <c r="D1119" t="s">
        <v>82</v>
      </c>
      <c r="E1119">
        <v>58</v>
      </c>
      <c r="F1119">
        <v>1384.55</v>
      </c>
      <c r="G1119">
        <v>1384.55</v>
      </c>
      <c r="H1119">
        <v>1384.55</v>
      </c>
      <c r="I1119">
        <v>1406.27</v>
      </c>
      <c r="J1119">
        <v>1406.27</v>
      </c>
      <c r="K1119">
        <v>1406.27</v>
      </c>
      <c r="L1119">
        <v>1428.34</v>
      </c>
      <c r="M1119">
        <v>1428.34</v>
      </c>
      <c r="N1119">
        <v>1428.34</v>
      </c>
      <c r="O1119">
        <v>1450.75</v>
      </c>
      <c r="P1119">
        <v>1450.75</v>
      </c>
      <c r="Q1119">
        <v>1450.75</v>
      </c>
    </row>
    <row r="1120" spans="1:17" x14ac:dyDescent="0.2">
      <c r="A1120" t="s">
        <v>105</v>
      </c>
      <c r="B1120" t="e">
        <f>INDEX('SHOP Plan List'!B$2:B$15,MATCH($A1120,'SHOP Plan List'!$A$2:$A$15,0))</f>
        <v>#N/A</v>
      </c>
      <c r="C1120" t="e">
        <f>INDEX('SHOP Plan List'!C$2:C$15,MATCH($A1120,'SHOP Plan List'!$A$2:$A$15,0))</f>
        <v>#N/A</v>
      </c>
      <c r="D1120" t="s">
        <v>82</v>
      </c>
      <c r="E1120">
        <v>59</v>
      </c>
      <c r="F1120">
        <v>1414.44</v>
      </c>
      <c r="G1120">
        <v>1414.44</v>
      </c>
      <c r="H1120">
        <v>1414.44</v>
      </c>
      <c r="I1120">
        <v>1436.63</v>
      </c>
      <c r="J1120">
        <v>1436.63</v>
      </c>
      <c r="K1120">
        <v>1436.63</v>
      </c>
      <c r="L1120">
        <v>1459.17</v>
      </c>
      <c r="M1120">
        <v>1459.17</v>
      </c>
      <c r="N1120">
        <v>1459.17</v>
      </c>
      <c r="O1120">
        <v>1482.06</v>
      </c>
      <c r="P1120">
        <v>1482.06</v>
      </c>
      <c r="Q1120">
        <v>1482.06</v>
      </c>
    </row>
    <row r="1121" spans="1:17" x14ac:dyDescent="0.2">
      <c r="A1121" t="s">
        <v>105</v>
      </c>
      <c r="B1121" t="e">
        <f>INDEX('SHOP Plan List'!B$2:B$15,MATCH($A1121,'SHOP Plan List'!$A$2:$A$15,0))</f>
        <v>#N/A</v>
      </c>
      <c r="C1121" t="e">
        <f>INDEX('SHOP Plan List'!C$2:C$15,MATCH($A1121,'SHOP Plan List'!$A$2:$A$15,0))</f>
        <v>#N/A</v>
      </c>
      <c r="D1121" t="s">
        <v>82</v>
      </c>
      <c r="E1121">
        <v>60</v>
      </c>
      <c r="F1121">
        <v>1474.75</v>
      </c>
      <c r="G1121">
        <v>1474.75</v>
      </c>
      <c r="H1121">
        <v>1474.75</v>
      </c>
      <c r="I1121">
        <v>1497.89</v>
      </c>
      <c r="J1121">
        <v>1497.89</v>
      </c>
      <c r="K1121">
        <v>1497.89</v>
      </c>
      <c r="L1121">
        <v>1521.39</v>
      </c>
      <c r="M1121">
        <v>1521.39</v>
      </c>
      <c r="N1121">
        <v>1521.39</v>
      </c>
      <c r="O1121">
        <v>1545.26</v>
      </c>
      <c r="P1121">
        <v>1545.26</v>
      </c>
      <c r="Q1121">
        <v>1545.26</v>
      </c>
    </row>
    <row r="1122" spans="1:17" x14ac:dyDescent="0.2">
      <c r="A1122" t="s">
        <v>105</v>
      </c>
      <c r="B1122" t="e">
        <f>INDEX('SHOP Plan List'!B$2:B$15,MATCH($A1122,'SHOP Plan List'!$A$2:$A$15,0))</f>
        <v>#N/A</v>
      </c>
      <c r="C1122" t="e">
        <f>INDEX('SHOP Plan List'!C$2:C$15,MATCH($A1122,'SHOP Plan List'!$A$2:$A$15,0))</f>
        <v>#N/A</v>
      </c>
      <c r="D1122" t="s">
        <v>82</v>
      </c>
      <c r="E1122">
        <v>61</v>
      </c>
      <c r="F1122">
        <v>1526.92</v>
      </c>
      <c r="G1122">
        <v>1526.92</v>
      </c>
      <c r="H1122">
        <v>1526.92</v>
      </c>
      <c r="I1122">
        <v>1550.87</v>
      </c>
      <c r="J1122">
        <v>1550.87</v>
      </c>
      <c r="K1122">
        <v>1550.87</v>
      </c>
      <c r="L1122">
        <v>1575.21</v>
      </c>
      <c r="M1122">
        <v>1575.21</v>
      </c>
      <c r="N1122">
        <v>1575.21</v>
      </c>
      <c r="O1122">
        <v>1599.92</v>
      </c>
      <c r="P1122">
        <v>1599.92</v>
      </c>
      <c r="Q1122">
        <v>1599.92</v>
      </c>
    </row>
    <row r="1123" spans="1:17" x14ac:dyDescent="0.2">
      <c r="A1123" t="s">
        <v>105</v>
      </c>
      <c r="B1123" t="e">
        <f>INDEX('SHOP Plan List'!B$2:B$15,MATCH($A1123,'SHOP Plan List'!$A$2:$A$15,0))</f>
        <v>#N/A</v>
      </c>
      <c r="C1123" t="e">
        <f>INDEX('SHOP Plan List'!C$2:C$15,MATCH($A1123,'SHOP Plan List'!$A$2:$A$15,0))</f>
        <v>#N/A</v>
      </c>
      <c r="D1123" t="s">
        <v>82</v>
      </c>
      <c r="E1123">
        <v>62</v>
      </c>
      <c r="F1123">
        <v>1561.15</v>
      </c>
      <c r="G1123">
        <v>1561.15</v>
      </c>
      <c r="H1123">
        <v>1561.15</v>
      </c>
      <c r="I1123">
        <v>1585.64</v>
      </c>
      <c r="J1123">
        <v>1585.64</v>
      </c>
      <c r="K1123">
        <v>1585.64</v>
      </c>
      <c r="L1123">
        <v>1610.52</v>
      </c>
      <c r="M1123">
        <v>1610.52</v>
      </c>
      <c r="N1123">
        <v>1610.52</v>
      </c>
      <c r="O1123">
        <v>1635.79</v>
      </c>
      <c r="P1123">
        <v>1635.79</v>
      </c>
      <c r="Q1123">
        <v>1635.79</v>
      </c>
    </row>
    <row r="1124" spans="1:17" x14ac:dyDescent="0.2">
      <c r="A1124" t="s">
        <v>105</v>
      </c>
      <c r="B1124" t="e">
        <f>INDEX('SHOP Plan List'!B$2:B$15,MATCH($A1124,'SHOP Plan List'!$A$2:$A$15,0))</f>
        <v>#N/A</v>
      </c>
      <c r="C1124" t="e">
        <f>INDEX('SHOP Plan List'!C$2:C$15,MATCH($A1124,'SHOP Plan List'!$A$2:$A$15,0))</f>
        <v>#N/A</v>
      </c>
      <c r="D1124" t="s">
        <v>82</v>
      </c>
      <c r="E1124">
        <v>63</v>
      </c>
      <c r="F1124">
        <v>1604.08</v>
      </c>
      <c r="G1124">
        <v>1604.08</v>
      </c>
      <c r="H1124">
        <v>1604.08</v>
      </c>
      <c r="I1124">
        <v>1629.24</v>
      </c>
      <c r="J1124">
        <v>1629.24</v>
      </c>
      <c r="K1124">
        <v>1629.24</v>
      </c>
      <c r="L1124">
        <v>1654.81</v>
      </c>
      <c r="M1124">
        <v>1654.81</v>
      </c>
      <c r="N1124">
        <v>1654.81</v>
      </c>
      <c r="O1124">
        <v>1680.77</v>
      </c>
      <c r="P1124">
        <v>1680.77</v>
      </c>
      <c r="Q1124">
        <v>1680.77</v>
      </c>
    </row>
    <row r="1125" spans="1:17" x14ac:dyDescent="0.2">
      <c r="A1125" t="s">
        <v>105</v>
      </c>
      <c r="B1125" t="e">
        <f>INDEX('SHOP Plan List'!B$2:B$15,MATCH($A1125,'SHOP Plan List'!$A$2:$A$15,0))</f>
        <v>#N/A</v>
      </c>
      <c r="C1125" t="e">
        <f>INDEX('SHOP Plan List'!C$2:C$15,MATCH($A1125,'SHOP Plan List'!$A$2:$A$15,0))</f>
        <v>#N/A</v>
      </c>
      <c r="D1125" t="s">
        <v>82</v>
      </c>
      <c r="E1125" t="s">
        <v>84</v>
      </c>
      <c r="F1125">
        <v>1630.15</v>
      </c>
      <c r="G1125">
        <v>1630.15</v>
      </c>
      <c r="H1125">
        <v>1630.15</v>
      </c>
      <c r="I1125">
        <v>1655.73</v>
      </c>
      <c r="J1125">
        <v>1655.73</v>
      </c>
      <c r="K1125">
        <v>1655.73</v>
      </c>
      <c r="L1125">
        <v>1681.7</v>
      </c>
      <c r="M1125">
        <v>1681.7</v>
      </c>
      <c r="N1125">
        <v>1681.7</v>
      </c>
      <c r="O1125">
        <v>1708.09</v>
      </c>
      <c r="P1125">
        <v>1708.09</v>
      </c>
      <c r="Q1125">
        <v>1708.09</v>
      </c>
    </row>
    <row r="1126" spans="1:17" x14ac:dyDescent="0.2">
      <c r="A1126" t="s">
        <v>106</v>
      </c>
      <c r="B1126" t="e">
        <f>INDEX('SHOP Plan List'!B$2:B$15,MATCH($A1126,'SHOP Plan List'!$A$2:$A$15,0))</f>
        <v>#N/A</v>
      </c>
      <c r="C1126" t="e">
        <f>INDEX('SHOP Plan List'!C$2:C$15,MATCH($A1126,'SHOP Plan List'!$A$2:$A$15,0))</f>
        <v>#N/A</v>
      </c>
      <c r="D1126" t="s">
        <v>82</v>
      </c>
      <c r="E1126" t="s">
        <v>83</v>
      </c>
      <c r="F1126">
        <v>399.38</v>
      </c>
      <c r="G1126">
        <v>399.38</v>
      </c>
      <c r="H1126">
        <v>399.38</v>
      </c>
      <c r="I1126">
        <v>405.64</v>
      </c>
      <c r="J1126">
        <v>405.64</v>
      </c>
      <c r="K1126">
        <v>405.64</v>
      </c>
      <c r="L1126">
        <v>412.01</v>
      </c>
      <c r="M1126">
        <v>412.01</v>
      </c>
      <c r="N1126">
        <v>412.01</v>
      </c>
      <c r="O1126">
        <v>418.47</v>
      </c>
      <c r="P1126">
        <v>418.47</v>
      </c>
      <c r="Q1126">
        <v>418.47</v>
      </c>
    </row>
    <row r="1127" spans="1:17" x14ac:dyDescent="0.2">
      <c r="A1127" t="s">
        <v>106</v>
      </c>
      <c r="B1127" t="e">
        <f>INDEX('SHOP Plan List'!B$2:B$15,MATCH($A1127,'SHOP Plan List'!$A$2:$A$15,0))</f>
        <v>#N/A</v>
      </c>
      <c r="C1127" t="e">
        <f>INDEX('SHOP Plan List'!C$2:C$15,MATCH($A1127,'SHOP Plan List'!$A$2:$A$15,0))</f>
        <v>#N/A</v>
      </c>
      <c r="D1127" t="s">
        <v>82</v>
      </c>
      <c r="E1127">
        <v>15</v>
      </c>
      <c r="F1127">
        <v>434.88</v>
      </c>
      <c r="G1127">
        <v>434.88</v>
      </c>
      <c r="H1127">
        <v>434.88</v>
      </c>
      <c r="I1127">
        <v>441.7</v>
      </c>
      <c r="J1127">
        <v>441.7</v>
      </c>
      <c r="K1127">
        <v>441.7</v>
      </c>
      <c r="L1127">
        <v>448.63</v>
      </c>
      <c r="M1127">
        <v>448.63</v>
      </c>
      <c r="N1127">
        <v>448.63</v>
      </c>
      <c r="O1127">
        <v>455.67</v>
      </c>
      <c r="P1127">
        <v>455.67</v>
      </c>
      <c r="Q1127">
        <v>455.67</v>
      </c>
    </row>
    <row r="1128" spans="1:17" x14ac:dyDescent="0.2">
      <c r="A1128" t="s">
        <v>106</v>
      </c>
      <c r="B1128" t="e">
        <f>INDEX('SHOP Plan List'!B$2:B$15,MATCH($A1128,'SHOP Plan List'!$A$2:$A$15,0))</f>
        <v>#N/A</v>
      </c>
      <c r="C1128" t="e">
        <f>INDEX('SHOP Plan List'!C$2:C$15,MATCH($A1128,'SHOP Plan List'!$A$2:$A$15,0))</f>
        <v>#N/A</v>
      </c>
      <c r="D1128" t="s">
        <v>82</v>
      </c>
      <c r="E1128">
        <v>16</v>
      </c>
      <c r="F1128">
        <v>448.45</v>
      </c>
      <c r="G1128">
        <v>448.45</v>
      </c>
      <c r="H1128">
        <v>448.45</v>
      </c>
      <c r="I1128">
        <v>455.49</v>
      </c>
      <c r="J1128">
        <v>455.49</v>
      </c>
      <c r="K1128">
        <v>455.49</v>
      </c>
      <c r="L1128">
        <v>462.64</v>
      </c>
      <c r="M1128">
        <v>462.64</v>
      </c>
      <c r="N1128">
        <v>462.64</v>
      </c>
      <c r="O1128">
        <v>469.89</v>
      </c>
      <c r="P1128">
        <v>469.89</v>
      </c>
      <c r="Q1128">
        <v>469.89</v>
      </c>
    </row>
    <row r="1129" spans="1:17" x14ac:dyDescent="0.2">
      <c r="A1129" t="s">
        <v>106</v>
      </c>
      <c r="B1129" t="e">
        <f>INDEX('SHOP Plan List'!B$2:B$15,MATCH($A1129,'SHOP Plan List'!$A$2:$A$15,0))</f>
        <v>#N/A</v>
      </c>
      <c r="C1129" t="e">
        <f>INDEX('SHOP Plan List'!C$2:C$15,MATCH($A1129,'SHOP Plan List'!$A$2:$A$15,0))</f>
        <v>#N/A</v>
      </c>
      <c r="D1129" t="s">
        <v>82</v>
      </c>
      <c r="E1129">
        <v>17</v>
      </c>
      <c r="F1129">
        <v>462.03</v>
      </c>
      <c r="G1129">
        <v>462.03</v>
      </c>
      <c r="H1129">
        <v>462.03</v>
      </c>
      <c r="I1129">
        <v>469.28</v>
      </c>
      <c r="J1129">
        <v>469.28</v>
      </c>
      <c r="K1129">
        <v>469.28</v>
      </c>
      <c r="L1129">
        <v>476.64</v>
      </c>
      <c r="M1129">
        <v>476.64</v>
      </c>
      <c r="N1129">
        <v>476.64</v>
      </c>
      <c r="O1129">
        <v>484.12</v>
      </c>
      <c r="P1129">
        <v>484.12</v>
      </c>
      <c r="Q1129">
        <v>484.12</v>
      </c>
    </row>
    <row r="1130" spans="1:17" x14ac:dyDescent="0.2">
      <c r="A1130" t="s">
        <v>106</v>
      </c>
      <c r="B1130" t="e">
        <f>INDEX('SHOP Plan List'!B$2:B$15,MATCH($A1130,'SHOP Plan List'!$A$2:$A$15,0))</f>
        <v>#N/A</v>
      </c>
      <c r="C1130" t="e">
        <f>INDEX('SHOP Plan List'!C$2:C$15,MATCH($A1130,'SHOP Plan List'!$A$2:$A$15,0))</f>
        <v>#N/A</v>
      </c>
      <c r="D1130" t="s">
        <v>82</v>
      </c>
      <c r="E1130">
        <v>18</v>
      </c>
      <c r="F1130">
        <v>476.64</v>
      </c>
      <c r="G1130">
        <v>476.64</v>
      </c>
      <c r="H1130">
        <v>476.64</v>
      </c>
      <c r="I1130">
        <v>484.12</v>
      </c>
      <c r="J1130">
        <v>484.12</v>
      </c>
      <c r="K1130">
        <v>484.12</v>
      </c>
      <c r="L1130">
        <v>491.72</v>
      </c>
      <c r="M1130">
        <v>491.72</v>
      </c>
      <c r="N1130">
        <v>491.72</v>
      </c>
      <c r="O1130">
        <v>499.43</v>
      </c>
      <c r="P1130">
        <v>499.43</v>
      </c>
      <c r="Q1130">
        <v>499.43</v>
      </c>
    </row>
    <row r="1131" spans="1:17" x14ac:dyDescent="0.2">
      <c r="A1131" t="s">
        <v>106</v>
      </c>
      <c r="B1131" t="e">
        <f>INDEX('SHOP Plan List'!B$2:B$15,MATCH($A1131,'SHOP Plan List'!$A$2:$A$15,0))</f>
        <v>#N/A</v>
      </c>
      <c r="C1131" t="e">
        <f>INDEX('SHOP Plan List'!C$2:C$15,MATCH($A1131,'SHOP Plan List'!$A$2:$A$15,0))</f>
        <v>#N/A</v>
      </c>
      <c r="D1131" t="s">
        <v>82</v>
      </c>
      <c r="E1131">
        <v>19</v>
      </c>
      <c r="F1131">
        <v>491.26</v>
      </c>
      <c r="G1131">
        <v>491.26</v>
      </c>
      <c r="H1131">
        <v>491.26</v>
      </c>
      <c r="I1131">
        <v>498.97</v>
      </c>
      <c r="J1131">
        <v>498.97</v>
      </c>
      <c r="K1131">
        <v>498.97</v>
      </c>
      <c r="L1131">
        <v>506.8</v>
      </c>
      <c r="M1131">
        <v>506.8</v>
      </c>
      <c r="N1131">
        <v>506.8</v>
      </c>
      <c r="O1131">
        <v>514.75</v>
      </c>
      <c r="P1131">
        <v>514.75</v>
      </c>
      <c r="Q1131">
        <v>514.75</v>
      </c>
    </row>
    <row r="1132" spans="1:17" x14ac:dyDescent="0.2">
      <c r="A1132" t="s">
        <v>106</v>
      </c>
      <c r="B1132" t="e">
        <f>INDEX('SHOP Plan List'!B$2:B$15,MATCH($A1132,'SHOP Plan List'!$A$2:$A$15,0))</f>
        <v>#N/A</v>
      </c>
      <c r="C1132" t="e">
        <f>INDEX('SHOP Plan List'!C$2:C$15,MATCH($A1132,'SHOP Plan List'!$A$2:$A$15,0))</f>
        <v>#N/A</v>
      </c>
      <c r="D1132" t="s">
        <v>82</v>
      </c>
      <c r="E1132">
        <v>20</v>
      </c>
      <c r="F1132">
        <v>506.4</v>
      </c>
      <c r="G1132">
        <v>506.4</v>
      </c>
      <c r="H1132">
        <v>506.4</v>
      </c>
      <c r="I1132">
        <v>514.35</v>
      </c>
      <c r="J1132">
        <v>514.35</v>
      </c>
      <c r="K1132">
        <v>514.35</v>
      </c>
      <c r="L1132">
        <v>522.41999999999996</v>
      </c>
      <c r="M1132">
        <v>522.41999999999996</v>
      </c>
      <c r="N1132">
        <v>522.41999999999996</v>
      </c>
      <c r="O1132">
        <v>530.61</v>
      </c>
      <c r="P1132">
        <v>530.61</v>
      </c>
      <c r="Q1132">
        <v>530.61</v>
      </c>
    </row>
    <row r="1133" spans="1:17" x14ac:dyDescent="0.2">
      <c r="A1133" t="s">
        <v>106</v>
      </c>
      <c r="B1133" t="e">
        <f>INDEX('SHOP Plan List'!B$2:B$15,MATCH($A1133,'SHOP Plan List'!$A$2:$A$15,0))</f>
        <v>#N/A</v>
      </c>
      <c r="C1133" t="e">
        <f>INDEX('SHOP Plan List'!C$2:C$15,MATCH($A1133,'SHOP Plan List'!$A$2:$A$15,0))</f>
        <v>#N/A</v>
      </c>
      <c r="D1133" t="s">
        <v>82</v>
      </c>
      <c r="E1133">
        <v>21</v>
      </c>
      <c r="F1133">
        <v>522.05999999999995</v>
      </c>
      <c r="G1133">
        <v>522.05999999999995</v>
      </c>
      <c r="H1133">
        <v>522.05999999999995</v>
      </c>
      <c r="I1133">
        <v>530.25</v>
      </c>
      <c r="J1133">
        <v>530.25</v>
      </c>
      <c r="K1133">
        <v>530.25</v>
      </c>
      <c r="L1133">
        <v>538.57000000000005</v>
      </c>
      <c r="M1133">
        <v>538.57000000000005</v>
      </c>
      <c r="N1133">
        <v>538.57000000000005</v>
      </c>
      <c r="O1133">
        <v>547.02</v>
      </c>
      <c r="P1133">
        <v>547.02</v>
      </c>
      <c r="Q1133">
        <v>547.02</v>
      </c>
    </row>
    <row r="1134" spans="1:17" x14ac:dyDescent="0.2">
      <c r="A1134" t="s">
        <v>106</v>
      </c>
      <c r="B1134" t="e">
        <f>INDEX('SHOP Plan List'!B$2:B$15,MATCH($A1134,'SHOP Plan List'!$A$2:$A$15,0))</f>
        <v>#N/A</v>
      </c>
      <c r="C1134" t="e">
        <f>INDEX('SHOP Plan List'!C$2:C$15,MATCH($A1134,'SHOP Plan List'!$A$2:$A$15,0))</f>
        <v>#N/A</v>
      </c>
      <c r="D1134" t="s">
        <v>82</v>
      </c>
      <c r="E1134">
        <v>22</v>
      </c>
      <c r="F1134">
        <v>522.05999999999995</v>
      </c>
      <c r="G1134">
        <v>522.05999999999995</v>
      </c>
      <c r="H1134">
        <v>522.05999999999995</v>
      </c>
      <c r="I1134">
        <v>530.25</v>
      </c>
      <c r="J1134">
        <v>530.25</v>
      </c>
      <c r="K1134">
        <v>530.25</v>
      </c>
      <c r="L1134">
        <v>538.57000000000005</v>
      </c>
      <c r="M1134">
        <v>538.57000000000005</v>
      </c>
      <c r="N1134">
        <v>538.57000000000005</v>
      </c>
      <c r="O1134">
        <v>547.02</v>
      </c>
      <c r="P1134">
        <v>547.02</v>
      </c>
      <c r="Q1134">
        <v>547.02</v>
      </c>
    </row>
    <row r="1135" spans="1:17" x14ac:dyDescent="0.2">
      <c r="A1135" t="s">
        <v>106</v>
      </c>
      <c r="B1135" t="e">
        <f>INDEX('SHOP Plan List'!B$2:B$15,MATCH($A1135,'SHOP Plan List'!$A$2:$A$15,0))</f>
        <v>#N/A</v>
      </c>
      <c r="C1135" t="e">
        <f>INDEX('SHOP Plan List'!C$2:C$15,MATCH($A1135,'SHOP Plan List'!$A$2:$A$15,0))</f>
        <v>#N/A</v>
      </c>
      <c r="D1135" t="s">
        <v>82</v>
      </c>
      <c r="E1135">
        <v>23</v>
      </c>
      <c r="F1135">
        <v>522.05999999999995</v>
      </c>
      <c r="G1135">
        <v>522.05999999999995</v>
      </c>
      <c r="H1135">
        <v>522.05999999999995</v>
      </c>
      <c r="I1135">
        <v>530.25</v>
      </c>
      <c r="J1135">
        <v>530.25</v>
      </c>
      <c r="K1135">
        <v>530.25</v>
      </c>
      <c r="L1135">
        <v>538.57000000000005</v>
      </c>
      <c r="M1135">
        <v>538.57000000000005</v>
      </c>
      <c r="N1135">
        <v>538.57000000000005</v>
      </c>
      <c r="O1135">
        <v>547.02</v>
      </c>
      <c r="P1135">
        <v>547.02</v>
      </c>
      <c r="Q1135">
        <v>547.02</v>
      </c>
    </row>
    <row r="1136" spans="1:17" x14ac:dyDescent="0.2">
      <c r="A1136" t="s">
        <v>106</v>
      </c>
      <c r="B1136" t="e">
        <f>INDEX('SHOP Plan List'!B$2:B$15,MATCH($A1136,'SHOP Plan List'!$A$2:$A$15,0))</f>
        <v>#N/A</v>
      </c>
      <c r="C1136" t="e">
        <f>INDEX('SHOP Plan List'!C$2:C$15,MATCH($A1136,'SHOP Plan List'!$A$2:$A$15,0))</f>
        <v>#N/A</v>
      </c>
      <c r="D1136" t="s">
        <v>82</v>
      </c>
      <c r="E1136">
        <v>24</v>
      </c>
      <c r="F1136">
        <v>522.05999999999995</v>
      </c>
      <c r="G1136">
        <v>522.05999999999995</v>
      </c>
      <c r="H1136">
        <v>522.05999999999995</v>
      </c>
      <c r="I1136">
        <v>530.25</v>
      </c>
      <c r="J1136">
        <v>530.25</v>
      </c>
      <c r="K1136">
        <v>530.25</v>
      </c>
      <c r="L1136">
        <v>538.57000000000005</v>
      </c>
      <c r="M1136">
        <v>538.57000000000005</v>
      </c>
      <c r="N1136">
        <v>538.57000000000005</v>
      </c>
      <c r="O1136">
        <v>547.02</v>
      </c>
      <c r="P1136">
        <v>547.02</v>
      </c>
      <c r="Q1136">
        <v>547.02</v>
      </c>
    </row>
    <row r="1137" spans="1:17" x14ac:dyDescent="0.2">
      <c r="A1137" t="s">
        <v>106</v>
      </c>
      <c r="B1137" t="e">
        <f>INDEX('SHOP Plan List'!B$2:B$15,MATCH($A1137,'SHOP Plan List'!$A$2:$A$15,0))</f>
        <v>#N/A</v>
      </c>
      <c r="C1137" t="e">
        <f>INDEX('SHOP Plan List'!C$2:C$15,MATCH($A1137,'SHOP Plan List'!$A$2:$A$15,0))</f>
        <v>#N/A</v>
      </c>
      <c r="D1137" t="s">
        <v>82</v>
      </c>
      <c r="E1137">
        <v>25</v>
      </c>
      <c r="F1137">
        <v>524.15</v>
      </c>
      <c r="G1137">
        <v>524.15</v>
      </c>
      <c r="H1137">
        <v>524.15</v>
      </c>
      <c r="I1137">
        <v>532.38</v>
      </c>
      <c r="J1137">
        <v>532.38</v>
      </c>
      <c r="K1137">
        <v>532.38</v>
      </c>
      <c r="L1137">
        <v>540.73</v>
      </c>
      <c r="M1137">
        <v>540.73</v>
      </c>
      <c r="N1137">
        <v>540.73</v>
      </c>
      <c r="O1137">
        <v>549.21</v>
      </c>
      <c r="P1137">
        <v>549.21</v>
      </c>
      <c r="Q1137">
        <v>549.21</v>
      </c>
    </row>
    <row r="1138" spans="1:17" x14ac:dyDescent="0.2">
      <c r="A1138" t="s">
        <v>106</v>
      </c>
      <c r="B1138" t="e">
        <f>INDEX('SHOP Plan List'!B$2:B$15,MATCH($A1138,'SHOP Plan List'!$A$2:$A$15,0))</f>
        <v>#N/A</v>
      </c>
      <c r="C1138" t="e">
        <f>INDEX('SHOP Plan List'!C$2:C$15,MATCH($A1138,'SHOP Plan List'!$A$2:$A$15,0))</f>
        <v>#N/A</v>
      </c>
      <c r="D1138" t="s">
        <v>82</v>
      </c>
      <c r="E1138">
        <v>26</v>
      </c>
      <c r="F1138">
        <v>534.59</v>
      </c>
      <c r="G1138">
        <v>534.59</v>
      </c>
      <c r="H1138">
        <v>534.59</v>
      </c>
      <c r="I1138">
        <v>542.98</v>
      </c>
      <c r="J1138">
        <v>542.98</v>
      </c>
      <c r="K1138">
        <v>542.98</v>
      </c>
      <c r="L1138">
        <v>551.5</v>
      </c>
      <c r="M1138">
        <v>551.5</v>
      </c>
      <c r="N1138">
        <v>551.5</v>
      </c>
      <c r="O1138">
        <v>560.15</v>
      </c>
      <c r="P1138">
        <v>560.15</v>
      </c>
      <c r="Q1138">
        <v>560.15</v>
      </c>
    </row>
    <row r="1139" spans="1:17" x14ac:dyDescent="0.2">
      <c r="A1139" t="s">
        <v>106</v>
      </c>
      <c r="B1139" t="e">
        <f>INDEX('SHOP Plan List'!B$2:B$15,MATCH($A1139,'SHOP Plan List'!$A$2:$A$15,0))</f>
        <v>#N/A</v>
      </c>
      <c r="C1139" t="e">
        <f>INDEX('SHOP Plan List'!C$2:C$15,MATCH($A1139,'SHOP Plan List'!$A$2:$A$15,0))</f>
        <v>#N/A</v>
      </c>
      <c r="D1139" t="s">
        <v>82</v>
      </c>
      <c r="E1139">
        <v>27</v>
      </c>
      <c r="F1139">
        <v>547.12</v>
      </c>
      <c r="G1139">
        <v>547.12</v>
      </c>
      <c r="H1139">
        <v>547.12</v>
      </c>
      <c r="I1139">
        <v>555.71</v>
      </c>
      <c r="J1139">
        <v>555.71</v>
      </c>
      <c r="K1139">
        <v>555.71</v>
      </c>
      <c r="L1139">
        <v>564.42999999999995</v>
      </c>
      <c r="M1139">
        <v>564.42999999999995</v>
      </c>
      <c r="N1139">
        <v>564.42999999999995</v>
      </c>
      <c r="O1139">
        <v>573.28</v>
      </c>
      <c r="P1139">
        <v>573.28</v>
      </c>
      <c r="Q1139">
        <v>573.28</v>
      </c>
    </row>
    <row r="1140" spans="1:17" x14ac:dyDescent="0.2">
      <c r="A1140" t="s">
        <v>106</v>
      </c>
      <c r="B1140" t="e">
        <f>INDEX('SHOP Plan List'!B$2:B$15,MATCH($A1140,'SHOP Plan List'!$A$2:$A$15,0))</f>
        <v>#N/A</v>
      </c>
      <c r="C1140" t="e">
        <f>INDEX('SHOP Plan List'!C$2:C$15,MATCH($A1140,'SHOP Plan List'!$A$2:$A$15,0))</f>
        <v>#N/A</v>
      </c>
      <c r="D1140" t="s">
        <v>82</v>
      </c>
      <c r="E1140">
        <v>28</v>
      </c>
      <c r="F1140">
        <v>567.48</v>
      </c>
      <c r="G1140">
        <v>567.48</v>
      </c>
      <c r="H1140">
        <v>567.48</v>
      </c>
      <c r="I1140">
        <v>576.39</v>
      </c>
      <c r="J1140">
        <v>576.39</v>
      </c>
      <c r="K1140">
        <v>576.39</v>
      </c>
      <c r="L1140">
        <v>585.42999999999995</v>
      </c>
      <c r="M1140">
        <v>585.42999999999995</v>
      </c>
      <c r="N1140">
        <v>585.42999999999995</v>
      </c>
      <c r="O1140">
        <v>594.62</v>
      </c>
      <c r="P1140">
        <v>594.62</v>
      </c>
      <c r="Q1140">
        <v>594.62</v>
      </c>
    </row>
    <row r="1141" spans="1:17" x14ac:dyDescent="0.2">
      <c r="A1141" t="s">
        <v>106</v>
      </c>
      <c r="B1141" t="e">
        <f>INDEX('SHOP Plan List'!B$2:B$15,MATCH($A1141,'SHOP Plan List'!$A$2:$A$15,0))</f>
        <v>#N/A</v>
      </c>
      <c r="C1141" t="e">
        <f>INDEX('SHOP Plan List'!C$2:C$15,MATCH($A1141,'SHOP Plan List'!$A$2:$A$15,0))</f>
        <v>#N/A</v>
      </c>
      <c r="D1141" t="s">
        <v>82</v>
      </c>
      <c r="E1141">
        <v>29</v>
      </c>
      <c r="F1141">
        <v>584.19000000000005</v>
      </c>
      <c r="G1141">
        <v>584.19000000000005</v>
      </c>
      <c r="H1141">
        <v>584.19000000000005</v>
      </c>
      <c r="I1141">
        <v>593.36</v>
      </c>
      <c r="J1141">
        <v>593.36</v>
      </c>
      <c r="K1141">
        <v>593.36</v>
      </c>
      <c r="L1141">
        <v>602.66</v>
      </c>
      <c r="M1141">
        <v>602.66</v>
      </c>
      <c r="N1141">
        <v>602.66</v>
      </c>
      <c r="O1141">
        <v>612.12</v>
      </c>
      <c r="P1141">
        <v>612.12</v>
      </c>
      <c r="Q1141">
        <v>612.12</v>
      </c>
    </row>
    <row r="1142" spans="1:17" x14ac:dyDescent="0.2">
      <c r="A1142" t="s">
        <v>106</v>
      </c>
      <c r="B1142" t="e">
        <f>INDEX('SHOP Plan List'!B$2:B$15,MATCH($A1142,'SHOP Plan List'!$A$2:$A$15,0))</f>
        <v>#N/A</v>
      </c>
      <c r="C1142" t="e">
        <f>INDEX('SHOP Plan List'!C$2:C$15,MATCH($A1142,'SHOP Plan List'!$A$2:$A$15,0))</f>
        <v>#N/A</v>
      </c>
      <c r="D1142" t="s">
        <v>82</v>
      </c>
      <c r="E1142">
        <v>30</v>
      </c>
      <c r="F1142">
        <v>592.54</v>
      </c>
      <c r="G1142">
        <v>592.54</v>
      </c>
      <c r="H1142">
        <v>592.54</v>
      </c>
      <c r="I1142">
        <v>601.84</v>
      </c>
      <c r="J1142">
        <v>601.84</v>
      </c>
      <c r="K1142">
        <v>601.84</v>
      </c>
      <c r="L1142">
        <v>611.28</v>
      </c>
      <c r="M1142">
        <v>611.28</v>
      </c>
      <c r="N1142">
        <v>611.28</v>
      </c>
      <c r="O1142">
        <v>620.87</v>
      </c>
      <c r="P1142">
        <v>620.87</v>
      </c>
      <c r="Q1142">
        <v>620.87</v>
      </c>
    </row>
    <row r="1143" spans="1:17" x14ac:dyDescent="0.2">
      <c r="A1143" t="s">
        <v>106</v>
      </c>
      <c r="B1143" t="e">
        <f>INDEX('SHOP Plan List'!B$2:B$15,MATCH($A1143,'SHOP Plan List'!$A$2:$A$15,0))</f>
        <v>#N/A</v>
      </c>
      <c r="C1143" t="e">
        <f>INDEX('SHOP Plan List'!C$2:C$15,MATCH($A1143,'SHOP Plan List'!$A$2:$A$15,0))</f>
        <v>#N/A</v>
      </c>
      <c r="D1143" t="s">
        <v>82</v>
      </c>
      <c r="E1143">
        <v>31</v>
      </c>
      <c r="F1143">
        <v>605.07000000000005</v>
      </c>
      <c r="G1143">
        <v>605.07000000000005</v>
      </c>
      <c r="H1143">
        <v>605.07000000000005</v>
      </c>
      <c r="I1143">
        <v>614.57000000000005</v>
      </c>
      <c r="J1143">
        <v>614.57000000000005</v>
      </c>
      <c r="K1143">
        <v>614.57000000000005</v>
      </c>
      <c r="L1143">
        <v>624.21</v>
      </c>
      <c r="M1143">
        <v>624.21</v>
      </c>
      <c r="N1143">
        <v>624.21</v>
      </c>
      <c r="O1143">
        <v>634</v>
      </c>
      <c r="P1143">
        <v>634</v>
      </c>
      <c r="Q1143">
        <v>634</v>
      </c>
    </row>
    <row r="1144" spans="1:17" x14ac:dyDescent="0.2">
      <c r="A1144" t="s">
        <v>106</v>
      </c>
      <c r="B1144" t="e">
        <f>INDEX('SHOP Plan List'!B$2:B$15,MATCH($A1144,'SHOP Plan List'!$A$2:$A$15,0))</f>
        <v>#N/A</v>
      </c>
      <c r="C1144" t="e">
        <f>INDEX('SHOP Plan List'!C$2:C$15,MATCH($A1144,'SHOP Plan List'!$A$2:$A$15,0))</f>
        <v>#N/A</v>
      </c>
      <c r="D1144" t="s">
        <v>82</v>
      </c>
      <c r="E1144">
        <v>32</v>
      </c>
      <c r="F1144">
        <v>617.6</v>
      </c>
      <c r="G1144">
        <v>617.6</v>
      </c>
      <c r="H1144">
        <v>617.6</v>
      </c>
      <c r="I1144">
        <v>627.29</v>
      </c>
      <c r="J1144">
        <v>627.29</v>
      </c>
      <c r="K1144">
        <v>627.29</v>
      </c>
      <c r="L1144">
        <v>637.13</v>
      </c>
      <c r="M1144">
        <v>637.13</v>
      </c>
      <c r="N1144">
        <v>637.13</v>
      </c>
      <c r="O1144">
        <v>647.13</v>
      </c>
      <c r="P1144">
        <v>647.13</v>
      </c>
      <c r="Q1144">
        <v>647.13</v>
      </c>
    </row>
    <row r="1145" spans="1:17" x14ac:dyDescent="0.2">
      <c r="A1145" t="s">
        <v>106</v>
      </c>
      <c r="B1145" t="e">
        <f>INDEX('SHOP Plan List'!B$2:B$15,MATCH($A1145,'SHOP Plan List'!$A$2:$A$15,0))</f>
        <v>#N/A</v>
      </c>
      <c r="C1145" t="e">
        <f>INDEX('SHOP Plan List'!C$2:C$15,MATCH($A1145,'SHOP Plan List'!$A$2:$A$15,0))</f>
        <v>#N/A</v>
      </c>
      <c r="D1145" t="s">
        <v>82</v>
      </c>
      <c r="E1145">
        <v>33</v>
      </c>
      <c r="F1145">
        <v>625.42999999999995</v>
      </c>
      <c r="G1145">
        <v>625.42999999999995</v>
      </c>
      <c r="H1145">
        <v>625.42999999999995</v>
      </c>
      <c r="I1145">
        <v>635.25</v>
      </c>
      <c r="J1145">
        <v>635.25</v>
      </c>
      <c r="K1145">
        <v>635.25</v>
      </c>
      <c r="L1145">
        <v>645.21</v>
      </c>
      <c r="M1145">
        <v>645.21</v>
      </c>
      <c r="N1145">
        <v>645.21</v>
      </c>
      <c r="O1145">
        <v>655.33000000000004</v>
      </c>
      <c r="P1145">
        <v>655.33000000000004</v>
      </c>
      <c r="Q1145">
        <v>655.33000000000004</v>
      </c>
    </row>
    <row r="1146" spans="1:17" x14ac:dyDescent="0.2">
      <c r="A1146" t="s">
        <v>106</v>
      </c>
      <c r="B1146" t="e">
        <f>INDEX('SHOP Plan List'!B$2:B$15,MATCH($A1146,'SHOP Plan List'!$A$2:$A$15,0))</f>
        <v>#N/A</v>
      </c>
      <c r="C1146" t="e">
        <f>INDEX('SHOP Plan List'!C$2:C$15,MATCH($A1146,'SHOP Plan List'!$A$2:$A$15,0))</f>
        <v>#N/A</v>
      </c>
      <c r="D1146" t="s">
        <v>82</v>
      </c>
      <c r="E1146">
        <v>34</v>
      </c>
      <c r="F1146">
        <v>633.79</v>
      </c>
      <c r="G1146">
        <v>633.79</v>
      </c>
      <c r="H1146">
        <v>633.79</v>
      </c>
      <c r="I1146">
        <v>643.73</v>
      </c>
      <c r="J1146">
        <v>643.73</v>
      </c>
      <c r="K1146">
        <v>643.73</v>
      </c>
      <c r="L1146">
        <v>653.83000000000004</v>
      </c>
      <c r="M1146">
        <v>653.83000000000004</v>
      </c>
      <c r="N1146">
        <v>653.83000000000004</v>
      </c>
      <c r="O1146">
        <v>664.09</v>
      </c>
      <c r="P1146">
        <v>664.09</v>
      </c>
      <c r="Q1146">
        <v>664.09</v>
      </c>
    </row>
    <row r="1147" spans="1:17" x14ac:dyDescent="0.2">
      <c r="A1147" t="s">
        <v>106</v>
      </c>
      <c r="B1147" t="e">
        <f>INDEX('SHOP Plan List'!B$2:B$15,MATCH($A1147,'SHOP Plan List'!$A$2:$A$15,0))</f>
        <v>#N/A</v>
      </c>
      <c r="C1147" t="e">
        <f>INDEX('SHOP Plan List'!C$2:C$15,MATCH($A1147,'SHOP Plan List'!$A$2:$A$15,0))</f>
        <v>#N/A</v>
      </c>
      <c r="D1147" t="s">
        <v>82</v>
      </c>
      <c r="E1147">
        <v>35</v>
      </c>
      <c r="F1147">
        <v>637.96</v>
      </c>
      <c r="G1147">
        <v>637.96</v>
      </c>
      <c r="H1147">
        <v>637.96</v>
      </c>
      <c r="I1147">
        <v>647.97</v>
      </c>
      <c r="J1147">
        <v>647.97</v>
      </c>
      <c r="K1147">
        <v>647.97</v>
      </c>
      <c r="L1147">
        <v>658.14</v>
      </c>
      <c r="M1147">
        <v>658.14</v>
      </c>
      <c r="N1147">
        <v>658.14</v>
      </c>
      <c r="O1147">
        <v>668.46</v>
      </c>
      <c r="P1147">
        <v>668.46</v>
      </c>
      <c r="Q1147">
        <v>668.46</v>
      </c>
    </row>
    <row r="1148" spans="1:17" x14ac:dyDescent="0.2">
      <c r="A1148" t="s">
        <v>106</v>
      </c>
      <c r="B1148" t="e">
        <f>INDEX('SHOP Plan List'!B$2:B$15,MATCH($A1148,'SHOP Plan List'!$A$2:$A$15,0))</f>
        <v>#N/A</v>
      </c>
      <c r="C1148" t="e">
        <f>INDEX('SHOP Plan List'!C$2:C$15,MATCH($A1148,'SHOP Plan List'!$A$2:$A$15,0))</f>
        <v>#N/A</v>
      </c>
      <c r="D1148" t="s">
        <v>82</v>
      </c>
      <c r="E1148">
        <v>36</v>
      </c>
      <c r="F1148">
        <v>642.14</v>
      </c>
      <c r="G1148">
        <v>642.14</v>
      </c>
      <c r="H1148">
        <v>642.14</v>
      </c>
      <c r="I1148">
        <v>652.21</v>
      </c>
      <c r="J1148">
        <v>652.21</v>
      </c>
      <c r="K1148">
        <v>652.21</v>
      </c>
      <c r="L1148">
        <v>662.45</v>
      </c>
      <c r="M1148">
        <v>662.45</v>
      </c>
      <c r="N1148">
        <v>662.45</v>
      </c>
      <c r="O1148">
        <v>672.84</v>
      </c>
      <c r="P1148">
        <v>672.84</v>
      </c>
      <c r="Q1148">
        <v>672.84</v>
      </c>
    </row>
    <row r="1149" spans="1:17" x14ac:dyDescent="0.2">
      <c r="A1149" t="s">
        <v>106</v>
      </c>
      <c r="B1149" t="e">
        <f>INDEX('SHOP Plan List'!B$2:B$15,MATCH($A1149,'SHOP Plan List'!$A$2:$A$15,0))</f>
        <v>#N/A</v>
      </c>
      <c r="C1149" t="e">
        <f>INDEX('SHOP Plan List'!C$2:C$15,MATCH($A1149,'SHOP Plan List'!$A$2:$A$15,0))</f>
        <v>#N/A</v>
      </c>
      <c r="D1149" t="s">
        <v>82</v>
      </c>
      <c r="E1149">
        <v>37</v>
      </c>
      <c r="F1149">
        <v>646.32000000000005</v>
      </c>
      <c r="G1149">
        <v>646.32000000000005</v>
      </c>
      <c r="H1149">
        <v>646.32000000000005</v>
      </c>
      <c r="I1149">
        <v>656.46</v>
      </c>
      <c r="J1149">
        <v>656.46</v>
      </c>
      <c r="K1149">
        <v>656.46</v>
      </c>
      <c r="L1149">
        <v>666.75</v>
      </c>
      <c r="M1149">
        <v>666.75</v>
      </c>
      <c r="N1149">
        <v>666.75</v>
      </c>
      <c r="O1149">
        <v>677.22</v>
      </c>
      <c r="P1149">
        <v>677.22</v>
      </c>
      <c r="Q1149">
        <v>677.22</v>
      </c>
    </row>
    <row r="1150" spans="1:17" x14ac:dyDescent="0.2">
      <c r="A1150" t="s">
        <v>106</v>
      </c>
      <c r="B1150" t="e">
        <f>INDEX('SHOP Plan List'!B$2:B$15,MATCH($A1150,'SHOP Plan List'!$A$2:$A$15,0))</f>
        <v>#N/A</v>
      </c>
      <c r="C1150" t="e">
        <f>INDEX('SHOP Plan List'!C$2:C$15,MATCH($A1150,'SHOP Plan List'!$A$2:$A$15,0))</f>
        <v>#N/A</v>
      </c>
      <c r="D1150" t="s">
        <v>82</v>
      </c>
      <c r="E1150">
        <v>38</v>
      </c>
      <c r="F1150">
        <v>650.49</v>
      </c>
      <c r="G1150">
        <v>650.49</v>
      </c>
      <c r="H1150">
        <v>650.49</v>
      </c>
      <c r="I1150">
        <v>660.7</v>
      </c>
      <c r="J1150">
        <v>660.7</v>
      </c>
      <c r="K1150">
        <v>660.7</v>
      </c>
      <c r="L1150">
        <v>671.06</v>
      </c>
      <c r="M1150">
        <v>671.06</v>
      </c>
      <c r="N1150">
        <v>671.06</v>
      </c>
      <c r="O1150">
        <v>681.59</v>
      </c>
      <c r="P1150">
        <v>681.59</v>
      </c>
      <c r="Q1150">
        <v>681.59</v>
      </c>
    </row>
    <row r="1151" spans="1:17" x14ac:dyDescent="0.2">
      <c r="A1151" t="s">
        <v>106</v>
      </c>
      <c r="B1151" t="e">
        <f>INDEX('SHOP Plan List'!B$2:B$15,MATCH($A1151,'SHOP Plan List'!$A$2:$A$15,0))</f>
        <v>#N/A</v>
      </c>
      <c r="C1151" t="e">
        <f>INDEX('SHOP Plan List'!C$2:C$15,MATCH($A1151,'SHOP Plan List'!$A$2:$A$15,0))</f>
        <v>#N/A</v>
      </c>
      <c r="D1151" t="s">
        <v>82</v>
      </c>
      <c r="E1151">
        <v>39</v>
      </c>
      <c r="F1151">
        <v>658.84</v>
      </c>
      <c r="G1151">
        <v>658.84</v>
      </c>
      <c r="H1151">
        <v>658.84</v>
      </c>
      <c r="I1151">
        <v>669.18</v>
      </c>
      <c r="J1151">
        <v>669.18</v>
      </c>
      <c r="K1151">
        <v>669.18</v>
      </c>
      <c r="L1151">
        <v>679.68</v>
      </c>
      <c r="M1151">
        <v>679.68</v>
      </c>
      <c r="N1151">
        <v>679.68</v>
      </c>
      <c r="O1151">
        <v>690.34</v>
      </c>
      <c r="P1151">
        <v>690.34</v>
      </c>
      <c r="Q1151">
        <v>690.34</v>
      </c>
    </row>
    <row r="1152" spans="1:17" x14ac:dyDescent="0.2">
      <c r="A1152" t="s">
        <v>106</v>
      </c>
      <c r="B1152" t="e">
        <f>INDEX('SHOP Plan List'!B$2:B$15,MATCH($A1152,'SHOP Plan List'!$A$2:$A$15,0))</f>
        <v>#N/A</v>
      </c>
      <c r="C1152" t="e">
        <f>INDEX('SHOP Plan List'!C$2:C$15,MATCH($A1152,'SHOP Plan List'!$A$2:$A$15,0))</f>
        <v>#N/A</v>
      </c>
      <c r="D1152" t="s">
        <v>82</v>
      </c>
      <c r="E1152">
        <v>40</v>
      </c>
      <c r="F1152">
        <v>667.2</v>
      </c>
      <c r="G1152">
        <v>667.2</v>
      </c>
      <c r="H1152">
        <v>667.2</v>
      </c>
      <c r="I1152">
        <v>677.67</v>
      </c>
      <c r="J1152">
        <v>677.67</v>
      </c>
      <c r="K1152">
        <v>677.67</v>
      </c>
      <c r="L1152">
        <v>688.3</v>
      </c>
      <c r="M1152">
        <v>688.3</v>
      </c>
      <c r="N1152">
        <v>688.3</v>
      </c>
      <c r="O1152">
        <v>699.1</v>
      </c>
      <c r="P1152">
        <v>699.1</v>
      </c>
      <c r="Q1152">
        <v>699.1</v>
      </c>
    </row>
    <row r="1153" spans="1:17" x14ac:dyDescent="0.2">
      <c r="A1153" t="s">
        <v>106</v>
      </c>
      <c r="B1153" t="e">
        <f>INDEX('SHOP Plan List'!B$2:B$15,MATCH($A1153,'SHOP Plan List'!$A$2:$A$15,0))</f>
        <v>#N/A</v>
      </c>
      <c r="C1153" t="e">
        <f>INDEX('SHOP Plan List'!C$2:C$15,MATCH($A1153,'SHOP Plan List'!$A$2:$A$15,0))</f>
        <v>#N/A</v>
      </c>
      <c r="D1153" t="s">
        <v>82</v>
      </c>
      <c r="E1153">
        <v>41</v>
      </c>
      <c r="F1153">
        <v>679.73</v>
      </c>
      <c r="G1153">
        <v>679.73</v>
      </c>
      <c r="H1153">
        <v>679.73</v>
      </c>
      <c r="I1153">
        <v>690.39</v>
      </c>
      <c r="J1153">
        <v>690.39</v>
      </c>
      <c r="K1153">
        <v>690.39</v>
      </c>
      <c r="L1153">
        <v>701.22</v>
      </c>
      <c r="M1153">
        <v>701.22</v>
      </c>
      <c r="N1153">
        <v>701.22</v>
      </c>
      <c r="O1153">
        <v>712.23</v>
      </c>
      <c r="P1153">
        <v>712.23</v>
      </c>
      <c r="Q1153">
        <v>712.23</v>
      </c>
    </row>
    <row r="1154" spans="1:17" x14ac:dyDescent="0.2">
      <c r="A1154" t="s">
        <v>106</v>
      </c>
      <c r="B1154" t="e">
        <f>INDEX('SHOP Plan List'!B$2:B$15,MATCH($A1154,'SHOP Plan List'!$A$2:$A$15,0))</f>
        <v>#N/A</v>
      </c>
      <c r="C1154" t="e">
        <f>INDEX('SHOP Plan List'!C$2:C$15,MATCH($A1154,'SHOP Plan List'!$A$2:$A$15,0))</f>
        <v>#N/A</v>
      </c>
      <c r="D1154" t="s">
        <v>82</v>
      </c>
      <c r="E1154">
        <v>42</v>
      </c>
      <c r="F1154">
        <v>691.73</v>
      </c>
      <c r="G1154">
        <v>691.73</v>
      </c>
      <c r="H1154">
        <v>691.73</v>
      </c>
      <c r="I1154">
        <v>702.59</v>
      </c>
      <c r="J1154">
        <v>702.59</v>
      </c>
      <c r="K1154">
        <v>702.59</v>
      </c>
      <c r="L1154">
        <v>713.61</v>
      </c>
      <c r="M1154">
        <v>713.61</v>
      </c>
      <c r="N1154">
        <v>713.61</v>
      </c>
      <c r="O1154">
        <v>724.81</v>
      </c>
      <c r="P1154">
        <v>724.81</v>
      </c>
      <c r="Q1154">
        <v>724.81</v>
      </c>
    </row>
    <row r="1155" spans="1:17" x14ac:dyDescent="0.2">
      <c r="A1155" t="s">
        <v>106</v>
      </c>
      <c r="B1155" t="e">
        <f>INDEX('SHOP Plan List'!B$2:B$15,MATCH($A1155,'SHOP Plan List'!$A$2:$A$15,0))</f>
        <v>#N/A</v>
      </c>
      <c r="C1155" t="e">
        <f>INDEX('SHOP Plan List'!C$2:C$15,MATCH($A1155,'SHOP Plan List'!$A$2:$A$15,0))</f>
        <v>#N/A</v>
      </c>
      <c r="D1155" t="s">
        <v>82</v>
      </c>
      <c r="E1155">
        <v>43</v>
      </c>
      <c r="F1155">
        <v>708.44</v>
      </c>
      <c r="G1155">
        <v>708.44</v>
      </c>
      <c r="H1155">
        <v>708.44</v>
      </c>
      <c r="I1155">
        <v>719.56</v>
      </c>
      <c r="J1155">
        <v>719.56</v>
      </c>
      <c r="K1155">
        <v>719.56</v>
      </c>
      <c r="L1155">
        <v>730.85</v>
      </c>
      <c r="M1155">
        <v>730.85</v>
      </c>
      <c r="N1155">
        <v>730.85</v>
      </c>
      <c r="O1155">
        <v>742.31</v>
      </c>
      <c r="P1155">
        <v>742.31</v>
      </c>
      <c r="Q1155">
        <v>742.31</v>
      </c>
    </row>
    <row r="1156" spans="1:17" x14ac:dyDescent="0.2">
      <c r="A1156" t="s">
        <v>106</v>
      </c>
      <c r="B1156" t="e">
        <f>INDEX('SHOP Plan List'!B$2:B$15,MATCH($A1156,'SHOP Plan List'!$A$2:$A$15,0))</f>
        <v>#N/A</v>
      </c>
      <c r="C1156" t="e">
        <f>INDEX('SHOP Plan List'!C$2:C$15,MATCH($A1156,'SHOP Plan List'!$A$2:$A$15,0))</f>
        <v>#N/A</v>
      </c>
      <c r="D1156" t="s">
        <v>82</v>
      </c>
      <c r="E1156">
        <v>44</v>
      </c>
      <c r="F1156">
        <v>729.32</v>
      </c>
      <c r="G1156">
        <v>729.32</v>
      </c>
      <c r="H1156">
        <v>729.32</v>
      </c>
      <c r="I1156">
        <v>740.77</v>
      </c>
      <c r="J1156">
        <v>740.77</v>
      </c>
      <c r="K1156">
        <v>740.77</v>
      </c>
      <c r="L1156">
        <v>752.39</v>
      </c>
      <c r="M1156">
        <v>752.39</v>
      </c>
      <c r="N1156">
        <v>752.39</v>
      </c>
      <c r="O1156">
        <v>764.19</v>
      </c>
      <c r="P1156">
        <v>764.19</v>
      </c>
      <c r="Q1156">
        <v>764.19</v>
      </c>
    </row>
    <row r="1157" spans="1:17" x14ac:dyDescent="0.2">
      <c r="A1157" t="s">
        <v>106</v>
      </c>
      <c r="B1157" t="e">
        <f>INDEX('SHOP Plan List'!B$2:B$15,MATCH($A1157,'SHOP Plan List'!$A$2:$A$15,0))</f>
        <v>#N/A</v>
      </c>
      <c r="C1157" t="e">
        <f>INDEX('SHOP Plan List'!C$2:C$15,MATCH($A1157,'SHOP Plan List'!$A$2:$A$15,0))</f>
        <v>#N/A</v>
      </c>
      <c r="D1157" t="s">
        <v>82</v>
      </c>
      <c r="E1157">
        <v>45</v>
      </c>
      <c r="F1157">
        <v>753.86</v>
      </c>
      <c r="G1157">
        <v>753.86</v>
      </c>
      <c r="H1157">
        <v>753.86</v>
      </c>
      <c r="I1157">
        <v>765.69</v>
      </c>
      <c r="J1157">
        <v>765.69</v>
      </c>
      <c r="K1157">
        <v>765.69</v>
      </c>
      <c r="L1157">
        <v>777.7</v>
      </c>
      <c r="M1157">
        <v>777.7</v>
      </c>
      <c r="N1157">
        <v>777.7</v>
      </c>
      <c r="O1157">
        <v>789.9</v>
      </c>
      <c r="P1157">
        <v>789.9</v>
      </c>
      <c r="Q1157">
        <v>789.9</v>
      </c>
    </row>
    <row r="1158" spans="1:17" x14ac:dyDescent="0.2">
      <c r="A1158" t="s">
        <v>106</v>
      </c>
      <c r="B1158" t="e">
        <f>INDEX('SHOP Plan List'!B$2:B$15,MATCH($A1158,'SHOP Plan List'!$A$2:$A$15,0))</f>
        <v>#N/A</v>
      </c>
      <c r="C1158" t="e">
        <f>INDEX('SHOP Plan List'!C$2:C$15,MATCH($A1158,'SHOP Plan List'!$A$2:$A$15,0))</f>
        <v>#N/A</v>
      </c>
      <c r="D1158" t="s">
        <v>82</v>
      </c>
      <c r="E1158">
        <v>46</v>
      </c>
      <c r="F1158">
        <v>783.1</v>
      </c>
      <c r="G1158">
        <v>783.1</v>
      </c>
      <c r="H1158">
        <v>783.1</v>
      </c>
      <c r="I1158">
        <v>795.38</v>
      </c>
      <c r="J1158">
        <v>795.38</v>
      </c>
      <c r="K1158">
        <v>795.38</v>
      </c>
      <c r="L1158">
        <v>807.86</v>
      </c>
      <c r="M1158">
        <v>807.86</v>
      </c>
      <c r="N1158">
        <v>807.86</v>
      </c>
      <c r="O1158">
        <v>820.54</v>
      </c>
      <c r="P1158">
        <v>820.54</v>
      </c>
      <c r="Q1158">
        <v>820.54</v>
      </c>
    </row>
    <row r="1159" spans="1:17" x14ac:dyDescent="0.2">
      <c r="A1159" t="s">
        <v>106</v>
      </c>
      <c r="B1159" t="e">
        <f>INDEX('SHOP Plan List'!B$2:B$15,MATCH($A1159,'SHOP Plan List'!$A$2:$A$15,0))</f>
        <v>#N/A</v>
      </c>
      <c r="C1159" t="e">
        <f>INDEX('SHOP Plan List'!C$2:C$15,MATCH($A1159,'SHOP Plan List'!$A$2:$A$15,0))</f>
        <v>#N/A</v>
      </c>
      <c r="D1159" t="s">
        <v>82</v>
      </c>
      <c r="E1159">
        <v>47</v>
      </c>
      <c r="F1159">
        <v>815.99</v>
      </c>
      <c r="G1159">
        <v>815.99</v>
      </c>
      <c r="H1159">
        <v>815.99</v>
      </c>
      <c r="I1159">
        <v>828.79</v>
      </c>
      <c r="J1159">
        <v>828.79</v>
      </c>
      <c r="K1159">
        <v>828.79</v>
      </c>
      <c r="L1159">
        <v>841.79</v>
      </c>
      <c r="M1159">
        <v>841.79</v>
      </c>
      <c r="N1159">
        <v>841.79</v>
      </c>
      <c r="O1159">
        <v>855</v>
      </c>
      <c r="P1159">
        <v>855</v>
      </c>
      <c r="Q1159">
        <v>855</v>
      </c>
    </row>
    <row r="1160" spans="1:17" x14ac:dyDescent="0.2">
      <c r="A1160" t="s">
        <v>106</v>
      </c>
      <c r="B1160" t="e">
        <f>INDEX('SHOP Plan List'!B$2:B$15,MATCH($A1160,'SHOP Plan List'!$A$2:$A$15,0))</f>
        <v>#N/A</v>
      </c>
      <c r="C1160" t="e">
        <f>INDEX('SHOP Plan List'!C$2:C$15,MATCH($A1160,'SHOP Plan List'!$A$2:$A$15,0))</f>
        <v>#N/A</v>
      </c>
      <c r="D1160" t="s">
        <v>82</v>
      </c>
      <c r="E1160">
        <v>48</v>
      </c>
      <c r="F1160">
        <v>853.57</v>
      </c>
      <c r="G1160">
        <v>853.57</v>
      </c>
      <c r="H1160">
        <v>853.57</v>
      </c>
      <c r="I1160">
        <v>866.97</v>
      </c>
      <c r="J1160">
        <v>866.97</v>
      </c>
      <c r="K1160">
        <v>866.97</v>
      </c>
      <c r="L1160">
        <v>880.57</v>
      </c>
      <c r="M1160">
        <v>880.57</v>
      </c>
      <c r="N1160">
        <v>880.57</v>
      </c>
      <c r="O1160">
        <v>894.38</v>
      </c>
      <c r="P1160">
        <v>894.38</v>
      </c>
      <c r="Q1160">
        <v>894.38</v>
      </c>
    </row>
    <row r="1161" spans="1:17" x14ac:dyDescent="0.2">
      <c r="A1161" t="s">
        <v>106</v>
      </c>
      <c r="B1161" t="e">
        <f>INDEX('SHOP Plan List'!B$2:B$15,MATCH($A1161,'SHOP Plan List'!$A$2:$A$15,0))</f>
        <v>#N/A</v>
      </c>
      <c r="C1161" t="e">
        <f>INDEX('SHOP Plan List'!C$2:C$15,MATCH($A1161,'SHOP Plan List'!$A$2:$A$15,0))</f>
        <v>#N/A</v>
      </c>
      <c r="D1161" t="s">
        <v>82</v>
      </c>
      <c r="E1161">
        <v>49</v>
      </c>
      <c r="F1161">
        <v>890.64</v>
      </c>
      <c r="G1161">
        <v>890.64</v>
      </c>
      <c r="H1161">
        <v>890.64</v>
      </c>
      <c r="I1161">
        <v>904.61</v>
      </c>
      <c r="J1161">
        <v>904.61</v>
      </c>
      <c r="K1161">
        <v>904.61</v>
      </c>
      <c r="L1161">
        <v>918.81</v>
      </c>
      <c r="M1161">
        <v>918.81</v>
      </c>
      <c r="N1161">
        <v>918.81</v>
      </c>
      <c r="O1161">
        <v>933.22</v>
      </c>
      <c r="P1161">
        <v>933.22</v>
      </c>
      <c r="Q1161">
        <v>933.22</v>
      </c>
    </row>
    <row r="1162" spans="1:17" x14ac:dyDescent="0.2">
      <c r="A1162" t="s">
        <v>106</v>
      </c>
      <c r="B1162" t="e">
        <f>INDEX('SHOP Plan List'!B$2:B$15,MATCH($A1162,'SHOP Plan List'!$A$2:$A$15,0))</f>
        <v>#N/A</v>
      </c>
      <c r="C1162" t="e">
        <f>INDEX('SHOP Plan List'!C$2:C$15,MATCH($A1162,'SHOP Plan List'!$A$2:$A$15,0))</f>
        <v>#N/A</v>
      </c>
      <c r="D1162" t="s">
        <v>82</v>
      </c>
      <c r="E1162">
        <v>50</v>
      </c>
      <c r="F1162">
        <v>932.41</v>
      </c>
      <c r="G1162">
        <v>932.41</v>
      </c>
      <c r="H1162">
        <v>932.41</v>
      </c>
      <c r="I1162">
        <v>947.03</v>
      </c>
      <c r="J1162">
        <v>947.03</v>
      </c>
      <c r="K1162">
        <v>947.03</v>
      </c>
      <c r="L1162">
        <v>961.89</v>
      </c>
      <c r="M1162">
        <v>961.89</v>
      </c>
      <c r="N1162">
        <v>961.89</v>
      </c>
      <c r="O1162">
        <v>976.98</v>
      </c>
      <c r="P1162">
        <v>976.98</v>
      </c>
      <c r="Q1162">
        <v>976.98</v>
      </c>
    </row>
    <row r="1163" spans="1:17" x14ac:dyDescent="0.2">
      <c r="A1163" t="s">
        <v>106</v>
      </c>
      <c r="B1163" t="e">
        <f>INDEX('SHOP Plan List'!B$2:B$15,MATCH($A1163,'SHOP Plan List'!$A$2:$A$15,0))</f>
        <v>#N/A</v>
      </c>
      <c r="C1163" t="e">
        <f>INDEX('SHOP Plan List'!C$2:C$15,MATCH($A1163,'SHOP Plan List'!$A$2:$A$15,0))</f>
        <v>#N/A</v>
      </c>
      <c r="D1163" t="s">
        <v>82</v>
      </c>
      <c r="E1163">
        <v>51</v>
      </c>
      <c r="F1163">
        <v>973.65</v>
      </c>
      <c r="G1163">
        <v>973.65</v>
      </c>
      <c r="H1163">
        <v>973.65</v>
      </c>
      <c r="I1163">
        <v>988.93</v>
      </c>
      <c r="J1163">
        <v>988.93</v>
      </c>
      <c r="K1163">
        <v>988.93</v>
      </c>
      <c r="L1163">
        <v>1004.44</v>
      </c>
      <c r="M1163">
        <v>1004.44</v>
      </c>
      <c r="N1163">
        <v>1004.44</v>
      </c>
      <c r="O1163">
        <v>1020.2</v>
      </c>
      <c r="P1163">
        <v>1020.2</v>
      </c>
      <c r="Q1163">
        <v>1020.2</v>
      </c>
    </row>
    <row r="1164" spans="1:17" x14ac:dyDescent="0.2">
      <c r="A1164" t="s">
        <v>106</v>
      </c>
      <c r="B1164" t="e">
        <f>INDEX('SHOP Plan List'!B$2:B$15,MATCH($A1164,'SHOP Plan List'!$A$2:$A$15,0))</f>
        <v>#N/A</v>
      </c>
      <c r="C1164" t="e">
        <f>INDEX('SHOP Plan List'!C$2:C$15,MATCH($A1164,'SHOP Plan List'!$A$2:$A$15,0))</f>
        <v>#N/A</v>
      </c>
      <c r="D1164" t="s">
        <v>82</v>
      </c>
      <c r="E1164">
        <v>52</v>
      </c>
      <c r="F1164">
        <v>1019.07</v>
      </c>
      <c r="G1164">
        <v>1019.07</v>
      </c>
      <c r="H1164">
        <v>1019.07</v>
      </c>
      <c r="I1164">
        <v>1035.06</v>
      </c>
      <c r="J1164">
        <v>1035.06</v>
      </c>
      <c r="K1164">
        <v>1035.06</v>
      </c>
      <c r="L1164">
        <v>1051.3</v>
      </c>
      <c r="M1164">
        <v>1051.3</v>
      </c>
      <c r="N1164">
        <v>1051.3</v>
      </c>
      <c r="O1164">
        <v>1067.79</v>
      </c>
      <c r="P1164">
        <v>1067.79</v>
      </c>
      <c r="Q1164">
        <v>1067.79</v>
      </c>
    </row>
    <row r="1165" spans="1:17" x14ac:dyDescent="0.2">
      <c r="A1165" t="s">
        <v>106</v>
      </c>
      <c r="B1165" t="e">
        <f>INDEX('SHOP Plan List'!B$2:B$15,MATCH($A1165,'SHOP Plan List'!$A$2:$A$15,0))</f>
        <v>#N/A</v>
      </c>
      <c r="C1165" t="e">
        <f>INDEX('SHOP Plan List'!C$2:C$15,MATCH($A1165,'SHOP Plan List'!$A$2:$A$15,0))</f>
        <v>#N/A</v>
      </c>
      <c r="D1165" t="s">
        <v>82</v>
      </c>
      <c r="E1165">
        <v>53</v>
      </c>
      <c r="F1165">
        <v>1065.01</v>
      </c>
      <c r="G1165">
        <v>1065.01</v>
      </c>
      <c r="H1165">
        <v>1065.01</v>
      </c>
      <c r="I1165">
        <v>1081.72</v>
      </c>
      <c r="J1165">
        <v>1081.72</v>
      </c>
      <c r="K1165">
        <v>1081.72</v>
      </c>
      <c r="L1165">
        <v>1098.69</v>
      </c>
      <c r="M1165">
        <v>1098.69</v>
      </c>
      <c r="N1165">
        <v>1098.69</v>
      </c>
      <c r="O1165">
        <v>1115.93</v>
      </c>
      <c r="P1165">
        <v>1115.93</v>
      </c>
      <c r="Q1165">
        <v>1115.93</v>
      </c>
    </row>
    <row r="1166" spans="1:17" x14ac:dyDescent="0.2">
      <c r="A1166" t="s">
        <v>106</v>
      </c>
      <c r="B1166" t="e">
        <f>INDEX('SHOP Plan List'!B$2:B$15,MATCH($A1166,'SHOP Plan List'!$A$2:$A$15,0))</f>
        <v>#N/A</v>
      </c>
      <c r="C1166" t="e">
        <f>INDEX('SHOP Plan List'!C$2:C$15,MATCH($A1166,'SHOP Plan List'!$A$2:$A$15,0))</f>
        <v>#N/A</v>
      </c>
      <c r="D1166" t="s">
        <v>82</v>
      </c>
      <c r="E1166">
        <v>54</v>
      </c>
      <c r="F1166">
        <v>1114.6099999999999</v>
      </c>
      <c r="G1166">
        <v>1114.6099999999999</v>
      </c>
      <c r="H1166">
        <v>1114.6099999999999</v>
      </c>
      <c r="I1166">
        <v>1132.0899999999999</v>
      </c>
      <c r="J1166">
        <v>1132.0899999999999</v>
      </c>
      <c r="K1166">
        <v>1132.0899999999999</v>
      </c>
      <c r="L1166">
        <v>1149.8599999999999</v>
      </c>
      <c r="M1166">
        <v>1149.8599999999999</v>
      </c>
      <c r="N1166">
        <v>1149.8599999999999</v>
      </c>
      <c r="O1166">
        <v>1167.9000000000001</v>
      </c>
      <c r="P1166">
        <v>1167.9000000000001</v>
      </c>
      <c r="Q1166">
        <v>1167.9000000000001</v>
      </c>
    </row>
    <row r="1167" spans="1:17" x14ac:dyDescent="0.2">
      <c r="A1167" t="s">
        <v>106</v>
      </c>
      <c r="B1167" t="e">
        <f>INDEX('SHOP Plan List'!B$2:B$15,MATCH($A1167,'SHOP Plan List'!$A$2:$A$15,0))</f>
        <v>#N/A</v>
      </c>
      <c r="C1167" t="e">
        <f>INDEX('SHOP Plan List'!C$2:C$15,MATCH($A1167,'SHOP Plan List'!$A$2:$A$15,0))</f>
        <v>#N/A</v>
      </c>
      <c r="D1167" t="s">
        <v>82</v>
      </c>
      <c r="E1167">
        <v>55</v>
      </c>
      <c r="F1167">
        <v>1164.2</v>
      </c>
      <c r="G1167">
        <v>1164.2</v>
      </c>
      <c r="H1167">
        <v>1164.2</v>
      </c>
      <c r="I1167">
        <v>1182.47</v>
      </c>
      <c r="J1167">
        <v>1182.47</v>
      </c>
      <c r="K1167">
        <v>1182.47</v>
      </c>
      <c r="L1167">
        <v>1201.02</v>
      </c>
      <c r="M1167">
        <v>1201.02</v>
      </c>
      <c r="N1167">
        <v>1201.02</v>
      </c>
      <c r="O1167">
        <v>1219.8599999999999</v>
      </c>
      <c r="P1167">
        <v>1219.8599999999999</v>
      </c>
      <c r="Q1167">
        <v>1219.8599999999999</v>
      </c>
    </row>
    <row r="1168" spans="1:17" x14ac:dyDescent="0.2">
      <c r="A1168" t="s">
        <v>106</v>
      </c>
      <c r="B1168" t="e">
        <f>INDEX('SHOP Plan List'!B$2:B$15,MATCH($A1168,'SHOP Plan List'!$A$2:$A$15,0))</f>
        <v>#N/A</v>
      </c>
      <c r="C1168" t="e">
        <f>INDEX('SHOP Plan List'!C$2:C$15,MATCH($A1168,'SHOP Plan List'!$A$2:$A$15,0))</f>
        <v>#N/A</v>
      </c>
      <c r="D1168" t="s">
        <v>82</v>
      </c>
      <c r="E1168">
        <v>56</v>
      </c>
      <c r="F1168">
        <v>1217.97</v>
      </c>
      <c r="G1168">
        <v>1217.97</v>
      </c>
      <c r="H1168">
        <v>1217.97</v>
      </c>
      <c r="I1168">
        <v>1237.08</v>
      </c>
      <c r="J1168">
        <v>1237.08</v>
      </c>
      <c r="K1168">
        <v>1237.08</v>
      </c>
      <c r="L1168">
        <v>1256.49</v>
      </c>
      <c r="M1168">
        <v>1256.49</v>
      </c>
      <c r="N1168">
        <v>1256.49</v>
      </c>
      <c r="O1168">
        <v>1276.21</v>
      </c>
      <c r="P1168">
        <v>1276.21</v>
      </c>
      <c r="Q1168">
        <v>1276.21</v>
      </c>
    </row>
    <row r="1169" spans="1:17" x14ac:dyDescent="0.2">
      <c r="A1169" t="s">
        <v>106</v>
      </c>
      <c r="B1169" t="e">
        <f>INDEX('SHOP Plan List'!B$2:B$15,MATCH($A1169,'SHOP Plan List'!$A$2:$A$15,0))</f>
        <v>#N/A</v>
      </c>
      <c r="C1169" t="e">
        <f>INDEX('SHOP Plan List'!C$2:C$15,MATCH($A1169,'SHOP Plan List'!$A$2:$A$15,0))</f>
        <v>#N/A</v>
      </c>
      <c r="D1169" t="s">
        <v>82</v>
      </c>
      <c r="E1169">
        <v>57</v>
      </c>
      <c r="F1169">
        <v>1272.27</v>
      </c>
      <c r="G1169">
        <v>1272.27</v>
      </c>
      <c r="H1169">
        <v>1272.27</v>
      </c>
      <c r="I1169">
        <v>1292.23</v>
      </c>
      <c r="J1169">
        <v>1292.23</v>
      </c>
      <c r="K1169">
        <v>1292.23</v>
      </c>
      <c r="L1169">
        <v>1312.51</v>
      </c>
      <c r="M1169">
        <v>1312.51</v>
      </c>
      <c r="N1169">
        <v>1312.51</v>
      </c>
      <c r="O1169">
        <v>1333.1</v>
      </c>
      <c r="P1169">
        <v>1333.1</v>
      </c>
      <c r="Q1169">
        <v>1333.1</v>
      </c>
    </row>
    <row r="1170" spans="1:17" x14ac:dyDescent="0.2">
      <c r="A1170" t="s">
        <v>106</v>
      </c>
      <c r="B1170" t="e">
        <f>INDEX('SHOP Plan List'!B$2:B$15,MATCH($A1170,'SHOP Plan List'!$A$2:$A$15,0))</f>
        <v>#N/A</v>
      </c>
      <c r="C1170" t="e">
        <f>INDEX('SHOP Plan List'!C$2:C$15,MATCH($A1170,'SHOP Plan List'!$A$2:$A$15,0))</f>
        <v>#N/A</v>
      </c>
      <c r="D1170" t="s">
        <v>82</v>
      </c>
      <c r="E1170">
        <v>58</v>
      </c>
      <c r="F1170">
        <v>1330.22</v>
      </c>
      <c r="G1170">
        <v>1330.22</v>
      </c>
      <c r="H1170">
        <v>1330.22</v>
      </c>
      <c r="I1170">
        <v>1351.09</v>
      </c>
      <c r="J1170">
        <v>1351.09</v>
      </c>
      <c r="K1170">
        <v>1351.09</v>
      </c>
      <c r="L1170">
        <v>1372.29</v>
      </c>
      <c r="M1170">
        <v>1372.29</v>
      </c>
      <c r="N1170">
        <v>1372.29</v>
      </c>
      <c r="O1170">
        <v>1393.82</v>
      </c>
      <c r="P1170">
        <v>1393.82</v>
      </c>
      <c r="Q1170">
        <v>1393.82</v>
      </c>
    </row>
    <row r="1171" spans="1:17" x14ac:dyDescent="0.2">
      <c r="A1171" t="s">
        <v>106</v>
      </c>
      <c r="B1171" t="e">
        <f>INDEX('SHOP Plan List'!B$2:B$15,MATCH($A1171,'SHOP Plan List'!$A$2:$A$15,0))</f>
        <v>#N/A</v>
      </c>
      <c r="C1171" t="e">
        <f>INDEX('SHOP Plan List'!C$2:C$15,MATCH($A1171,'SHOP Plan List'!$A$2:$A$15,0))</f>
        <v>#N/A</v>
      </c>
      <c r="D1171" t="s">
        <v>82</v>
      </c>
      <c r="E1171">
        <v>59</v>
      </c>
      <c r="F1171">
        <v>1358.93</v>
      </c>
      <c r="G1171">
        <v>1358.93</v>
      </c>
      <c r="H1171">
        <v>1358.93</v>
      </c>
      <c r="I1171">
        <v>1380.25</v>
      </c>
      <c r="J1171">
        <v>1380.25</v>
      </c>
      <c r="K1171">
        <v>1380.25</v>
      </c>
      <c r="L1171">
        <v>1401.91</v>
      </c>
      <c r="M1171">
        <v>1401.91</v>
      </c>
      <c r="N1171">
        <v>1401.91</v>
      </c>
      <c r="O1171">
        <v>1423.9</v>
      </c>
      <c r="P1171">
        <v>1423.9</v>
      </c>
      <c r="Q1171">
        <v>1423.9</v>
      </c>
    </row>
    <row r="1172" spans="1:17" x14ac:dyDescent="0.2">
      <c r="A1172" t="s">
        <v>106</v>
      </c>
      <c r="B1172" t="e">
        <f>INDEX('SHOP Plan List'!B$2:B$15,MATCH($A1172,'SHOP Plan List'!$A$2:$A$15,0))</f>
        <v>#N/A</v>
      </c>
      <c r="C1172" t="e">
        <f>INDEX('SHOP Plan List'!C$2:C$15,MATCH($A1172,'SHOP Plan List'!$A$2:$A$15,0))</f>
        <v>#N/A</v>
      </c>
      <c r="D1172" t="s">
        <v>82</v>
      </c>
      <c r="E1172">
        <v>60</v>
      </c>
      <c r="F1172">
        <v>1416.88</v>
      </c>
      <c r="G1172">
        <v>1416.88</v>
      </c>
      <c r="H1172">
        <v>1416.88</v>
      </c>
      <c r="I1172">
        <v>1439.11</v>
      </c>
      <c r="J1172">
        <v>1439.11</v>
      </c>
      <c r="K1172">
        <v>1439.11</v>
      </c>
      <c r="L1172">
        <v>1461.69</v>
      </c>
      <c r="M1172">
        <v>1461.69</v>
      </c>
      <c r="N1172">
        <v>1461.69</v>
      </c>
      <c r="O1172">
        <v>1484.62</v>
      </c>
      <c r="P1172">
        <v>1484.62</v>
      </c>
      <c r="Q1172">
        <v>1484.62</v>
      </c>
    </row>
    <row r="1173" spans="1:17" x14ac:dyDescent="0.2">
      <c r="A1173" t="s">
        <v>106</v>
      </c>
      <c r="B1173" t="e">
        <f>INDEX('SHOP Plan List'!B$2:B$15,MATCH($A1173,'SHOP Plan List'!$A$2:$A$15,0))</f>
        <v>#N/A</v>
      </c>
      <c r="C1173" t="e">
        <f>INDEX('SHOP Plan List'!C$2:C$15,MATCH($A1173,'SHOP Plan List'!$A$2:$A$15,0))</f>
        <v>#N/A</v>
      </c>
      <c r="D1173" t="s">
        <v>82</v>
      </c>
      <c r="E1173">
        <v>61</v>
      </c>
      <c r="F1173">
        <v>1467</v>
      </c>
      <c r="G1173">
        <v>1467</v>
      </c>
      <c r="H1173">
        <v>1467</v>
      </c>
      <c r="I1173">
        <v>1490.02</v>
      </c>
      <c r="J1173">
        <v>1490.02</v>
      </c>
      <c r="K1173">
        <v>1490.02</v>
      </c>
      <c r="L1173">
        <v>1513.39</v>
      </c>
      <c r="M1173">
        <v>1513.39</v>
      </c>
      <c r="N1173">
        <v>1513.39</v>
      </c>
      <c r="O1173">
        <v>1537.14</v>
      </c>
      <c r="P1173">
        <v>1537.14</v>
      </c>
      <c r="Q1173">
        <v>1537.14</v>
      </c>
    </row>
    <row r="1174" spans="1:17" x14ac:dyDescent="0.2">
      <c r="A1174" t="s">
        <v>106</v>
      </c>
      <c r="B1174" t="e">
        <f>INDEX('SHOP Plan List'!B$2:B$15,MATCH($A1174,'SHOP Plan List'!$A$2:$A$15,0))</f>
        <v>#N/A</v>
      </c>
      <c r="C1174" t="e">
        <f>INDEX('SHOP Plan List'!C$2:C$15,MATCH($A1174,'SHOP Plan List'!$A$2:$A$15,0))</f>
        <v>#N/A</v>
      </c>
      <c r="D1174" t="s">
        <v>82</v>
      </c>
      <c r="E1174">
        <v>62</v>
      </c>
      <c r="F1174">
        <v>1499.89</v>
      </c>
      <c r="G1174">
        <v>1499.89</v>
      </c>
      <c r="H1174">
        <v>1499.89</v>
      </c>
      <c r="I1174">
        <v>1523.42</v>
      </c>
      <c r="J1174">
        <v>1523.42</v>
      </c>
      <c r="K1174">
        <v>1523.42</v>
      </c>
      <c r="L1174">
        <v>1547.32</v>
      </c>
      <c r="M1174">
        <v>1547.32</v>
      </c>
      <c r="N1174">
        <v>1547.32</v>
      </c>
      <c r="O1174">
        <v>1571.6</v>
      </c>
      <c r="P1174">
        <v>1571.6</v>
      </c>
      <c r="Q1174">
        <v>1571.6</v>
      </c>
    </row>
    <row r="1175" spans="1:17" x14ac:dyDescent="0.2">
      <c r="A1175" t="s">
        <v>106</v>
      </c>
      <c r="B1175" t="e">
        <f>INDEX('SHOP Plan List'!B$2:B$15,MATCH($A1175,'SHOP Plan List'!$A$2:$A$15,0))</f>
        <v>#N/A</v>
      </c>
      <c r="C1175" t="e">
        <f>INDEX('SHOP Plan List'!C$2:C$15,MATCH($A1175,'SHOP Plan List'!$A$2:$A$15,0))</f>
        <v>#N/A</v>
      </c>
      <c r="D1175" t="s">
        <v>82</v>
      </c>
      <c r="E1175">
        <v>63</v>
      </c>
      <c r="F1175">
        <v>1541.13</v>
      </c>
      <c r="G1175">
        <v>1541.13</v>
      </c>
      <c r="H1175">
        <v>1541.13</v>
      </c>
      <c r="I1175">
        <v>1565.31</v>
      </c>
      <c r="J1175">
        <v>1565.31</v>
      </c>
      <c r="K1175">
        <v>1565.31</v>
      </c>
      <c r="L1175">
        <v>1589.87</v>
      </c>
      <c r="M1175">
        <v>1589.87</v>
      </c>
      <c r="N1175">
        <v>1589.87</v>
      </c>
      <c r="O1175">
        <v>1614.81</v>
      </c>
      <c r="P1175">
        <v>1614.81</v>
      </c>
      <c r="Q1175">
        <v>1614.81</v>
      </c>
    </row>
    <row r="1176" spans="1:17" x14ac:dyDescent="0.2">
      <c r="A1176" t="s">
        <v>106</v>
      </c>
      <c r="B1176" t="e">
        <f>INDEX('SHOP Plan List'!B$2:B$15,MATCH($A1176,'SHOP Plan List'!$A$2:$A$15,0))</f>
        <v>#N/A</v>
      </c>
      <c r="C1176" t="e">
        <f>INDEX('SHOP Plan List'!C$2:C$15,MATCH($A1176,'SHOP Plan List'!$A$2:$A$15,0))</f>
        <v>#N/A</v>
      </c>
      <c r="D1176" t="s">
        <v>82</v>
      </c>
      <c r="E1176" t="s">
        <v>84</v>
      </c>
      <c r="F1176">
        <v>1566.18</v>
      </c>
      <c r="G1176">
        <v>1566.18</v>
      </c>
      <c r="H1176">
        <v>1566.18</v>
      </c>
      <c r="I1176">
        <v>1590.75</v>
      </c>
      <c r="J1176">
        <v>1590.75</v>
      </c>
      <c r="K1176">
        <v>1590.75</v>
      </c>
      <c r="L1176">
        <v>1615.71</v>
      </c>
      <c r="M1176">
        <v>1615.71</v>
      </c>
      <c r="N1176">
        <v>1615.71</v>
      </c>
      <c r="O1176">
        <v>1641.06</v>
      </c>
      <c r="P1176">
        <v>1641.06</v>
      </c>
      <c r="Q1176">
        <v>1641.06</v>
      </c>
    </row>
    <row r="1177" spans="1:17" x14ac:dyDescent="0.2">
      <c r="A1177" t="s">
        <v>107</v>
      </c>
      <c r="B1177" t="e">
        <f>INDEX('SHOP Plan List'!B$2:B$15,MATCH($A1177,'SHOP Plan List'!$A$2:$A$15,0))</f>
        <v>#N/A</v>
      </c>
      <c r="C1177" t="e">
        <f>INDEX('SHOP Plan List'!C$2:C$15,MATCH($A1177,'SHOP Plan List'!$A$2:$A$15,0))</f>
        <v>#N/A</v>
      </c>
      <c r="D1177" t="s">
        <v>82</v>
      </c>
      <c r="E1177" t="s">
        <v>83</v>
      </c>
      <c r="F1177">
        <v>402.01</v>
      </c>
      <c r="G1177">
        <v>402.01</v>
      </c>
      <c r="H1177">
        <v>402.01</v>
      </c>
      <c r="I1177">
        <v>408.32</v>
      </c>
      <c r="J1177">
        <v>408.32</v>
      </c>
      <c r="K1177">
        <v>408.32</v>
      </c>
      <c r="L1177">
        <v>414.72</v>
      </c>
      <c r="M1177">
        <v>414.72</v>
      </c>
      <c r="N1177">
        <v>414.72</v>
      </c>
      <c r="O1177">
        <v>421.23</v>
      </c>
      <c r="P1177">
        <v>421.23</v>
      </c>
      <c r="Q1177">
        <v>421.23</v>
      </c>
    </row>
    <row r="1178" spans="1:17" x14ac:dyDescent="0.2">
      <c r="A1178" t="s">
        <v>107</v>
      </c>
      <c r="B1178" t="e">
        <f>INDEX('SHOP Plan List'!B$2:B$15,MATCH($A1178,'SHOP Plan List'!$A$2:$A$15,0))</f>
        <v>#N/A</v>
      </c>
      <c r="C1178" t="e">
        <f>INDEX('SHOP Plan List'!C$2:C$15,MATCH($A1178,'SHOP Plan List'!$A$2:$A$15,0))</f>
        <v>#N/A</v>
      </c>
      <c r="D1178" t="s">
        <v>82</v>
      </c>
      <c r="E1178">
        <v>15</v>
      </c>
      <c r="F1178">
        <v>437.74</v>
      </c>
      <c r="G1178">
        <v>437.74</v>
      </c>
      <c r="H1178">
        <v>437.74</v>
      </c>
      <c r="I1178">
        <v>444.61</v>
      </c>
      <c r="J1178">
        <v>444.61</v>
      </c>
      <c r="K1178">
        <v>444.61</v>
      </c>
      <c r="L1178">
        <v>451.59</v>
      </c>
      <c r="M1178">
        <v>451.59</v>
      </c>
      <c r="N1178">
        <v>451.59</v>
      </c>
      <c r="O1178">
        <v>458.67</v>
      </c>
      <c r="P1178">
        <v>458.67</v>
      </c>
      <c r="Q1178">
        <v>458.67</v>
      </c>
    </row>
    <row r="1179" spans="1:17" x14ac:dyDescent="0.2">
      <c r="A1179" t="s">
        <v>107</v>
      </c>
      <c r="B1179" t="e">
        <f>INDEX('SHOP Plan List'!B$2:B$15,MATCH($A1179,'SHOP Plan List'!$A$2:$A$15,0))</f>
        <v>#N/A</v>
      </c>
      <c r="C1179" t="e">
        <f>INDEX('SHOP Plan List'!C$2:C$15,MATCH($A1179,'SHOP Plan List'!$A$2:$A$15,0))</f>
        <v>#N/A</v>
      </c>
      <c r="D1179" t="s">
        <v>82</v>
      </c>
      <c r="E1179">
        <v>16</v>
      </c>
      <c r="F1179">
        <v>451.41</v>
      </c>
      <c r="G1179">
        <v>451.41</v>
      </c>
      <c r="H1179">
        <v>451.41</v>
      </c>
      <c r="I1179">
        <v>458.49</v>
      </c>
      <c r="J1179">
        <v>458.49</v>
      </c>
      <c r="K1179">
        <v>458.49</v>
      </c>
      <c r="L1179">
        <v>465.68</v>
      </c>
      <c r="M1179">
        <v>465.68</v>
      </c>
      <c r="N1179">
        <v>465.68</v>
      </c>
      <c r="O1179">
        <v>472.99</v>
      </c>
      <c r="P1179">
        <v>472.99</v>
      </c>
      <c r="Q1179">
        <v>472.99</v>
      </c>
    </row>
    <row r="1180" spans="1:17" x14ac:dyDescent="0.2">
      <c r="A1180" t="s">
        <v>107</v>
      </c>
      <c r="B1180" t="e">
        <f>INDEX('SHOP Plan List'!B$2:B$15,MATCH($A1180,'SHOP Plan List'!$A$2:$A$15,0))</f>
        <v>#N/A</v>
      </c>
      <c r="C1180" t="e">
        <f>INDEX('SHOP Plan List'!C$2:C$15,MATCH($A1180,'SHOP Plan List'!$A$2:$A$15,0))</f>
        <v>#N/A</v>
      </c>
      <c r="D1180" t="s">
        <v>82</v>
      </c>
      <c r="E1180">
        <v>17</v>
      </c>
      <c r="F1180">
        <v>465.07</v>
      </c>
      <c r="G1180">
        <v>465.07</v>
      </c>
      <c r="H1180">
        <v>465.07</v>
      </c>
      <c r="I1180">
        <v>472.37</v>
      </c>
      <c r="J1180">
        <v>472.37</v>
      </c>
      <c r="K1180">
        <v>472.37</v>
      </c>
      <c r="L1180">
        <v>479.78</v>
      </c>
      <c r="M1180">
        <v>479.78</v>
      </c>
      <c r="N1180">
        <v>479.78</v>
      </c>
      <c r="O1180">
        <v>487.31</v>
      </c>
      <c r="P1180">
        <v>487.31</v>
      </c>
      <c r="Q1180">
        <v>487.31</v>
      </c>
    </row>
    <row r="1181" spans="1:17" x14ac:dyDescent="0.2">
      <c r="A1181" t="s">
        <v>107</v>
      </c>
      <c r="B1181" t="e">
        <f>INDEX('SHOP Plan List'!B$2:B$15,MATCH($A1181,'SHOP Plan List'!$A$2:$A$15,0))</f>
        <v>#N/A</v>
      </c>
      <c r="C1181" t="e">
        <f>INDEX('SHOP Plan List'!C$2:C$15,MATCH($A1181,'SHOP Plan List'!$A$2:$A$15,0))</f>
        <v>#N/A</v>
      </c>
      <c r="D1181" t="s">
        <v>82</v>
      </c>
      <c r="E1181">
        <v>18</v>
      </c>
      <c r="F1181">
        <v>479.78</v>
      </c>
      <c r="G1181">
        <v>479.78</v>
      </c>
      <c r="H1181">
        <v>479.78</v>
      </c>
      <c r="I1181">
        <v>487.31</v>
      </c>
      <c r="J1181">
        <v>487.31</v>
      </c>
      <c r="K1181">
        <v>487.31</v>
      </c>
      <c r="L1181">
        <v>494.96</v>
      </c>
      <c r="M1181">
        <v>494.96</v>
      </c>
      <c r="N1181">
        <v>494.96</v>
      </c>
      <c r="O1181">
        <v>502.72</v>
      </c>
      <c r="P1181">
        <v>502.72</v>
      </c>
      <c r="Q1181">
        <v>502.72</v>
      </c>
    </row>
    <row r="1182" spans="1:17" x14ac:dyDescent="0.2">
      <c r="A1182" t="s">
        <v>107</v>
      </c>
      <c r="B1182" t="e">
        <f>INDEX('SHOP Plan List'!B$2:B$15,MATCH($A1182,'SHOP Plan List'!$A$2:$A$15,0))</f>
        <v>#N/A</v>
      </c>
      <c r="C1182" t="e">
        <f>INDEX('SHOP Plan List'!C$2:C$15,MATCH($A1182,'SHOP Plan List'!$A$2:$A$15,0))</f>
        <v>#N/A</v>
      </c>
      <c r="D1182" t="s">
        <v>82</v>
      </c>
      <c r="E1182">
        <v>19</v>
      </c>
      <c r="F1182">
        <v>494.5</v>
      </c>
      <c r="G1182">
        <v>494.5</v>
      </c>
      <c r="H1182">
        <v>494.5</v>
      </c>
      <c r="I1182">
        <v>502.26</v>
      </c>
      <c r="J1182">
        <v>502.26</v>
      </c>
      <c r="K1182">
        <v>502.26</v>
      </c>
      <c r="L1182">
        <v>510.14</v>
      </c>
      <c r="M1182">
        <v>510.14</v>
      </c>
      <c r="N1182">
        <v>510.14</v>
      </c>
      <c r="O1182">
        <v>518.14</v>
      </c>
      <c r="P1182">
        <v>518.14</v>
      </c>
      <c r="Q1182">
        <v>518.14</v>
      </c>
    </row>
    <row r="1183" spans="1:17" x14ac:dyDescent="0.2">
      <c r="A1183" t="s">
        <v>107</v>
      </c>
      <c r="B1183" t="e">
        <f>INDEX('SHOP Plan List'!B$2:B$15,MATCH($A1183,'SHOP Plan List'!$A$2:$A$15,0))</f>
        <v>#N/A</v>
      </c>
      <c r="C1183" t="e">
        <f>INDEX('SHOP Plan List'!C$2:C$15,MATCH($A1183,'SHOP Plan List'!$A$2:$A$15,0))</f>
        <v>#N/A</v>
      </c>
      <c r="D1183" t="s">
        <v>82</v>
      </c>
      <c r="E1183">
        <v>20</v>
      </c>
      <c r="F1183">
        <v>509.74</v>
      </c>
      <c r="G1183">
        <v>509.74</v>
      </c>
      <c r="H1183">
        <v>509.74</v>
      </c>
      <c r="I1183">
        <v>517.74</v>
      </c>
      <c r="J1183">
        <v>517.74</v>
      </c>
      <c r="K1183">
        <v>517.74</v>
      </c>
      <c r="L1183">
        <v>525.86</v>
      </c>
      <c r="M1183">
        <v>525.86</v>
      </c>
      <c r="N1183">
        <v>525.86</v>
      </c>
      <c r="O1183">
        <v>534.11</v>
      </c>
      <c r="P1183">
        <v>534.11</v>
      </c>
      <c r="Q1183">
        <v>534.11</v>
      </c>
    </row>
    <row r="1184" spans="1:17" x14ac:dyDescent="0.2">
      <c r="A1184" t="s">
        <v>107</v>
      </c>
      <c r="B1184" t="e">
        <f>INDEX('SHOP Plan List'!B$2:B$15,MATCH($A1184,'SHOP Plan List'!$A$2:$A$15,0))</f>
        <v>#N/A</v>
      </c>
      <c r="C1184" t="e">
        <f>INDEX('SHOP Plan List'!C$2:C$15,MATCH($A1184,'SHOP Plan List'!$A$2:$A$15,0))</f>
        <v>#N/A</v>
      </c>
      <c r="D1184" t="s">
        <v>82</v>
      </c>
      <c r="E1184">
        <v>21</v>
      </c>
      <c r="F1184">
        <v>525.5</v>
      </c>
      <c r="G1184">
        <v>525.5</v>
      </c>
      <c r="H1184">
        <v>525.5</v>
      </c>
      <c r="I1184">
        <v>533.75</v>
      </c>
      <c r="J1184">
        <v>533.75</v>
      </c>
      <c r="K1184">
        <v>533.75</v>
      </c>
      <c r="L1184">
        <v>542.12</v>
      </c>
      <c r="M1184">
        <v>542.12</v>
      </c>
      <c r="N1184">
        <v>542.12</v>
      </c>
      <c r="O1184">
        <v>550.63</v>
      </c>
      <c r="P1184">
        <v>550.63</v>
      </c>
      <c r="Q1184">
        <v>550.63</v>
      </c>
    </row>
    <row r="1185" spans="1:17" x14ac:dyDescent="0.2">
      <c r="A1185" t="s">
        <v>107</v>
      </c>
      <c r="B1185" t="e">
        <f>INDEX('SHOP Plan List'!B$2:B$15,MATCH($A1185,'SHOP Plan List'!$A$2:$A$15,0))</f>
        <v>#N/A</v>
      </c>
      <c r="C1185" t="e">
        <f>INDEX('SHOP Plan List'!C$2:C$15,MATCH($A1185,'SHOP Plan List'!$A$2:$A$15,0))</f>
        <v>#N/A</v>
      </c>
      <c r="D1185" t="s">
        <v>82</v>
      </c>
      <c r="E1185">
        <v>22</v>
      </c>
      <c r="F1185">
        <v>525.5</v>
      </c>
      <c r="G1185">
        <v>525.5</v>
      </c>
      <c r="H1185">
        <v>525.5</v>
      </c>
      <c r="I1185">
        <v>533.75</v>
      </c>
      <c r="J1185">
        <v>533.75</v>
      </c>
      <c r="K1185">
        <v>533.75</v>
      </c>
      <c r="L1185">
        <v>542.12</v>
      </c>
      <c r="M1185">
        <v>542.12</v>
      </c>
      <c r="N1185">
        <v>542.12</v>
      </c>
      <c r="O1185">
        <v>550.63</v>
      </c>
      <c r="P1185">
        <v>550.63</v>
      </c>
      <c r="Q1185">
        <v>550.63</v>
      </c>
    </row>
    <row r="1186" spans="1:17" x14ac:dyDescent="0.2">
      <c r="A1186" t="s">
        <v>107</v>
      </c>
      <c r="B1186" t="e">
        <f>INDEX('SHOP Plan List'!B$2:B$15,MATCH($A1186,'SHOP Plan List'!$A$2:$A$15,0))</f>
        <v>#N/A</v>
      </c>
      <c r="C1186" t="e">
        <f>INDEX('SHOP Plan List'!C$2:C$15,MATCH($A1186,'SHOP Plan List'!$A$2:$A$15,0))</f>
        <v>#N/A</v>
      </c>
      <c r="D1186" t="s">
        <v>82</v>
      </c>
      <c r="E1186">
        <v>23</v>
      </c>
      <c r="F1186">
        <v>525.5</v>
      </c>
      <c r="G1186">
        <v>525.5</v>
      </c>
      <c r="H1186">
        <v>525.5</v>
      </c>
      <c r="I1186">
        <v>533.75</v>
      </c>
      <c r="J1186">
        <v>533.75</v>
      </c>
      <c r="K1186">
        <v>533.75</v>
      </c>
      <c r="L1186">
        <v>542.12</v>
      </c>
      <c r="M1186">
        <v>542.12</v>
      </c>
      <c r="N1186">
        <v>542.12</v>
      </c>
      <c r="O1186">
        <v>550.63</v>
      </c>
      <c r="P1186">
        <v>550.63</v>
      </c>
      <c r="Q1186">
        <v>550.63</v>
      </c>
    </row>
    <row r="1187" spans="1:17" x14ac:dyDescent="0.2">
      <c r="A1187" t="s">
        <v>107</v>
      </c>
      <c r="B1187" t="e">
        <f>INDEX('SHOP Plan List'!B$2:B$15,MATCH($A1187,'SHOP Plan List'!$A$2:$A$15,0))</f>
        <v>#N/A</v>
      </c>
      <c r="C1187" t="e">
        <f>INDEX('SHOP Plan List'!C$2:C$15,MATCH($A1187,'SHOP Plan List'!$A$2:$A$15,0))</f>
        <v>#N/A</v>
      </c>
      <c r="D1187" t="s">
        <v>82</v>
      </c>
      <c r="E1187">
        <v>24</v>
      </c>
      <c r="F1187">
        <v>525.5</v>
      </c>
      <c r="G1187">
        <v>525.5</v>
      </c>
      <c r="H1187">
        <v>525.5</v>
      </c>
      <c r="I1187">
        <v>533.75</v>
      </c>
      <c r="J1187">
        <v>533.75</v>
      </c>
      <c r="K1187">
        <v>533.75</v>
      </c>
      <c r="L1187">
        <v>542.12</v>
      </c>
      <c r="M1187">
        <v>542.12</v>
      </c>
      <c r="N1187">
        <v>542.12</v>
      </c>
      <c r="O1187">
        <v>550.63</v>
      </c>
      <c r="P1187">
        <v>550.63</v>
      </c>
      <c r="Q1187">
        <v>550.63</v>
      </c>
    </row>
    <row r="1188" spans="1:17" x14ac:dyDescent="0.2">
      <c r="A1188" t="s">
        <v>107</v>
      </c>
      <c r="B1188" t="e">
        <f>INDEX('SHOP Plan List'!B$2:B$15,MATCH($A1188,'SHOP Plan List'!$A$2:$A$15,0))</f>
        <v>#N/A</v>
      </c>
      <c r="C1188" t="e">
        <f>INDEX('SHOP Plan List'!C$2:C$15,MATCH($A1188,'SHOP Plan List'!$A$2:$A$15,0))</f>
        <v>#N/A</v>
      </c>
      <c r="D1188" t="s">
        <v>82</v>
      </c>
      <c r="E1188">
        <v>25</v>
      </c>
      <c r="F1188">
        <v>527.61</v>
      </c>
      <c r="G1188">
        <v>527.61</v>
      </c>
      <c r="H1188">
        <v>527.61</v>
      </c>
      <c r="I1188">
        <v>535.88</v>
      </c>
      <c r="J1188">
        <v>535.88</v>
      </c>
      <c r="K1188">
        <v>535.88</v>
      </c>
      <c r="L1188">
        <v>544.29</v>
      </c>
      <c r="M1188">
        <v>544.29</v>
      </c>
      <c r="N1188">
        <v>544.29</v>
      </c>
      <c r="O1188">
        <v>552.83000000000004</v>
      </c>
      <c r="P1188">
        <v>552.83000000000004</v>
      </c>
      <c r="Q1188">
        <v>552.83000000000004</v>
      </c>
    </row>
    <row r="1189" spans="1:17" x14ac:dyDescent="0.2">
      <c r="A1189" t="s">
        <v>107</v>
      </c>
      <c r="B1189" t="e">
        <f>INDEX('SHOP Plan List'!B$2:B$15,MATCH($A1189,'SHOP Plan List'!$A$2:$A$15,0))</f>
        <v>#N/A</v>
      </c>
      <c r="C1189" t="e">
        <f>INDEX('SHOP Plan List'!C$2:C$15,MATCH($A1189,'SHOP Plan List'!$A$2:$A$15,0))</f>
        <v>#N/A</v>
      </c>
      <c r="D1189" t="s">
        <v>82</v>
      </c>
      <c r="E1189">
        <v>26</v>
      </c>
      <c r="F1189">
        <v>538.12</v>
      </c>
      <c r="G1189">
        <v>538.12</v>
      </c>
      <c r="H1189">
        <v>538.12</v>
      </c>
      <c r="I1189">
        <v>546.55999999999995</v>
      </c>
      <c r="J1189">
        <v>546.55999999999995</v>
      </c>
      <c r="K1189">
        <v>546.55999999999995</v>
      </c>
      <c r="L1189">
        <v>555.13</v>
      </c>
      <c r="M1189">
        <v>555.13</v>
      </c>
      <c r="N1189">
        <v>555.13</v>
      </c>
      <c r="O1189">
        <v>563.84</v>
      </c>
      <c r="P1189">
        <v>563.84</v>
      </c>
      <c r="Q1189">
        <v>563.84</v>
      </c>
    </row>
    <row r="1190" spans="1:17" x14ac:dyDescent="0.2">
      <c r="A1190" t="s">
        <v>107</v>
      </c>
      <c r="B1190" t="e">
        <f>INDEX('SHOP Plan List'!B$2:B$15,MATCH($A1190,'SHOP Plan List'!$A$2:$A$15,0))</f>
        <v>#N/A</v>
      </c>
      <c r="C1190" t="e">
        <f>INDEX('SHOP Plan List'!C$2:C$15,MATCH($A1190,'SHOP Plan List'!$A$2:$A$15,0))</f>
        <v>#N/A</v>
      </c>
      <c r="D1190" t="s">
        <v>82</v>
      </c>
      <c r="E1190">
        <v>27</v>
      </c>
      <c r="F1190">
        <v>550.73</v>
      </c>
      <c r="G1190">
        <v>550.73</v>
      </c>
      <c r="H1190">
        <v>550.73</v>
      </c>
      <c r="I1190">
        <v>559.37</v>
      </c>
      <c r="J1190">
        <v>559.37</v>
      </c>
      <c r="K1190">
        <v>559.37</v>
      </c>
      <c r="L1190">
        <v>568.14</v>
      </c>
      <c r="M1190">
        <v>568.14</v>
      </c>
      <c r="N1190">
        <v>568.14</v>
      </c>
      <c r="O1190">
        <v>577.05999999999995</v>
      </c>
      <c r="P1190">
        <v>577.05999999999995</v>
      </c>
      <c r="Q1190">
        <v>577.05999999999995</v>
      </c>
    </row>
    <row r="1191" spans="1:17" x14ac:dyDescent="0.2">
      <c r="A1191" t="s">
        <v>107</v>
      </c>
      <c r="B1191" t="e">
        <f>INDEX('SHOP Plan List'!B$2:B$15,MATCH($A1191,'SHOP Plan List'!$A$2:$A$15,0))</f>
        <v>#N/A</v>
      </c>
      <c r="C1191" t="e">
        <f>INDEX('SHOP Plan List'!C$2:C$15,MATCH($A1191,'SHOP Plan List'!$A$2:$A$15,0))</f>
        <v>#N/A</v>
      </c>
      <c r="D1191" t="s">
        <v>82</v>
      </c>
      <c r="E1191">
        <v>28</v>
      </c>
      <c r="F1191">
        <v>571.22</v>
      </c>
      <c r="G1191">
        <v>571.22</v>
      </c>
      <c r="H1191">
        <v>571.22</v>
      </c>
      <c r="I1191">
        <v>580.17999999999995</v>
      </c>
      <c r="J1191">
        <v>580.17999999999995</v>
      </c>
      <c r="K1191">
        <v>580.17999999999995</v>
      </c>
      <c r="L1191">
        <v>589.29</v>
      </c>
      <c r="M1191">
        <v>589.29</v>
      </c>
      <c r="N1191">
        <v>589.29</v>
      </c>
      <c r="O1191">
        <v>598.53</v>
      </c>
      <c r="P1191">
        <v>598.53</v>
      </c>
      <c r="Q1191">
        <v>598.53</v>
      </c>
    </row>
    <row r="1192" spans="1:17" x14ac:dyDescent="0.2">
      <c r="A1192" t="s">
        <v>107</v>
      </c>
      <c r="B1192" t="e">
        <f>INDEX('SHOP Plan List'!B$2:B$15,MATCH($A1192,'SHOP Plan List'!$A$2:$A$15,0))</f>
        <v>#N/A</v>
      </c>
      <c r="C1192" t="e">
        <f>INDEX('SHOP Plan List'!C$2:C$15,MATCH($A1192,'SHOP Plan List'!$A$2:$A$15,0))</f>
        <v>#N/A</v>
      </c>
      <c r="D1192" t="s">
        <v>82</v>
      </c>
      <c r="E1192">
        <v>29</v>
      </c>
      <c r="F1192">
        <v>588.04</v>
      </c>
      <c r="G1192">
        <v>588.04</v>
      </c>
      <c r="H1192">
        <v>588.04</v>
      </c>
      <c r="I1192">
        <v>597.26</v>
      </c>
      <c r="J1192">
        <v>597.26</v>
      </c>
      <c r="K1192">
        <v>597.26</v>
      </c>
      <c r="L1192">
        <v>606.63</v>
      </c>
      <c r="M1192">
        <v>606.63</v>
      </c>
      <c r="N1192">
        <v>606.63</v>
      </c>
      <c r="O1192">
        <v>616.15</v>
      </c>
      <c r="P1192">
        <v>616.15</v>
      </c>
      <c r="Q1192">
        <v>616.15</v>
      </c>
    </row>
    <row r="1193" spans="1:17" x14ac:dyDescent="0.2">
      <c r="A1193" t="s">
        <v>107</v>
      </c>
      <c r="B1193" t="e">
        <f>INDEX('SHOP Plan List'!B$2:B$15,MATCH($A1193,'SHOP Plan List'!$A$2:$A$15,0))</f>
        <v>#N/A</v>
      </c>
      <c r="C1193" t="e">
        <f>INDEX('SHOP Plan List'!C$2:C$15,MATCH($A1193,'SHOP Plan List'!$A$2:$A$15,0))</f>
        <v>#N/A</v>
      </c>
      <c r="D1193" t="s">
        <v>82</v>
      </c>
      <c r="E1193">
        <v>30</v>
      </c>
      <c r="F1193">
        <v>596.45000000000005</v>
      </c>
      <c r="G1193">
        <v>596.45000000000005</v>
      </c>
      <c r="H1193">
        <v>596.45000000000005</v>
      </c>
      <c r="I1193">
        <v>605.79999999999995</v>
      </c>
      <c r="J1193">
        <v>605.79999999999995</v>
      </c>
      <c r="K1193">
        <v>605.79999999999995</v>
      </c>
      <c r="L1193">
        <v>615.30999999999995</v>
      </c>
      <c r="M1193">
        <v>615.30999999999995</v>
      </c>
      <c r="N1193">
        <v>615.30999999999995</v>
      </c>
      <c r="O1193">
        <v>624.96</v>
      </c>
      <c r="P1193">
        <v>624.96</v>
      </c>
      <c r="Q1193">
        <v>624.96</v>
      </c>
    </row>
    <row r="1194" spans="1:17" x14ac:dyDescent="0.2">
      <c r="A1194" t="s">
        <v>107</v>
      </c>
      <c r="B1194" t="e">
        <f>INDEX('SHOP Plan List'!B$2:B$15,MATCH($A1194,'SHOP Plan List'!$A$2:$A$15,0))</f>
        <v>#N/A</v>
      </c>
      <c r="C1194" t="e">
        <f>INDEX('SHOP Plan List'!C$2:C$15,MATCH($A1194,'SHOP Plan List'!$A$2:$A$15,0))</f>
        <v>#N/A</v>
      </c>
      <c r="D1194" t="s">
        <v>82</v>
      </c>
      <c r="E1194">
        <v>31</v>
      </c>
      <c r="F1194">
        <v>609.05999999999995</v>
      </c>
      <c r="G1194">
        <v>609.05999999999995</v>
      </c>
      <c r="H1194">
        <v>609.05999999999995</v>
      </c>
      <c r="I1194">
        <v>618.61</v>
      </c>
      <c r="J1194">
        <v>618.61</v>
      </c>
      <c r="K1194">
        <v>618.61</v>
      </c>
      <c r="L1194">
        <v>628.32000000000005</v>
      </c>
      <c r="M1194">
        <v>628.32000000000005</v>
      </c>
      <c r="N1194">
        <v>628.32000000000005</v>
      </c>
      <c r="O1194">
        <v>638.17999999999995</v>
      </c>
      <c r="P1194">
        <v>638.17999999999995</v>
      </c>
      <c r="Q1194">
        <v>638.17999999999995</v>
      </c>
    </row>
    <row r="1195" spans="1:17" x14ac:dyDescent="0.2">
      <c r="A1195" t="s">
        <v>107</v>
      </c>
      <c r="B1195" t="e">
        <f>INDEX('SHOP Plan List'!B$2:B$15,MATCH($A1195,'SHOP Plan List'!$A$2:$A$15,0))</f>
        <v>#N/A</v>
      </c>
      <c r="C1195" t="e">
        <f>INDEX('SHOP Plan List'!C$2:C$15,MATCH($A1195,'SHOP Plan List'!$A$2:$A$15,0))</f>
        <v>#N/A</v>
      </c>
      <c r="D1195" t="s">
        <v>82</v>
      </c>
      <c r="E1195">
        <v>32</v>
      </c>
      <c r="F1195">
        <v>621.66999999999996</v>
      </c>
      <c r="G1195">
        <v>621.66999999999996</v>
      </c>
      <c r="H1195">
        <v>621.66999999999996</v>
      </c>
      <c r="I1195">
        <v>631.41999999999996</v>
      </c>
      <c r="J1195">
        <v>631.41999999999996</v>
      </c>
      <c r="K1195">
        <v>631.41999999999996</v>
      </c>
      <c r="L1195">
        <v>641.33000000000004</v>
      </c>
      <c r="M1195">
        <v>641.33000000000004</v>
      </c>
      <c r="N1195">
        <v>641.33000000000004</v>
      </c>
      <c r="O1195">
        <v>651.39</v>
      </c>
      <c r="P1195">
        <v>651.39</v>
      </c>
      <c r="Q1195">
        <v>651.39</v>
      </c>
    </row>
    <row r="1196" spans="1:17" x14ac:dyDescent="0.2">
      <c r="A1196" t="s">
        <v>107</v>
      </c>
      <c r="B1196" t="e">
        <f>INDEX('SHOP Plan List'!B$2:B$15,MATCH($A1196,'SHOP Plan List'!$A$2:$A$15,0))</f>
        <v>#N/A</v>
      </c>
      <c r="C1196" t="e">
        <f>INDEX('SHOP Plan List'!C$2:C$15,MATCH($A1196,'SHOP Plan List'!$A$2:$A$15,0))</f>
        <v>#N/A</v>
      </c>
      <c r="D1196" t="s">
        <v>82</v>
      </c>
      <c r="E1196">
        <v>33</v>
      </c>
      <c r="F1196">
        <v>629.54999999999995</v>
      </c>
      <c r="G1196">
        <v>629.54999999999995</v>
      </c>
      <c r="H1196">
        <v>629.54999999999995</v>
      </c>
      <c r="I1196">
        <v>639.42999999999995</v>
      </c>
      <c r="J1196">
        <v>639.42999999999995</v>
      </c>
      <c r="K1196">
        <v>639.42999999999995</v>
      </c>
      <c r="L1196">
        <v>649.46</v>
      </c>
      <c r="M1196">
        <v>649.46</v>
      </c>
      <c r="N1196">
        <v>649.46</v>
      </c>
      <c r="O1196">
        <v>659.65</v>
      </c>
      <c r="P1196">
        <v>659.65</v>
      </c>
      <c r="Q1196">
        <v>659.65</v>
      </c>
    </row>
    <row r="1197" spans="1:17" x14ac:dyDescent="0.2">
      <c r="A1197" t="s">
        <v>107</v>
      </c>
      <c r="B1197" t="e">
        <f>INDEX('SHOP Plan List'!B$2:B$15,MATCH($A1197,'SHOP Plan List'!$A$2:$A$15,0))</f>
        <v>#N/A</v>
      </c>
      <c r="C1197" t="e">
        <f>INDEX('SHOP Plan List'!C$2:C$15,MATCH($A1197,'SHOP Plan List'!$A$2:$A$15,0))</f>
        <v>#N/A</v>
      </c>
      <c r="D1197" t="s">
        <v>82</v>
      </c>
      <c r="E1197">
        <v>34</v>
      </c>
      <c r="F1197">
        <v>637.96</v>
      </c>
      <c r="G1197">
        <v>637.96</v>
      </c>
      <c r="H1197">
        <v>637.96</v>
      </c>
      <c r="I1197">
        <v>647.97</v>
      </c>
      <c r="J1197">
        <v>647.97</v>
      </c>
      <c r="K1197">
        <v>647.97</v>
      </c>
      <c r="L1197">
        <v>658.14</v>
      </c>
      <c r="M1197">
        <v>658.14</v>
      </c>
      <c r="N1197">
        <v>658.14</v>
      </c>
      <c r="O1197">
        <v>668.46</v>
      </c>
      <c r="P1197">
        <v>668.46</v>
      </c>
      <c r="Q1197">
        <v>668.46</v>
      </c>
    </row>
    <row r="1198" spans="1:17" x14ac:dyDescent="0.2">
      <c r="A1198" t="s">
        <v>107</v>
      </c>
      <c r="B1198" t="e">
        <f>INDEX('SHOP Plan List'!B$2:B$15,MATCH($A1198,'SHOP Plan List'!$A$2:$A$15,0))</f>
        <v>#N/A</v>
      </c>
      <c r="C1198" t="e">
        <f>INDEX('SHOP Plan List'!C$2:C$15,MATCH($A1198,'SHOP Plan List'!$A$2:$A$15,0))</f>
        <v>#N/A</v>
      </c>
      <c r="D1198" t="s">
        <v>82</v>
      </c>
      <c r="E1198">
        <v>35</v>
      </c>
      <c r="F1198">
        <v>642.16</v>
      </c>
      <c r="G1198">
        <v>642.16</v>
      </c>
      <c r="H1198">
        <v>642.16</v>
      </c>
      <c r="I1198">
        <v>652.24</v>
      </c>
      <c r="J1198">
        <v>652.24</v>
      </c>
      <c r="K1198">
        <v>652.24</v>
      </c>
      <c r="L1198">
        <v>662.47</v>
      </c>
      <c r="M1198">
        <v>662.47</v>
      </c>
      <c r="N1198">
        <v>662.47</v>
      </c>
      <c r="O1198">
        <v>672.87</v>
      </c>
      <c r="P1198">
        <v>672.87</v>
      </c>
      <c r="Q1198">
        <v>672.87</v>
      </c>
    </row>
    <row r="1199" spans="1:17" x14ac:dyDescent="0.2">
      <c r="A1199" t="s">
        <v>107</v>
      </c>
      <c r="B1199" t="e">
        <f>INDEX('SHOP Plan List'!B$2:B$15,MATCH($A1199,'SHOP Plan List'!$A$2:$A$15,0))</f>
        <v>#N/A</v>
      </c>
      <c r="C1199" t="e">
        <f>INDEX('SHOP Plan List'!C$2:C$15,MATCH($A1199,'SHOP Plan List'!$A$2:$A$15,0))</f>
        <v>#N/A</v>
      </c>
      <c r="D1199" t="s">
        <v>82</v>
      </c>
      <c r="E1199">
        <v>36</v>
      </c>
      <c r="F1199">
        <v>646.37</v>
      </c>
      <c r="G1199">
        <v>646.37</v>
      </c>
      <c r="H1199">
        <v>646.37</v>
      </c>
      <c r="I1199">
        <v>656.51</v>
      </c>
      <c r="J1199">
        <v>656.51</v>
      </c>
      <c r="K1199">
        <v>656.51</v>
      </c>
      <c r="L1199">
        <v>666.81</v>
      </c>
      <c r="M1199">
        <v>666.81</v>
      </c>
      <c r="N1199">
        <v>666.81</v>
      </c>
      <c r="O1199">
        <v>677.27</v>
      </c>
      <c r="P1199">
        <v>677.27</v>
      </c>
      <c r="Q1199">
        <v>677.27</v>
      </c>
    </row>
    <row r="1200" spans="1:17" x14ac:dyDescent="0.2">
      <c r="A1200" t="s">
        <v>107</v>
      </c>
      <c r="B1200" t="e">
        <f>INDEX('SHOP Plan List'!B$2:B$15,MATCH($A1200,'SHOP Plan List'!$A$2:$A$15,0))</f>
        <v>#N/A</v>
      </c>
      <c r="C1200" t="e">
        <f>INDEX('SHOP Plan List'!C$2:C$15,MATCH($A1200,'SHOP Plan List'!$A$2:$A$15,0))</f>
        <v>#N/A</v>
      </c>
      <c r="D1200" t="s">
        <v>82</v>
      </c>
      <c r="E1200">
        <v>37</v>
      </c>
      <c r="F1200">
        <v>650.57000000000005</v>
      </c>
      <c r="G1200">
        <v>650.57000000000005</v>
      </c>
      <c r="H1200">
        <v>650.57000000000005</v>
      </c>
      <c r="I1200">
        <v>660.78</v>
      </c>
      <c r="J1200">
        <v>660.78</v>
      </c>
      <c r="K1200">
        <v>660.78</v>
      </c>
      <c r="L1200">
        <v>671.15</v>
      </c>
      <c r="M1200">
        <v>671.15</v>
      </c>
      <c r="N1200">
        <v>671.15</v>
      </c>
      <c r="O1200">
        <v>681.68</v>
      </c>
      <c r="P1200">
        <v>681.68</v>
      </c>
      <c r="Q1200">
        <v>681.68</v>
      </c>
    </row>
    <row r="1201" spans="1:17" x14ac:dyDescent="0.2">
      <c r="A1201" t="s">
        <v>107</v>
      </c>
      <c r="B1201" t="e">
        <f>INDEX('SHOP Plan List'!B$2:B$15,MATCH($A1201,'SHOP Plan List'!$A$2:$A$15,0))</f>
        <v>#N/A</v>
      </c>
      <c r="C1201" t="e">
        <f>INDEX('SHOP Plan List'!C$2:C$15,MATCH($A1201,'SHOP Plan List'!$A$2:$A$15,0))</f>
        <v>#N/A</v>
      </c>
      <c r="D1201" t="s">
        <v>82</v>
      </c>
      <c r="E1201">
        <v>38</v>
      </c>
      <c r="F1201">
        <v>654.78</v>
      </c>
      <c r="G1201">
        <v>654.78</v>
      </c>
      <c r="H1201">
        <v>654.78</v>
      </c>
      <c r="I1201">
        <v>665.05</v>
      </c>
      <c r="J1201">
        <v>665.05</v>
      </c>
      <c r="K1201">
        <v>665.05</v>
      </c>
      <c r="L1201">
        <v>675.48</v>
      </c>
      <c r="M1201">
        <v>675.48</v>
      </c>
      <c r="N1201">
        <v>675.48</v>
      </c>
      <c r="O1201">
        <v>686.08</v>
      </c>
      <c r="P1201">
        <v>686.08</v>
      </c>
      <c r="Q1201">
        <v>686.08</v>
      </c>
    </row>
    <row r="1202" spans="1:17" x14ac:dyDescent="0.2">
      <c r="A1202" t="s">
        <v>107</v>
      </c>
      <c r="B1202" t="e">
        <f>INDEX('SHOP Plan List'!B$2:B$15,MATCH($A1202,'SHOP Plan List'!$A$2:$A$15,0))</f>
        <v>#N/A</v>
      </c>
      <c r="C1202" t="e">
        <f>INDEX('SHOP Plan List'!C$2:C$15,MATCH($A1202,'SHOP Plan List'!$A$2:$A$15,0))</f>
        <v>#N/A</v>
      </c>
      <c r="D1202" t="s">
        <v>82</v>
      </c>
      <c r="E1202">
        <v>39</v>
      </c>
      <c r="F1202">
        <v>663.18</v>
      </c>
      <c r="G1202">
        <v>663.18</v>
      </c>
      <c r="H1202">
        <v>663.18</v>
      </c>
      <c r="I1202">
        <v>673.59</v>
      </c>
      <c r="J1202">
        <v>673.59</v>
      </c>
      <c r="K1202">
        <v>673.59</v>
      </c>
      <c r="L1202">
        <v>684.16</v>
      </c>
      <c r="M1202">
        <v>684.16</v>
      </c>
      <c r="N1202">
        <v>684.16</v>
      </c>
      <c r="O1202">
        <v>694.89</v>
      </c>
      <c r="P1202">
        <v>694.89</v>
      </c>
      <c r="Q1202">
        <v>694.89</v>
      </c>
    </row>
    <row r="1203" spans="1:17" x14ac:dyDescent="0.2">
      <c r="A1203" t="s">
        <v>107</v>
      </c>
      <c r="B1203" t="e">
        <f>INDEX('SHOP Plan List'!B$2:B$15,MATCH($A1203,'SHOP Plan List'!$A$2:$A$15,0))</f>
        <v>#N/A</v>
      </c>
      <c r="C1203" t="e">
        <f>INDEX('SHOP Plan List'!C$2:C$15,MATCH($A1203,'SHOP Plan List'!$A$2:$A$15,0))</f>
        <v>#N/A</v>
      </c>
      <c r="D1203" t="s">
        <v>82</v>
      </c>
      <c r="E1203">
        <v>40</v>
      </c>
      <c r="F1203">
        <v>671.59</v>
      </c>
      <c r="G1203">
        <v>671.59</v>
      </c>
      <c r="H1203">
        <v>671.59</v>
      </c>
      <c r="I1203">
        <v>682.13</v>
      </c>
      <c r="J1203">
        <v>682.13</v>
      </c>
      <c r="K1203">
        <v>682.13</v>
      </c>
      <c r="L1203">
        <v>692.83</v>
      </c>
      <c r="M1203">
        <v>692.83</v>
      </c>
      <c r="N1203">
        <v>692.83</v>
      </c>
      <c r="O1203">
        <v>703.7</v>
      </c>
      <c r="P1203">
        <v>703.7</v>
      </c>
      <c r="Q1203">
        <v>703.7</v>
      </c>
    </row>
    <row r="1204" spans="1:17" x14ac:dyDescent="0.2">
      <c r="A1204" t="s">
        <v>107</v>
      </c>
      <c r="B1204" t="e">
        <f>INDEX('SHOP Plan List'!B$2:B$15,MATCH($A1204,'SHOP Plan List'!$A$2:$A$15,0))</f>
        <v>#N/A</v>
      </c>
      <c r="C1204" t="e">
        <f>INDEX('SHOP Plan List'!C$2:C$15,MATCH($A1204,'SHOP Plan List'!$A$2:$A$15,0))</f>
        <v>#N/A</v>
      </c>
      <c r="D1204" t="s">
        <v>82</v>
      </c>
      <c r="E1204">
        <v>41</v>
      </c>
      <c r="F1204">
        <v>684.2</v>
      </c>
      <c r="G1204">
        <v>684.2</v>
      </c>
      <c r="H1204">
        <v>684.2</v>
      </c>
      <c r="I1204">
        <v>694.94</v>
      </c>
      <c r="J1204">
        <v>694.94</v>
      </c>
      <c r="K1204">
        <v>694.94</v>
      </c>
      <c r="L1204">
        <v>705.84</v>
      </c>
      <c r="M1204">
        <v>705.84</v>
      </c>
      <c r="N1204">
        <v>705.84</v>
      </c>
      <c r="O1204">
        <v>716.92</v>
      </c>
      <c r="P1204">
        <v>716.92</v>
      </c>
      <c r="Q1204">
        <v>716.92</v>
      </c>
    </row>
    <row r="1205" spans="1:17" x14ac:dyDescent="0.2">
      <c r="A1205" t="s">
        <v>107</v>
      </c>
      <c r="B1205" t="e">
        <f>INDEX('SHOP Plan List'!B$2:B$15,MATCH($A1205,'SHOP Plan List'!$A$2:$A$15,0))</f>
        <v>#N/A</v>
      </c>
      <c r="C1205" t="e">
        <f>INDEX('SHOP Plan List'!C$2:C$15,MATCH($A1205,'SHOP Plan List'!$A$2:$A$15,0))</f>
        <v>#N/A</v>
      </c>
      <c r="D1205" t="s">
        <v>82</v>
      </c>
      <c r="E1205">
        <v>42</v>
      </c>
      <c r="F1205">
        <v>696.29</v>
      </c>
      <c r="G1205">
        <v>696.29</v>
      </c>
      <c r="H1205">
        <v>696.29</v>
      </c>
      <c r="I1205">
        <v>707.22</v>
      </c>
      <c r="J1205">
        <v>707.22</v>
      </c>
      <c r="K1205">
        <v>707.22</v>
      </c>
      <c r="L1205">
        <v>718.31</v>
      </c>
      <c r="M1205">
        <v>718.31</v>
      </c>
      <c r="N1205">
        <v>718.31</v>
      </c>
      <c r="O1205">
        <v>729.58</v>
      </c>
      <c r="P1205">
        <v>729.58</v>
      </c>
      <c r="Q1205">
        <v>729.58</v>
      </c>
    </row>
    <row r="1206" spans="1:17" x14ac:dyDescent="0.2">
      <c r="A1206" t="s">
        <v>107</v>
      </c>
      <c r="B1206" t="e">
        <f>INDEX('SHOP Plan List'!B$2:B$15,MATCH($A1206,'SHOP Plan List'!$A$2:$A$15,0))</f>
        <v>#N/A</v>
      </c>
      <c r="C1206" t="e">
        <f>INDEX('SHOP Plan List'!C$2:C$15,MATCH($A1206,'SHOP Plan List'!$A$2:$A$15,0))</f>
        <v>#N/A</v>
      </c>
      <c r="D1206" t="s">
        <v>82</v>
      </c>
      <c r="E1206">
        <v>43</v>
      </c>
      <c r="F1206">
        <v>713.11</v>
      </c>
      <c r="G1206">
        <v>713.11</v>
      </c>
      <c r="H1206">
        <v>713.11</v>
      </c>
      <c r="I1206">
        <v>724.3</v>
      </c>
      <c r="J1206">
        <v>724.3</v>
      </c>
      <c r="K1206">
        <v>724.3</v>
      </c>
      <c r="L1206">
        <v>735.66</v>
      </c>
      <c r="M1206">
        <v>735.66</v>
      </c>
      <c r="N1206">
        <v>735.66</v>
      </c>
      <c r="O1206">
        <v>747.2</v>
      </c>
      <c r="P1206">
        <v>747.2</v>
      </c>
      <c r="Q1206">
        <v>747.2</v>
      </c>
    </row>
    <row r="1207" spans="1:17" x14ac:dyDescent="0.2">
      <c r="A1207" t="s">
        <v>107</v>
      </c>
      <c r="B1207" t="e">
        <f>INDEX('SHOP Plan List'!B$2:B$15,MATCH($A1207,'SHOP Plan List'!$A$2:$A$15,0))</f>
        <v>#N/A</v>
      </c>
      <c r="C1207" t="e">
        <f>INDEX('SHOP Plan List'!C$2:C$15,MATCH($A1207,'SHOP Plan List'!$A$2:$A$15,0))</f>
        <v>#N/A</v>
      </c>
      <c r="D1207" t="s">
        <v>82</v>
      </c>
      <c r="E1207">
        <v>44</v>
      </c>
      <c r="F1207">
        <v>734.13</v>
      </c>
      <c r="G1207">
        <v>734.13</v>
      </c>
      <c r="H1207">
        <v>734.13</v>
      </c>
      <c r="I1207">
        <v>745.65</v>
      </c>
      <c r="J1207">
        <v>745.65</v>
      </c>
      <c r="K1207">
        <v>745.65</v>
      </c>
      <c r="L1207">
        <v>757.34</v>
      </c>
      <c r="M1207">
        <v>757.34</v>
      </c>
      <c r="N1207">
        <v>757.34</v>
      </c>
      <c r="O1207">
        <v>769.23</v>
      </c>
      <c r="P1207">
        <v>769.23</v>
      </c>
      <c r="Q1207">
        <v>769.23</v>
      </c>
    </row>
    <row r="1208" spans="1:17" x14ac:dyDescent="0.2">
      <c r="A1208" t="s">
        <v>107</v>
      </c>
      <c r="B1208" t="e">
        <f>INDEX('SHOP Plan List'!B$2:B$15,MATCH($A1208,'SHOP Plan List'!$A$2:$A$15,0))</f>
        <v>#N/A</v>
      </c>
      <c r="C1208" t="e">
        <f>INDEX('SHOP Plan List'!C$2:C$15,MATCH($A1208,'SHOP Plan List'!$A$2:$A$15,0))</f>
        <v>#N/A</v>
      </c>
      <c r="D1208" t="s">
        <v>82</v>
      </c>
      <c r="E1208">
        <v>45</v>
      </c>
      <c r="F1208">
        <v>758.83</v>
      </c>
      <c r="G1208">
        <v>758.83</v>
      </c>
      <c r="H1208">
        <v>758.83</v>
      </c>
      <c r="I1208">
        <v>770.73</v>
      </c>
      <c r="J1208">
        <v>770.73</v>
      </c>
      <c r="K1208">
        <v>770.73</v>
      </c>
      <c r="L1208">
        <v>782.82</v>
      </c>
      <c r="M1208">
        <v>782.82</v>
      </c>
      <c r="N1208">
        <v>782.82</v>
      </c>
      <c r="O1208">
        <v>795.11</v>
      </c>
      <c r="P1208">
        <v>795.11</v>
      </c>
      <c r="Q1208">
        <v>795.11</v>
      </c>
    </row>
    <row r="1209" spans="1:17" x14ac:dyDescent="0.2">
      <c r="A1209" t="s">
        <v>107</v>
      </c>
      <c r="B1209" t="e">
        <f>INDEX('SHOP Plan List'!B$2:B$15,MATCH($A1209,'SHOP Plan List'!$A$2:$A$15,0))</f>
        <v>#N/A</v>
      </c>
      <c r="C1209" t="e">
        <f>INDEX('SHOP Plan List'!C$2:C$15,MATCH($A1209,'SHOP Plan List'!$A$2:$A$15,0))</f>
        <v>#N/A</v>
      </c>
      <c r="D1209" t="s">
        <v>82</v>
      </c>
      <c r="E1209">
        <v>46</v>
      </c>
      <c r="F1209">
        <v>788.25</v>
      </c>
      <c r="G1209">
        <v>788.25</v>
      </c>
      <c r="H1209">
        <v>788.25</v>
      </c>
      <c r="I1209">
        <v>800.62</v>
      </c>
      <c r="J1209">
        <v>800.62</v>
      </c>
      <c r="K1209">
        <v>800.62</v>
      </c>
      <c r="L1209">
        <v>813.18</v>
      </c>
      <c r="M1209">
        <v>813.18</v>
      </c>
      <c r="N1209">
        <v>813.18</v>
      </c>
      <c r="O1209">
        <v>825.94</v>
      </c>
      <c r="P1209">
        <v>825.94</v>
      </c>
      <c r="Q1209">
        <v>825.94</v>
      </c>
    </row>
    <row r="1210" spans="1:17" x14ac:dyDescent="0.2">
      <c r="A1210" t="s">
        <v>107</v>
      </c>
      <c r="B1210" t="e">
        <f>INDEX('SHOP Plan List'!B$2:B$15,MATCH($A1210,'SHOP Plan List'!$A$2:$A$15,0))</f>
        <v>#N/A</v>
      </c>
      <c r="C1210" t="e">
        <f>INDEX('SHOP Plan List'!C$2:C$15,MATCH($A1210,'SHOP Plan List'!$A$2:$A$15,0))</f>
        <v>#N/A</v>
      </c>
      <c r="D1210" t="s">
        <v>82</v>
      </c>
      <c r="E1210">
        <v>47</v>
      </c>
      <c r="F1210">
        <v>821.36</v>
      </c>
      <c r="G1210">
        <v>821.36</v>
      </c>
      <c r="H1210">
        <v>821.36</v>
      </c>
      <c r="I1210">
        <v>834.25</v>
      </c>
      <c r="J1210">
        <v>834.25</v>
      </c>
      <c r="K1210">
        <v>834.25</v>
      </c>
      <c r="L1210">
        <v>847.34</v>
      </c>
      <c r="M1210">
        <v>847.34</v>
      </c>
      <c r="N1210">
        <v>847.34</v>
      </c>
      <c r="O1210">
        <v>860.63</v>
      </c>
      <c r="P1210">
        <v>860.63</v>
      </c>
      <c r="Q1210">
        <v>860.63</v>
      </c>
    </row>
    <row r="1211" spans="1:17" x14ac:dyDescent="0.2">
      <c r="A1211" t="s">
        <v>107</v>
      </c>
      <c r="B1211" t="e">
        <f>INDEX('SHOP Plan List'!B$2:B$15,MATCH($A1211,'SHOP Plan List'!$A$2:$A$15,0))</f>
        <v>#N/A</v>
      </c>
      <c r="C1211" t="e">
        <f>INDEX('SHOP Plan List'!C$2:C$15,MATCH($A1211,'SHOP Plan List'!$A$2:$A$15,0))</f>
        <v>#N/A</v>
      </c>
      <c r="D1211" t="s">
        <v>82</v>
      </c>
      <c r="E1211">
        <v>48</v>
      </c>
      <c r="F1211">
        <v>859.2</v>
      </c>
      <c r="G1211">
        <v>859.2</v>
      </c>
      <c r="H1211">
        <v>859.2</v>
      </c>
      <c r="I1211">
        <v>872.68</v>
      </c>
      <c r="J1211">
        <v>872.68</v>
      </c>
      <c r="K1211">
        <v>872.68</v>
      </c>
      <c r="L1211">
        <v>886.37</v>
      </c>
      <c r="M1211">
        <v>886.37</v>
      </c>
      <c r="N1211">
        <v>886.37</v>
      </c>
      <c r="O1211">
        <v>900.28</v>
      </c>
      <c r="P1211">
        <v>900.28</v>
      </c>
      <c r="Q1211">
        <v>900.28</v>
      </c>
    </row>
    <row r="1212" spans="1:17" x14ac:dyDescent="0.2">
      <c r="A1212" t="s">
        <v>107</v>
      </c>
      <c r="B1212" t="e">
        <f>INDEX('SHOP Plan List'!B$2:B$15,MATCH($A1212,'SHOP Plan List'!$A$2:$A$15,0))</f>
        <v>#N/A</v>
      </c>
      <c r="C1212" t="e">
        <f>INDEX('SHOP Plan List'!C$2:C$15,MATCH($A1212,'SHOP Plan List'!$A$2:$A$15,0))</f>
        <v>#N/A</v>
      </c>
      <c r="D1212" t="s">
        <v>82</v>
      </c>
      <c r="E1212">
        <v>49</v>
      </c>
      <c r="F1212">
        <v>896.51</v>
      </c>
      <c r="G1212">
        <v>896.51</v>
      </c>
      <c r="H1212">
        <v>896.51</v>
      </c>
      <c r="I1212">
        <v>910.57</v>
      </c>
      <c r="J1212">
        <v>910.57</v>
      </c>
      <c r="K1212">
        <v>910.57</v>
      </c>
      <c r="L1212">
        <v>924.86</v>
      </c>
      <c r="M1212">
        <v>924.86</v>
      </c>
      <c r="N1212">
        <v>924.86</v>
      </c>
      <c r="O1212">
        <v>939.37</v>
      </c>
      <c r="P1212">
        <v>939.37</v>
      </c>
      <c r="Q1212">
        <v>939.37</v>
      </c>
    </row>
    <row r="1213" spans="1:17" x14ac:dyDescent="0.2">
      <c r="A1213" t="s">
        <v>107</v>
      </c>
      <c r="B1213" t="e">
        <f>INDEX('SHOP Plan List'!B$2:B$15,MATCH($A1213,'SHOP Plan List'!$A$2:$A$15,0))</f>
        <v>#N/A</v>
      </c>
      <c r="C1213" t="e">
        <f>INDEX('SHOP Plan List'!C$2:C$15,MATCH($A1213,'SHOP Plan List'!$A$2:$A$15,0))</f>
        <v>#N/A</v>
      </c>
      <c r="D1213" t="s">
        <v>82</v>
      </c>
      <c r="E1213">
        <v>50</v>
      </c>
      <c r="F1213">
        <v>938.55</v>
      </c>
      <c r="G1213">
        <v>938.55</v>
      </c>
      <c r="H1213">
        <v>938.55</v>
      </c>
      <c r="I1213">
        <v>953.27</v>
      </c>
      <c r="J1213">
        <v>953.27</v>
      </c>
      <c r="K1213">
        <v>953.27</v>
      </c>
      <c r="L1213">
        <v>968.23</v>
      </c>
      <c r="M1213">
        <v>968.23</v>
      </c>
      <c r="N1213">
        <v>968.23</v>
      </c>
      <c r="O1213">
        <v>983.42</v>
      </c>
      <c r="P1213">
        <v>983.42</v>
      </c>
      <c r="Q1213">
        <v>983.42</v>
      </c>
    </row>
    <row r="1214" spans="1:17" x14ac:dyDescent="0.2">
      <c r="A1214" t="s">
        <v>107</v>
      </c>
      <c r="B1214" t="e">
        <f>INDEX('SHOP Plan List'!B$2:B$15,MATCH($A1214,'SHOP Plan List'!$A$2:$A$15,0))</f>
        <v>#N/A</v>
      </c>
      <c r="C1214" t="e">
        <f>INDEX('SHOP Plan List'!C$2:C$15,MATCH($A1214,'SHOP Plan List'!$A$2:$A$15,0))</f>
        <v>#N/A</v>
      </c>
      <c r="D1214" t="s">
        <v>82</v>
      </c>
      <c r="E1214">
        <v>51</v>
      </c>
      <c r="F1214">
        <v>980.06</v>
      </c>
      <c r="G1214">
        <v>980.06</v>
      </c>
      <c r="H1214">
        <v>980.06</v>
      </c>
      <c r="I1214">
        <v>995.44</v>
      </c>
      <c r="J1214">
        <v>995.44</v>
      </c>
      <c r="K1214">
        <v>995.44</v>
      </c>
      <c r="L1214">
        <v>1011.06</v>
      </c>
      <c r="M1214">
        <v>1011.06</v>
      </c>
      <c r="N1214">
        <v>1011.06</v>
      </c>
      <c r="O1214">
        <v>1026.92</v>
      </c>
      <c r="P1214">
        <v>1026.92</v>
      </c>
      <c r="Q1214">
        <v>1026.92</v>
      </c>
    </row>
    <row r="1215" spans="1:17" x14ac:dyDescent="0.2">
      <c r="A1215" t="s">
        <v>107</v>
      </c>
      <c r="B1215" t="e">
        <f>INDEX('SHOP Plan List'!B$2:B$15,MATCH($A1215,'SHOP Plan List'!$A$2:$A$15,0))</f>
        <v>#N/A</v>
      </c>
      <c r="C1215" t="e">
        <f>INDEX('SHOP Plan List'!C$2:C$15,MATCH($A1215,'SHOP Plan List'!$A$2:$A$15,0))</f>
        <v>#N/A</v>
      </c>
      <c r="D1215" t="s">
        <v>82</v>
      </c>
      <c r="E1215">
        <v>52</v>
      </c>
      <c r="F1215">
        <v>1025.78</v>
      </c>
      <c r="G1215">
        <v>1025.78</v>
      </c>
      <c r="H1215">
        <v>1025.78</v>
      </c>
      <c r="I1215">
        <v>1041.8800000000001</v>
      </c>
      <c r="J1215">
        <v>1041.8800000000001</v>
      </c>
      <c r="K1215">
        <v>1041.8800000000001</v>
      </c>
      <c r="L1215">
        <v>1058.22</v>
      </c>
      <c r="M1215">
        <v>1058.22</v>
      </c>
      <c r="N1215">
        <v>1058.22</v>
      </c>
      <c r="O1215">
        <v>1074.83</v>
      </c>
      <c r="P1215">
        <v>1074.83</v>
      </c>
      <c r="Q1215">
        <v>1074.83</v>
      </c>
    </row>
    <row r="1216" spans="1:17" x14ac:dyDescent="0.2">
      <c r="A1216" t="s">
        <v>107</v>
      </c>
      <c r="B1216" t="e">
        <f>INDEX('SHOP Plan List'!B$2:B$15,MATCH($A1216,'SHOP Plan List'!$A$2:$A$15,0))</f>
        <v>#N/A</v>
      </c>
      <c r="C1216" t="e">
        <f>INDEX('SHOP Plan List'!C$2:C$15,MATCH($A1216,'SHOP Plan List'!$A$2:$A$15,0))</f>
        <v>#N/A</v>
      </c>
      <c r="D1216" t="s">
        <v>82</v>
      </c>
      <c r="E1216">
        <v>53</v>
      </c>
      <c r="F1216">
        <v>1072.03</v>
      </c>
      <c r="G1216">
        <v>1072.03</v>
      </c>
      <c r="H1216">
        <v>1072.03</v>
      </c>
      <c r="I1216">
        <v>1088.8499999999999</v>
      </c>
      <c r="J1216">
        <v>1088.8499999999999</v>
      </c>
      <c r="K1216">
        <v>1088.8499999999999</v>
      </c>
      <c r="L1216">
        <v>1105.93</v>
      </c>
      <c r="M1216">
        <v>1105.93</v>
      </c>
      <c r="N1216">
        <v>1105.93</v>
      </c>
      <c r="O1216">
        <v>1123.28</v>
      </c>
      <c r="P1216">
        <v>1123.28</v>
      </c>
      <c r="Q1216">
        <v>1123.28</v>
      </c>
    </row>
    <row r="1217" spans="1:17" x14ac:dyDescent="0.2">
      <c r="A1217" t="s">
        <v>107</v>
      </c>
      <c r="B1217" t="e">
        <f>INDEX('SHOP Plan List'!B$2:B$15,MATCH($A1217,'SHOP Plan List'!$A$2:$A$15,0))</f>
        <v>#N/A</v>
      </c>
      <c r="C1217" t="e">
        <f>INDEX('SHOP Plan List'!C$2:C$15,MATCH($A1217,'SHOP Plan List'!$A$2:$A$15,0))</f>
        <v>#N/A</v>
      </c>
      <c r="D1217" t="s">
        <v>82</v>
      </c>
      <c r="E1217">
        <v>54</v>
      </c>
      <c r="F1217">
        <v>1121.95</v>
      </c>
      <c r="G1217">
        <v>1121.95</v>
      </c>
      <c r="H1217">
        <v>1121.95</v>
      </c>
      <c r="I1217">
        <v>1139.55</v>
      </c>
      <c r="J1217">
        <v>1139.55</v>
      </c>
      <c r="K1217">
        <v>1139.55</v>
      </c>
      <c r="L1217">
        <v>1157.43</v>
      </c>
      <c r="M1217">
        <v>1157.43</v>
      </c>
      <c r="N1217">
        <v>1157.43</v>
      </c>
      <c r="O1217">
        <v>1175.5899999999999</v>
      </c>
      <c r="P1217">
        <v>1175.5899999999999</v>
      </c>
      <c r="Q1217">
        <v>1175.5899999999999</v>
      </c>
    </row>
    <row r="1218" spans="1:17" x14ac:dyDescent="0.2">
      <c r="A1218" t="s">
        <v>107</v>
      </c>
      <c r="B1218" t="e">
        <f>INDEX('SHOP Plan List'!B$2:B$15,MATCH($A1218,'SHOP Plan List'!$A$2:$A$15,0))</f>
        <v>#N/A</v>
      </c>
      <c r="C1218" t="e">
        <f>INDEX('SHOP Plan List'!C$2:C$15,MATCH($A1218,'SHOP Plan List'!$A$2:$A$15,0))</f>
        <v>#N/A</v>
      </c>
      <c r="D1218" t="s">
        <v>82</v>
      </c>
      <c r="E1218">
        <v>55</v>
      </c>
      <c r="F1218">
        <v>1171.8699999999999</v>
      </c>
      <c r="G1218">
        <v>1171.8699999999999</v>
      </c>
      <c r="H1218">
        <v>1171.8699999999999</v>
      </c>
      <c r="I1218">
        <v>1190.26</v>
      </c>
      <c r="J1218">
        <v>1190.26</v>
      </c>
      <c r="K1218">
        <v>1190.26</v>
      </c>
      <c r="L1218">
        <v>1208.93</v>
      </c>
      <c r="M1218">
        <v>1208.93</v>
      </c>
      <c r="N1218">
        <v>1208.93</v>
      </c>
      <c r="O1218">
        <v>1227.9000000000001</v>
      </c>
      <c r="P1218">
        <v>1227.9000000000001</v>
      </c>
      <c r="Q1218">
        <v>1227.9000000000001</v>
      </c>
    </row>
    <row r="1219" spans="1:17" x14ac:dyDescent="0.2">
      <c r="A1219" t="s">
        <v>107</v>
      </c>
      <c r="B1219" t="e">
        <f>INDEX('SHOP Plan List'!B$2:B$15,MATCH($A1219,'SHOP Plan List'!$A$2:$A$15,0))</f>
        <v>#N/A</v>
      </c>
      <c r="C1219" t="e">
        <f>INDEX('SHOP Plan List'!C$2:C$15,MATCH($A1219,'SHOP Plan List'!$A$2:$A$15,0))</f>
        <v>#N/A</v>
      </c>
      <c r="D1219" t="s">
        <v>82</v>
      </c>
      <c r="E1219">
        <v>56</v>
      </c>
      <c r="F1219">
        <v>1226</v>
      </c>
      <c r="G1219">
        <v>1226</v>
      </c>
      <c r="H1219">
        <v>1226</v>
      </c>
      <c r="I1219">
        <v>1245.23</v>
      </c>
      <c r="J1219">
        <v>1245.23</v>
      </c>
      <c r="K1219">
        <v>1245.23</v>
      </c>
      <c r="L1219">
        <v>1264.77</v>
      </c>
      <c r="M1219">
        <v>1264.77</v>
      </c>
      <c r="N1219">
        <v>1264.77</v>
      </c>
      <c r="O1219">
        <v>1284.6099999999999</v>
      </c>
      <c r="P1219">
        <v>1284.6099999999999</v>
      </c>
      <c r="Q1219">
        <v>1284.6099999999999</v>
      </c>
    </row>
    <row r="1220" spans="1:17" x14ac:dyDescent="0.2">
      <c r="A1220" t="s">
        <v>107</v>
      </c>
      <c r="B1220" t="e">
        <f>INDEX('SHOP Plan List'!B$2:B$15,MATCH($A1220,'SHOP Plan List'!$A$2:$A$15,0))</f>
        <v>#N/A</v>
      </c>
      <c r="C1220" t="e">
        <f>INDEX('SHOP Plan List'!C$2:C$15,MATCH($A1220,'SHOP Plan List'!$A$2:$A$15,0))</f>
        <v>#N/A</v>
      </c>
      <c r="D1220" t="s">
        <v>82</v>
      </c>
      <c r="E1220">
        <v>57</v>
      </c>
      <c r="F1220">
        <v>1280.6500000000001</v>
      </c>
      <c r="G1220">
        <v>1280.6500000000001</v>
      </c>
      <c r="H1220">
        <v>1280.6500000000001</v>
      </c>
      <c r="I1220">
        <v>1300.74</v>
      </c>
      <c r="J1220">
        <v>1300.74</v>
      </c>
      <c r="K1220">
        <v>1300.74</v>
      </c>
      <c r="L1220">
        <v>1321.15</v>
      </c>
      <c r="M1220">
        <v>1321.15</v>
      </c>
      <c r="N1220">
        <v>1321.15</v>
      </c>
      <c r="O1220">
        <v>1341.88</v>
      </c>
      <c r="P1220">
        <v>1341.88</v>
      </c>
      <c r="Q1220">
        <v>1341.88</v>
      </c>
    </row>
    <row r="1221" spans="1:17" x14ac:dyDescent="0.2">
      <c r="A1221" t="s">
        <v>107</v>
      </c>
      <c r="B1221" t="e">
        <f>INDEX('SHOP Plan List'!B$2:B$15,MATCH($A1221,'SHOP Plan List'!$A$2:$A$15,0))</f>
        <v>#N/A</v>
      </c>
      <c r="C1221" t="e">
        <f>INDEX('SHOP Plan List'!C$2:C$15,MATCH($A1221,'SHOP Plan List'!$A$2:$A$15,0))</f>
        <v>#N/A</v>
      </c>
      <c r="D1221" t="s">
        <v>82</v>
      </c>
      <c r="E1221">
        <v>58</v>
      </c>
      <c r="F1221">
        <v>1338.98</v>
      </c>
      <c r="G1221">
        <v>1338.98</v>
      </c>
      <c r="H1221">
        <v>1338.98</v>
      </c>
      <c r="I1221">
        <v>1359.99</v>
      </c>
      <c r="J1221">
        <v>1359.99</v>
      </c>
      <c r="K1221">
        <v>1359.99</v>
      </c>
      <c r="L1221">
        <v>1381.33</v>
      </c>
      <c r="M1221">
        <v>1381.33</v>
      </c>
      <c r="N1221">
        <v>1381.33</v>
      </c>
      <c r="O1221">
        <v>1403</v>
      </c>
      <c r="P1221">
        <v>1403</v>
      </c>
      <c r="Q1221">
        <v>1403</v>
      </c>
    </row>
    <row r="1222" spans="1:17" x14ac:dyDescent="0.2">
      <c r="A1222" t="s">
        <v>107</v>
      </c>
      <c r="B1222" t="e">
        <f>INDEX('SHOP Plan List'!B$2:B$15,MATCH($A1222,'SHOP Plan List'!$A$2:$A$15,0))</f>
        <v>#N/A</v>
      </c>
      <c r="C1222" t="e">
        <f>INDEX('SHOP Plan List'!C$2:C$15,MATCH($A1222,'SHOP Plan List'!$A$2:$A$15,0))</f>
        <v>#N/A</v>
      </c>
      <c r="D1222" t="s">
        <v>82</v>
      </c>
      <c r="E1222">
        <v>59</v>
      </c>
      <c r="F1222">
        <v>1367.88</v>
      </c>
      <c r="G1222">
        <v>1367.88</v>
      </c>
      <c r="H1222">
        <v>1367.88</v>
      </c>
      <c r="I1222">
        <v>1389.35</v>
      </c>
      <c r="J1222">
        <v>1389.35</v>
      </c>
      <c r="K1222">
        <v>1389.35</v>
      </c>
      <c r="L1222">
        <v>1411.14</v>
      </c>
      <c r="M1222">
        <v>1411.14</v>
      </c>
      <c r="N1222">
        <v>1411.14</v>
      </c>
      <c r="O1222">
        <v>1433.28</v>
      </c>
      <c r="P1222">
        <v>1433.28</v>
      </c>
      <c r="Q1222">
        <v>1433.28</v>
      </c>
    </row>
    <row r="1223" spans="1:17" x14ac:dyDescent="0.2">
      <c r="A1223" t="s">
        <v>107</v>
      </c>
      <c r="B1223" t="e">
        <f>INDEX('SHOP Plan List'!B$2:B$15,MATCH($A1223,'SHOP Plan List'!$A$2:$A$15,0))</f>
        <v>#N/A</v>
      </c>
      <c r="C1223" t="e">
        <f>INDEX('SHOP Plan List'!C$2:C$15,MATCH($A1223,'SHOP Plan List'!$A$2:$A$15,0))</f>
        <v>#N/A</v>
      </c>
      <c r="D1223" t="s">
        <v>82</v>
      </c>
      <c r="E1223">
        <v>60</v>
      </c>
      <c r="F1223">
        <v>1426.22</v>
      </c>
      <c r="G1223">
        <v>1426.22</v>
      </c>
      <c r="H1223">
        <v>1426.22</v>
      </c>
      <c r="I1223">
        <v>1448.59</v>
      </c>
      <c r="J1223">
        <v>1448.59</v>
      </c>
      <c r="K1223">
        <v>1448.59</v>
      </c>
      <c r="L1223">
        <v>1471.32</v>
      </c>
      <c r="M1223">
        <v>1471.32</v>
      </c>
      <c r="N1223">
        <v>1471.32</v>
      </c>
      <c r="O1223">
        <v>1494.4</v>
      </c>
      <c r="P1223">
        <v>1494.4</v>
      </c>
      <c r="Q1223">
        <v>1494.4</v>
      </c>
    </row>
    <row r="1224" spans="1:17" x14ac:dyDescent="0.2">
      <c r="A1224" t="s">
        <v>107</v>
      </c>
      <c r="B1224" t="e">
        <f>INDEX('SHOP Plan List'!B$2:B$15,MATCH($A1224,'SHOP Plan List'!$A$2:$A$15,0))</f>
        <v>#N/A</v>
      </c>
      <c r="C1224" t="e">
        <f>INDEX('SHOP Plan List'!C$2:C$15,MATCH($A1224,'SHOP Plan List'!$A$2:$A$15,0))</f>
        <v>#N/A</v>
      </c>
      <c r="D1224" t="s">
        <v>82</v>
      </c>
      <c r="E1224">
        <v>61</v>
      </c>
      <c r="F1224">
        <v>1476.66</v>
      </c>
      <c r="G1224">
        <v>1476.66</v>
      </c>
      <c r="H1224">
        <v>1476.66</v>
      </c>
      <c r="I1224">
        <v>1499.83</v>
      </c>
      <c r="J1224">
        <v>1499.83</v>
      </c>
      <c r="K1224">
        <v>1499.83</v>
      </c>
      <c r="L1224">
        <v>1523.36</v>
      </c>
      <c r="M1224">
        <v>1523.36</v>
      </c>
      <c r="N1224">
        <v>1523.36</v>
      </c>
      <c r="O1224">
        <v>1547.26</v>
      </c>
      <c r="P1224">
        <v>1547.26</v>
      </c>
      <c r="Q1224">
        <v>1547.26</v>
      </c>
    </row>
    <row r="1225" spans="1:17" x14ac:dyDescent="0.2">
      <c r="A1225" t="s">
        <v>107</v>
      </c>
      <c r="B1225" t="e">
        <f>INDEX('SHOP Plan List'!B$2:B$15,MATCH($A1225,'SHOP Plan List'!$A$2:$A$15,0))</f>
        <v>#N/A</v>
      </c>
      <c r="C1225" t="e">
        <f>INDEX('SHOP Plan List'!C$2:C$15,MATCH($A1225,'SHOP Plan List'!$A$2:$A$15,0))</f>
        <v>#N/A</v>
      </c>
      <c r="D1225" t="s">
        <v>82</v>
      </c>
      <c r="E1225">
        <v>62</v>
      </c>
      <c r="F1225">
        <v>1509.77</v>
      </c>
      <c r="G1225">
        <v>1509.77</v>
      </c>
      <c r="H1225">
        <v>1509.77</v>
      </c>
      <c r="I1225">
        <v>1533.46</v>
      </c>
      <c r="J1225">
        <v>1533.46</v>
      </c>
      <c r="K1225">
        <v>1533.46</v>
      </c>
      <c r="L1225">
        <v>1557.52</v>
      </c>
      <c r="M1225">
        <v>1557.52</v>
      </c>
      <c r="N1225">
        <v>1557.52</v>
      </c>
      <c r="O1225">
        <v>1581.95</v>
      </c>
      <c r="P1225">
        <v>1581.95</v>
      </c>
      <c r="Q1225">
        <v>1581.95</v>
      </c>
    </row>
    <row r="1226" spans="1:17" x14ac:dyDescent="0.2">
      <c r="A1226" t="s">
        <v>107</v>
      </c>
      <c r="B1226" t="e">
        <f>INDEX('SHOP Plan List'!B$2:B$15,MATCH($A1226,'SHOP Plan List'!$A$2:$A$15,0))</f>
        <v>#N/A</v>
      </c>
      <c r="C1226" t="e">
        <f>INDEX('SHOP Plan List'!C$2:C$15,MATCH($A1226,'SHOP Plan List'!$A$2:$A$15,0))</f>
        <v>#N/A</v>
      </c>
      <c r="D1226" t="s">
        <v>82</v>
      </c>
      <c r="E1226">
        <v>63</v>
      </c>
      <c r="F1226">
        <v>1551.28</v>
      </c>
      <c r="G1226">
        <v>1551.28</v>
      </c>
      <c r="H1226">
        <v>1551.28</v>
      </c>
      <c r="I1226">
        <v>1575.62</v>
      </c>
      <c r="J1226">
        <v>1575.62</v>
      </c>
      <c r="K1226">
        <v>1575.62</v>
      </c>
      <c r="L1226">
        <v>1600.34</v>
      </c>
      <c r="M1226">
        <v>1600.34</v>
      </c>
      <c r="N1226">
        <v>1600.34</v>
      </c>
      <c r="O1226">
        <v>1625.45</v>
      </c>
      <c r="P1226">
        <v>1625.45</v>
      </c>
      <c r="Q1226">
        <v>1625.45</v>
      </c>
    </row>
    <row r="1227" spans="1:17" x14ac:dyDescent="0.2">
      <c r="A1227" t="s">
        <v>107</v>
      </c>
      <c r="B1227" t="e">
        <f>INDEX('SHOP Plan List'!B$2:B$15,MATCH($A1227,'SHOP Plan List'!$A$2:$A$15,0))</f>
        <v>#N/A</v>
      </c>
      <c r="C1227" t="e">
        <f>INDEX('SHOP Plan List'!C$2:C$15,MATCH($A1227,'SHOP Plan List'!$A$2:$A$15,0))</f>
        <v>#N/A</v>
      </c>
      <c r="D1227" t="s">
        <v>82</v>
      </c>
      <c r="E1227" t="s">
        <v>84</v>
      </c>
      <c r="F1227">
        <v>1576.5</v>
      </c>
      <c r="G1227">
        <v>1576.5</v>
      </c>
      <c r="H1227">
        <v>1576.5</v>
      </c>
      <c r="I1227">
        <v>1601.23</v>
      </c>
      <c r="J1227">
        <v>1601.23</v>
      </c>
      <c r="K1227">
        <v>1601.23</v>
      </c>
      <c r="L1227">
        <v>1626.36</v>
      </c>
      <c r="M1227">
        <v>1626.36</v>
      </c>
      <c r="N1227">
        <v>1626.36</v>
      </c>
      <c r="O1227">
        <v>1651.87</v>
      </c>
      <c r="P1227">
        <v>1651.87</v>
      </c>
      <c r="Q1227">
        <v>1651.87</v>
      </c>
    </row>
    <row r="1228" spans="1:17" x14ac:dyDescent="0.2">
      <c r="A1228" t="s">
        <v>108</v>
      </c>
      <c r="B1228" t="e">
        <f>INDEX('SHOP Plan List'!B$2:B$15,MATCH($A1228,'SHOP Plan List'!$A$2:$A$15,0))</f>
        <v>#N/A</v>
      </c>
      <c r="C1228" t="e">
        <f>INDEX('SHOP Plan List'!C$2:C$15,MATCH($A1228,'SHOP Plan List'!$A$2:$A$15,0))</f>
        <v>#N/A</v>
      </c>
      <c r="D1228" t="s">
        <v>82</v>
      </c>
      <c r="E1228" t="s">
        <v>83</v>
      </c>
      <c r="F1228">
        <v>389.91</v>
      </c>
      <c r="G1228">
        <v>389.91</v>
      </c>
      <c r="H1228">
        <v>389.91</v>
      </c>
      <c r="I1228">
        <v>396.02</v>
      </c>
      <c r="J1228">
        <v>396.02</v>
      </c>
      <c r="K1228">
        <v>396.02</v>
      </c>
      <c r="L1228">
        <v>402.24</v>
      </c>
      <c r="M1228">
        <v>402.24</v>
      </c>
      <c r="N1228">
        <v>402.24</v>
      </c>
      <c r="O1228">
        <v>408.55</v>
      </c>
      <c r="P1228">
        <v>408.55</v>
      </c>
      <c r="Q1228">
        <v>408.55</v>
      </c>
    </row>
    <row r="1229" spans="1:17" x14ac:dyDescent="0.2">
      <c r="A1229" t="s">
        <v>108</v>
      </c>
      <c r="B1229" t="e">
        <f>INDEX('SHOP Plan List'!B$2:B$15,MATCH($A1229,'SHOP Plan List'!$A$2:$A$15,0))</f>
        <v>#N/A</v>
      </c>
      <c r="C1229" t="e">
        <f>INDEX('SHOP Plan List'!C$2:C$15,MATCH($A1229,'SHOP Plan List'!$A$2:$A$15,0))</f>
        <v>#N/A</v>
      </c>
      <c r="D1229" t="s">
        <v>82</v>
      </c>
      <c r="E1229">
        <v>15</v>
      </c>
      <c r="F1229">
        <v>424.57</v>
      </c>
      <c r="G1229">
        <v>424.57</v>
      </c>
      <c r="H1229">
        <v>424.57</v>
      </c>
      <c r="I1229">
        <v>431.23</v>
      </c>
      <c r="J1229">
        <v>431.23</v>
      </c>
      <c r="K1229">
        <v>431.23</v>
      </c>
      <c r="L1229">
        <v>437.99</v>
      </c>
      <c r="M1229">
        <v>437.99</v>
      </c>
      <c r="N1229">
        <v>437.99</v>
      </c>
      <c r="O1229">
        <v>444.86</v>
      </c>
      <c r="P1229">
        <v>444.86</v>
      </c>
      <c r="Q1229">
        <v>444.86</v>
      </c>
    </row>
    <row r="1230" spans="1:17" x14ac:dyDescent="0.2">
      <c r="A1230" t="s">
        <v>108</v>
      </c>
      <c r="B1230" t="e">
        <f>INDEX('SHOP Plan List'!B$2:B$15,MATCH($A1230,'SHOP Plan List'!$A$2:$A$15,0))</f>
        <v>#N/A</v>
      </c>
      <c r="C1230" t="e">
        <f>INDEX('SHOP Plan List'!C$2:C$15,MATCH($A1230,'SHOP Plan List'!$A$2:$A$15,0))</f>
        <v>#N/A</v>
      </c>
      <c r="D1230" t="s">
        <v>82</v>
      </c>
      <c r="E1230">
        <v>16</v>
      </c>
      <c r="F1230">
        <v>437.82</v>
      </c>
      <c r="G1230">
        <v>437.82</v>
      </c>
      <c r="H1230">
        <v>437.82</v>
      </c>
      <c r="I1230">
        <v>444.69</v>
      </c>
      <c r="J1230">
        <v>444.69</v>
      </c>
      <c r="K1230">
        <v>444.69</v>
      </c>
      <c r="L1230">
        <v>451.66</v>
      </c>
      <c r="M1230">
        <v>451.66</v>
      </c>
      <c r="N1230">
        <v>451.66</v>
      </c>
      <c r="O1230">
        <v>458.75</v>
      </c>
      <c r="P1230">
        <v>458.75</v>
      </c>
      <c r="Q1230">
        <v>458.75</v>
      </c>
    </row>
    <row r="1231" spans="1:17" x14ac:dyDescent="0.2">
      <c r="A1231" t="s">
        <v>108</v>
      </c>
      <c r="B1231" t="e">
        <f>INDEX('SHOP Plan List'!B$2:B$15,MATCH($A1231,'SHOP Plan List'!$A$2:$A$15,0))</f>
        <v>#N/A</v>
      </c>
      <c r="C1231" t="e">
        <f>INDEX('SHOP Plan List'!C$2:C$15,MATCH($A1231,'SHOP Plan List'!$A$2:$A$15,0))</f>
        <v>#N/A</v>
      </c>
      <c r="D1231" t="s">
        <v>82</v>
      </c>
      <c r="E1231">
        <v>17</v>
      </c>
      <c r="F1231">
        <v>451.07</v>
      </c>
      <c r="G1231">
        <v>451.07</v>
      </c>
      <c r="H1231">
        <v>451.07</v>
      </c>
      <c r="I1231">
        <v>458.15</v>
      </c>
      <c r="J1231">
        <v>458.15</v>
      </c>
      <c r="K1231">
        <v>458.15</v>
      </c>
      <c r="L1231">
        <v>465.33</v>
      </c>
      <c r="M1231">
        <v>465.33</v>
      </c>
      <c r="N1231">
        <v>465.33</v>
      </c>
      <c r="O1231">
        <v>472.64</v>
      </c>
      <c r="P1231">
        <v>472.64</v>
      </c>
      <c r="Q1231">
        <v>472.64</v>
      </c>
    </row>
    <row r="1232" spans="1:17" x14ac:dyDescent="0.2">
      <c r="A1232" t="s">
        <v>108</v>
      </c>
      <c r="B1232" t="e">
        <f>INDEX('SHOP Plan List'!B$2:B$15,MATCH($A1232,'SHOP Plan List'!$A$2:$A$15,0))</f>
        <v>#N/A</v>
      </c>
      <c r="C1232" t="e">
        <f>INDEX('SHOP Plan List'!C$2:C$15,MATCH($A1232,'SHOP Plan List'!$A$2:$A$15,0))</f>
        <v>#N/A</v>
      </c>
      <c r="D1232" t="s">
        <v>82</v>
      </c>
      <c r="E1232">
        <v>18</v>
      </c>
      <c r="F1232">
        <v>465.34</v>
      </c>
      <c r="G1232">
        <v>465.34</v>
      </c>
      <c r="H1232">
        <v>465.34</v>
      </c>
      <c r="I1232">
        <v>472.64</v>
      </c>
      <c r="J1232">
        <v>472.64</v>
      </c>
      <c r="K1232">
        <v>472.64</v>
      </c>
      <c r="L1232">
        <v>480.06</v>
      </c>
      <c r="M1232">
        <v>480.06</v>
      </c>
      <c r="N1232">
        <v>480.06</v>
      </c>
      <c r="O1232">
        <v>487.59</v>
      </c>
      <c r="P1232">
        <v>487.59</v>
      </c>
      <c r="Q1232">
        <v>487.59</v>
      </c>
    </row>
    <row r="1233" spans="1:17" x14ac:dyDescent="0.2">
      <c r="A1233" t="s">
        <v>108</v>
      </c>
      <c r="B1233" t="e">
        <f>INDEX('SHOP Plan List'!B$2:B$15,MATCH($A1233,'SHOP Plan List'!$A$2:$A$15,0))</f>
        <v>#N/A</v>
      </c>
      <c r="C1233" t="e">
        <f>INDEX('SHOP Plan List'!C$2:C$15,MATCH($A1233,'SHOP Plan List'!$A$2:$A$15,0))</f>
        <v>#N/A</v>
      </c>
      <c r="D1233" t="s">
        <v>82</v>
      </c>
      <c r="E1233">
        <v>19</v>
      </c>
      <c r="F1233">
        <v>479.61</v>
      </c>
      <c r="G1233">
        <v>479.61</v>
      </c>
      <c r="H1233">
        <v>479.61</v>
      </c>
      <c r="I1233">
        <v>487.14</v>
      </c>
      <c r="J1233">
        <v>487.14</v>
      </c>
      <c r="K1233">
        <v>487.14</v>
      </c>
      <c r="L1233">
        <v>494.78</v>
      </c>
      <c r="M1233">
        <v>494.78</v>
      </c>
      <c r="N1233">
        <v>494.78</v>
      </c>
      <c r="O1233">
        <v>502.54</v>
      </c>
      <c r="P1233">
        <v>502.54</v>
      </c>
      <c r="Q1233">
        <v>502.54</v>
      </c>
    </row>
    <row r="1234" spans="1:17" x14ac:dyDescent="0.2">
      <c r="A1234" t="s">
        <v>108</v>
      </c>
      <c r="B1234" t="e">
        <f>INDEX('SHOP Plan List'!B$2:B$15,MATCH($A1234,'SHOP Plan List'!$A$2:$A$15,0))</f>
        <v>#N/A</v>
      </c>
      <c r="C1234" t="e">
        <f>INDEX('SHOP Plan List'!C$2:C$15,MATCH($A1234,'SHOP Plan List'!$A$2:$A$15,0))</f>
        <v>#N/A</v>
      </c>
      <c r="D1234" t="s">
        <v>82</v>
      </c>
      <c r="E1234">
        <v>20</v>
      </c>
      <c r="F1234">
        <v>494.39</v>
      </c>
      <c r="G1234">
        <v>494.39</v>
      </c>
      <c r="H1234">
        <v>494.39</v>
      </c>
      <c r="I1234">
        <v>502.15</v>
      </c>
      <c r="J1234">
        <v>502.15</v>
      </c>
      <c r="K1234">
        <v>502.15</v>
      </c>
      <c r="L1234">
        <v>510.03</v>
      </c>
      <c r="M1234">
        <v>510.03</v>
      </c>
      <c r="N1234">
        <v>510.03</v>
      </c>
      <c r="O1234">
        <v>518.03</v>
      </c>
      <c r="P1234">
        <v>518.03</v>
      </c>
      <c r="Q1234">
        <v>518.03</v>
      </c>
    </row>
    <row r="1235" spans="1:17" x14ac:dyDescent="0.2">
      <c r="A1235" t="s">
        <v>108</v>
      </c>
      <c r="B1235" t="e">
        <f>INDEX('SHOP Plan List'!B$2:B$15,MATCH($A1235,'SHOP Plan List'!$A$2:$A$15,0))</f>
        <v>#N/A</v>
      </c>
      <c r="C1235" t="e">
        <f>INDEX('SHOP Plan List'!C$2:C$15,MATCH($A1235,'SHOP Plan List'!$A$2:$A$15,0))</f>
        <v>#N/A</v>
      </c>
      <c r="D1235" t="s">
        <v>82</v>
      </c>
      <c r="E1235">
        <v>21</v>
      </c>
      <c r="F1235">
        <v>509.68</v>
      </c>
      <c r="G1235">
        <v>509.68</v>
      </c>
      <c r="H1235">
        <v>509.68</v>
      </c>
      <c r="I1235">
        <v>517.67999999999995</v>
      </c>
      <c r="J1235">
        <v>517.67999999999995</v>
      </c>
      <c r="K1235">
        <v>517.67999999999995</v>
      </c>
      <c r="L1235">
        <v>525.79999999999995</v>
      </c>
      <c r="M1235">
        <v>525.79999999999995</v>
      </c>
      <c r="N1235">
        <v>525.79999999999995</v>
      </c>
      <c r="O1235">
        <v>534.04999999999995</v>
      </c>
      <c r="P1235">
        <v>534.04999999999995</v>
      </c>
      <c r="Q1235">
        <v>534.04999999999995</v>
      </c>
    </row>
    <row r="1236" spans="1:17" x14ac:dyDescent="0.2">
      <c r="A1236" t="s">
        <v>108</v>
      </c>
      <c r="B1236" t="e">
        <f>INDEX('SHOP Plan List'!B$2:B$15,MATCH($A1236,'SHOP Plan List'!$A$2:$A$15,0))</f>
        <v>#N/A</v>
      </c>
      <c r="C1236" t="e">
        <f>INDEX('SHOP Plan List'!C$2:C$15,MATCH($A1236,'SHOP Plan List'!$A$2:$A$15,0))</f>
        <v>#N/A</v>
      </c>
      <c r="D1236" t="s">
        <v>82</v>
      </c>
      <c r="E1236">
        <v>22</v>
      </c>
      <c r="F1236">
        <v>509.68</v>
      </c>
      <c r="G1236">
        <v>509.68</v>
      </c>
      <c r="H1236">
        <v>509.68</v>
      </c>
      <c r="I1236">
        <v>517.67999999999995</v>
      </c>
      <c r="J1236">
        <v>517.67999999999995</v>
      </c>
      <c r="K1236">
        <v>517.67999999999995</v>
      </c>
      <c r="L1236">
        <v>525.79999999999995</v>
      </c>
      <c r="M1236">
        <v>525.79999999999995</v>
      </c>
      <c r="N1236">
        <v>525.79999999999995</v>
      </c>
      <c r="O1236">
        <v>534.04999999999995</v>
      </c>
      <c r="P1236">
        <v>534.04999999999995</v>
      </c>
      <c r="Q1236">
        <v>534.04999999999995</v>
      </c>
    </row>
    <row r="1237" spans="1:17" x14ac:dyDescent="0.2">
      <c r="A1237" t="s">
        <v>108</v>
      </c>
      <c r="B1237" t="e">
        <f>INDEX('SHOP Plan List'!B$2:B$15,MATCH($A1237,'SHOP Plan List'!$A$2:$A$15,0))</f>
        <v>#N/A</v>
      </c>
      <c r="C1237" t="e">
        <f>INDEX('SHOP Plan List'!C$2:C$15,MATCH($A1237,'SHOP Plan List'!$A$2:$A$15,0))</f>
        <v>#N/A</v>
      </c>
      <c r="D1237" t="s">
        <v>82</v>
      </c>
      <c r="E1237">
        <v>23</v>
      </c>
      <c r="F1237">
        <v>509.68</v>
      </c>
      <c r="G1237">
        <v>509.68</v>
      </c>
      <c r="H1237">
        <v>509.68</v>
      </c>
      <c r="I1237">
        <v>517.67999999999995</v>
      </c>
      <c r="J1237">
        <v>517.67999999999995</v>
      </c>
      <c r="K1237">
        <v>517.67999999999995</v>
      </c>
      <c r="L1237">
        <v>525.79999999999995</v>
      </c>
      <c r="M1237">
        <v>525.79999999999995</v>
      </c>
      <c r="N1237">
        <v>525.79999999999995</v>
      </c>
      <c r="O1237">
        <v>534.04999999999995</v>
      </c>
      <c r="P1237">
        <v>534.04999999999995</v>
      </c>
      <c r="Q1237">
        <v>534.04999999999995</v>
      </c>
    </row>
    <row r="1238" spans="1:17" x14ac:dyDescent="0.2">
      <c r="A1238" t="s">
        <v>108</v>
      </c>
      <c r="B1238" t="e">
        <f>INDEX('SHOP Plan List'!B$2:B$15,MATCH($A1238,'SHOP Plan List'!$A$2:$A$15,0))</f>
        <v>#N/A</v>
      </c>
      <c r="C1238" t="e">
        <f>INDEX('SHOP Plan List'!C$2:C$15,MATCH($A1238,'SHOP Plan List'!$A$2:$A$15,0))</f>
        <v>#N/A</v>
      </c>
      <c r="D1238" t="s">
        <v>82</v>
      </c>
      <c r="E1238">
        <v>24</v>
      </c>
      <c r="F1238">
        <v>509.68</v>
      </c>
      <c r="G1238">
        <v>509.68</v>
      </c>
      <c r="H1238">
        <v>509.68</v>
      </c>
      <c r="I1238">
        <v>517.67999999999995</v>
      </c>
      <c r="J1238">
        <v>517.67999999999995</v>
      </c>
      <c r="K1238">
        <v>517.67999999999995</v>
      </c>
      <c r="L1238">
        <v>525.79999999999995</v>
      </c>
      <c r="M1238">
        <v>525.79999999999995</v>
      </c>
      <c r="N1238">
        <v>525.79999999999995</v>
      </c>
      <c r="O1238">
        <v>534.04999999999995</v>
      </c>
      <c r="P1238">
        <v>534.04999999999995</v>
      </c>
      <c r="Q1238">
        <v>534.04999999999995</v>
      </c>
    </row>
    <row r="1239" spans="1:17" x14ac:dyDescent="0.2">
      <c r="A1239" t="s">
        <v>108</v>
      </c>
      <c r="B1239" t="e">
        <f>INDEX('SHOP Plan List'!B$2:B$15,MATCH($A1239,'SHOP Plan List'!$A$2:$A$15,0))</f>
        <v>#N/A</v>
      </c>
      <c r="C1239" t="e">
        <f>INDEX('SHOP Plan List'!C$2:C$15,MATCH($A1239,'SHOP Plan List'!$A$2:$A$15,0))</f>
        <v>#N/A</v>
      </c>
      <c r="D1239" t="s">
        <v>82</v>
      </c>
      <c r="E1239">
        <v>25</v>
      </c>
      <c r="F1239">
        <v>511.72</v>
      </c>
      <c r="G1239">
        <v>511.72</v>
      </c>
      <c r="H1239">
        <v>511.72</v>
      </c>
      <c r="I1239">
        <v>519.75</v>
      </c>
      <c r="J1239">
        <v>519.75</v>
      </c>
      <c r="K1239">
        <v>519.75</v>
      </c>
      <c r="L1239">
        <v>527.9</v>
      </c>
      <c r="M1239">
        <v>527.9</v>
      </c>
      <c r="N1239">
        <v>527.9</v>
      </c>
      <c r="O1239">
        <v>536.19000000000005</v>
      </c>
      <c r="P1239">
        <v>536.19000000000005</v>
      </c>
      <c r="Q1239">
        <v>536.19000000000005</v>
      </c>
    </row>
    <row r="1240" spans="1:17" x14ac:dyDescent="0.2">
      <c r="A1240" t="s">
        <v>108</v>
      </c>
      <c r="B1240" t="e">
        <f>INDEX('SHOP Plan List'!B$2:B$15,MATCH($A1240,'SHOP Plan List'!$A$2:$A$15,0))</f>
        <v>#N/A</v>
      </c>
      <c r="C1240" t="e">
        <f>INDEX('SHOP Plan List'!C$2:C$15,MATCH($A1240,'SHOP Plan List'!$A$2:$A$15,0))</f>
        <v>#N/A</v>
      </c>
      <c r="D1240" t="s">
        <v>82</v>
      </c>
      <c r="E1240">
        <v>26</v>
      </c>
      <c r="F1240">
        <v>521.91999999999996</v>
      </c>
      <c r="G1240">
        <v>521.91999999999996</v>
      </c>
      <c r="H1240">
        <v>521.91999999999996</v>
      </c>
      <c r="I1240">
        <v>530.1</v>
      </c>
      <c r="J1240">
        <v>530.1</v>
      </c>
      <c r="K1240">
        <v>530.1</v>
      </c>
      <c r="L1240">
        <v>538.41999999999996</v>
      </c>
      <c r="M1240">
        <v>538.41999999999996</v>
      </c>
      <c r="N1240">
        <v>538.41999999999996</v>
      </c>
      <c r="O1240">
        <v>546.87</v>
      </c>
      <c r="P1240">
        <v>546.87</v>
      </c>
      <c r="Q1240">
        <v>546.87</v>
      </c>
    </row>
    <row r="1241" spans="1:17" x14ac:dyDescent="0.2">
      <c r="A1241" t="s">
        <v>108</v>
      </c>
      <c r="B1241" t="e">
        <f>INDEX('SHOP Plan List'!B$2:B$15,MATCH($A1241,'SHOP Plan List'!$A$2:$A$15,0))</f>
        <v>#N/A</v>
      </c>
      <c r="C1241" t="e">
        <f>INDEX('SHOP Plan List'!C$2:C$15,MATCH($A1241,'SHOP Plan List'!$A$2:$A$15,0))</f>
        <v>#N/A</v>
      </c>
      <c r="D1241" t="s">
        <v>82</v>
      </c>
      <c r="E1241">
        <v>27</v>
      </c>
      <c r="F1241">
        <v>534.15</v>
      </c>
      <c r="G1241">
        <v>534.15</v>
      </c>
      <c r="H1241">
        <v>534.15</v>
      </c>
      <c r="I1241">
        <v>542.53</v>
      </c>
      <c r="J1241">
        <v>542.53</v>
      </c>
      <c r="K1241">
        <v>542.53</v>
      </c>
      <c r="L1241">
        <v>551.04</v>
      </c>
      <c r="M1241">
        <v>551.04</v>
      </c>
      <c r="N1241">
        <v>551.04</v>
      </c>
      <c r="O1241">
        <v>559.69000000000005</v>
      </c>
      <c r="P1241">
        <v>559.69000000000005</v>
      </c>
      <c r="Q1241">
        <v>559.69000000000005</v>
      </c>
    </row>
    <row r="1242" spans="1:17" x14ac:dyDescent="0.2">
      <c r="A1242" t="s">
        <v>108</v>
      </c>
      <c r="B1242" t="e">
        <f>INDEX('SHOP Plan List'!B$2:B$15,MATCH($A1242,'SHOP Plan List'!$A$2:$A$15,0))</f>
        <v>#N/A</v>
      </c>
      <c r="C1242" t="e">
        <f>INDEX('SHOP Plan List'!C$2:C$15,MATCH($A1242,'SHOP Plan List'!$A$2:$A$15,0))</f>
        <v>#N/A</v>
      </c>
      <c r="D1242" t="s">
        <v>82</v>
      </c>
      <c r="E1242">
        <v>28</v>
      </c>
      <c r="F1242">
        <v>554.03</v>
      </c>
      <c r="G1242">
        <v>554.03</v>
      </c>
      <c r="H1242">
        <v>554.03</v>
      </c>
      <c r="I1242">
        <v>562.72</v>
      </c>
      <c r="J1242">
        <v>562.72</v>
      </c>
      <c r="K1242">
        <v>562.72</v>
      </c>
      <c r="L1242">
        <v>571.54999999999995</v>
      </c>
      <c r="M1242">
        <v>571.54999999999995</v>
      </c>
      <c r="N1242">
        <v>571.54999999999995</v>
      </c>
      <c r="O1242">
        <v>580.51</v>
      </c>
      <c r="P1242">
        <v>580.51</v>
      </c>
      <c r="Q1242">
        <v>580.51</v>
      </c>
    </row>
    <row r="1243" spans="1:17" x14ac:dyDescent="0.2">
      <c r="A1243" t="s">
        <v>108</v>
      </c>
      <c r="B1243" t="e">
        <f>INDEX('SHOP Plan List'!B$2:B$15,MATCH($A1243,'SHOP Plan List'!$A$2:$A$15,0))</f>
        <v>#N/A</v>
      </c>
      <c r="C1243" t="e">
        <f>INDEX('SHOP Plan List'!C$2:C$15,MATCH($A1243,'SHOP Plan List'!$A$2:$A$15,0))</f>
        <v>#N/A</v>
      </c>
      <c r="D1243" t="s">
        <v>82</v>
      </c>
      <c r="E1243">
        <v>29</v>
      </c>
      <c r="F1243">
        <v>570.34</v>
      </c>
      <c r="G1243">
        <v>570.34</v>
      </c>
      <c r="H1243">
        <v>570.34</v>
      </c>
      <c r="I1243">
        <v>579.28</v>
      </c>
      <c r="J1243">
        <v>579.28</v>
      </c>
      <c r="K1243">
        <v>579.28</v>
      </c>
      <c r="L1243">
        <v>588.37</v>
      </c>
      <c r="M1243">
        <v>588.37</v>
      </c>
      <c r="N1243">
        <v>588.37</v>
      </c>
      <c r="O1243">
        <v>597.6</v>
      </c>
      <c r="P1243">
        <v>597.6</v>
      </c>
      <c r="Q1243">
        <v>597.6</v>
      </c>
    </row>
    <row r="1244" spans="1:17" x14ac:dyDescent="0.2">
      <c r="A1244" t="s">
        <v>108</v>
      </c>
      <c r="B1244" t="e">
        <f>INDEX('SHOP Plan List'!B$2:B$15,MATCH($A1244,'SHOP Plan List'!$A$2:$A$15,0))</f>
        <v>#N/A</v>
      </c>
      <c r="C1244" t="e">
        <f>INDEX('SHOP Plan List'!C$2:C$15,MATCH($A1244,'SHOP Plan List'!$A$2:$A$15,0))</f>
        <v>#N/A</v>
      </c>
      <c r="D1244" t="s">
        <v>82</v>
      </c>
      <c r="E1244">
        <v>30</v>
      </c>
      <c r="F1244">
        <v>578.49</v>
      </c>
      <c r="G1244">
        <v>578.49</v>
      </c>
      <c r="H1244">
        <v>578.49</v>
      </c>
      <c r="I1244">
        <v>587.57000000000005</v>
      </c>
      <c r="J1244">
        <v>587.57000000000005</v>
      </c>
      <c r="K1244">
        <v>587.57000000000005</v>
      </c>
      <c r="L1244">
        <v>596.78</v>
      </c>
      <c r="M1244">
        <v>596.78</v>
      </c>
      <c r="N1244">
        <v>596.78</v>
      </c>
      <c r="O1244">
        <v>606.15</v>
      </c>
      <c r="P1244">
        <v>606.15</v>
      </c>
      <c r="Q1244">
        <v>606.15</v>
      </c>
    </row>
    <row r="1245" spans="1:17" x14ac:dyDescent="0.2">
      <c r="A1245" t="s">
        <v>108</v>
      </c>
      <c r="B1245" t="e">
        <f>INDEX('SHOP Plan List'!B$2:B$15,MATCH($A1245,'SHOP Plan List'!$A$2:$A$15,0))</f>
        <v>#N/A</v>
      </c>
      <c r="C1245" t="e">
        <f>INDEX('SHOP Plan List'!C$2:C$15,MATCH($A1245,'SHOP Plan List'!$A$2:$A$15,0))</f>
        <v>#N/A</v>
      </c>
      <c r="D1245" t="s">
        <v>82</v>
      </c>
      <c r="E1245">
        <v>31</v>
      </c>
      <c r="F1245">
        <v>590.72</v>
      </c>
      <c r="G1245">
        <v>590.72</v>
      </c>
      <c r="H1245">
        <v>590.72</v>
      </c>
      <c r="I1245">
        <v>599.99</v>
      </c>
      <c r="J1245">
        <v>599.99</v>
      </c>
      <c r="K1245">
        <v>599.99</v>
      </c>
      <c r="L1245">
        <v>609.4</v>
      </c>
      <c r="M1245">
        <v>609.4</v>
      </c>
      <c r="N1245">
        <v>609.4</v>
      </c>
      <c r="O1245">
        <v>618.97</v>
      </c>
      <c r="P1245">
        <v>618.97</v>
      </c>
      <c r="Q1245">
        <v>618.97</v>
      </c>
    </row>
    <row r="1246" spans="1:17" x14ac:dyDescent="0.2">
      <c r="A1246" t="s">
        <v>108</v>
      </c>
      <c r="B1246" t="e">
        <f>INDEX('SHOP Plan List'!B$2:B$15,MATCH($A1246,'SHOP Plan List'!$A$2:$A$15,0))</f>
        <v>#N/A</v>
      </c>
      <c r="C1246" t="e">
        <f>INDEX('SHOP Plan List'!C$2:C$15,MATCH($A1246,'SHOP Plan List'!$A$2:$A$15,0))</f>
        <v>#N/A</v>
      </c>
      <c r="D1246" t="s">
        <v>82</v>
      </c>
      <c r="E1246">
        <v>32</v>
      </c>
      <c r="F1246">
        <v>602.95000000000005</v>
      </c>
      <c r="G1246">
        <v>602.95000000000005</v>
      </c>
      <c r="H1246">
        <v>602.95000000000005</v>
      </c>
      <c r="I1246">
        <v>612.41</v>
      </c>
      <c r="J1246">
        <v>612.41</v>
      </c>
      <c r="K1246">
        <v>612.41</v>
      </c>
      <c r="L1246">
        <v>622.02</v>
      </c>
      <c r="M1246">
        <v>622.02</v>
      </c>
      <c r="N1246">
        <v>622.02</v>
      </c>
      <c r="O1246">
        <v>631.78</v>
      </c>
      <c r="P1246">
        <v>631.78</v>
      </c>
      <c r="Q1246">
        <v>631.78</v>
      </c>
    </row>
    <row r="1247" spans="1:17" x14ac:dyDescent="0.2">
      <c r="A1247" t="s">
        <v>108</v>
      </c>
      <c r="B1247" t="e">
        <f>INDEX('SHOP Plan List'!B$2:B$15,MATCH($A1247,'SHOP Plan List'!$A$2:$A$15,0))</f>
        <v>#N/A</v>
      </c>
      <c r="C1247" t="e">
        <f>INDEX('SHOP Plan List'!C$2:C$15,MATCH($A1247,'SHOP Plan List'!$A$2:$A$15,0))</f>
        <v>#N/A</v>
      </c>
      <c r="D1247" t="s">
        <v>82</v>
      </c>
      <c r="E1247">
        <v>33</v>
      </c>
      <c r="F1247">
        <v>610.6</v>
      </c>
      <c r="G1247">
        <v>610.6</v>
      </c>
      <c r="H1247">
        <v>610.6</v>
      </c>
      <c r="I1247">
        <v>620.17999999999995</v>
      </c>
      <c r="J1247">
        <v>620.17999999999995</v>
      </c>
      <c r="K1247">
        <v>620.17999999999995</v>
      </c>
      <c r="L1247">
        <v>629.91</v>
      </c>
      <c r="M1247">
        <v>629.91</v>
      </c>
      <c r="N1247">
        <v>629.91</v>
      </c>
      <c r="O1247">
        <v>639.79</v>
      </c>
      <c r="P1247">
        <v>639.79</v>
      </c>
      <c r="Q1247">
        <v>639.79</v>
      </c>
    </row>
    <row r="1248" spans="1:17" x14ac:dyDescent="0.2">
      <c r="A1248" t="s">
        <v>108</v>
      </c>
      <c r="B1248" t="e">
        <f>INDEX('SHOP Plan List'!B$2:B$15,MATCH($A1248,'SHOP Plan List'!$A$2:$A$15,0))</f>
        <v>#N/A</v>
      </c>
      <c r="C1248" t="e">
        <f>INDEX('SHOP Plan List'!C$2:C$15,MATCH($A1248,'SHOP Plan List'!$A$2:$A$15,0))</f>
        <v>#N/A</v>
      </c>
      <c r="D1248" t="s">
        <v>82</v>
      </c>
      <c r="E1248">
        <v>34</v>
      </c>
      <c r="F1248">
        <v>618.76</v>
      </c>
      <c r="G1248">
        <v>618.76</v>
      </c>
      <c r="H1248">
        <v>618.76</v>
      </c>
      <c r="I1248">
        <v>628.46</v>
      </c>
      <c r="J1248">
        <v>628.46</v>
      </c>
      <c r="K1248">
        <v>628.46</v>
      </c>
      <c r="L1248">
        <v>638.32000000000005</v>
      </c>
      <c r="M1248">
        <v>638.32000000000005</v>
      </c>
      <c r="N1248">
        <v>638.32000000000005</v>
      </c>
      <c r="O1248">
        <v>648.34</v>
      </c>
      <c r="P1248">
        <v>648.34</v>
      </c>
      <c r="Q1248">
        <v>648.34</v>
      </c>
    </row>
    <row r="1249" spans="1:17" x14ac:dyDescent="0.2">
      <c r="A1249" t="s">
        <v>108</v>
      </c>
      <c r="B1249" t="e">
        <f>INDEX('SHOP Plan List'!B$2:B$15,MATCH($A1249,'SHOP Plan List'!$A$2:$A$15,0))</f>
        <v>#N/A</v>
      </c>
      <c r="C1249" t="e">
        <f>INDEX('SHOP Plan List'!C$2:C$15,MATCH($A1249,'SHOP Plan List'!$A$2:$A$15,0))</f>
        <v>#N/A</v>
      </c>
      <c r="D1249" t="s">
        <v>82</v>
      </c>
      <c r="E1249">
        <v>35</v>
      </c>
      <c r="F1249">
        <v>622.83000000000004</v>
      </c>
      <c r="G1249">
        <v>622.83000000000004</v>
      </c>
      <c r="H1249">
        <v>622.83000000000004</v>
      </c>
      <c r="I1249">
        <v>632.6</v>
      </c>
      <c r="J1249">
        <v>632.6</v>
      </c>
      <c r="K1249">
        <v>632.6</v>
      </c>
      <c r="L1249">
        <v>642.53</v>
      </c>
      <c r="M1249">
        <v>642.53</v>
      </c>
      <c r="N1249">
        <v>642.53</v>
      </c>
      <c r="O1249">
        <v>652.61</v>
      </c>
      <c r="P1249">
        <v>652.61</v>
      </c>
      <c r="Q1249">
        <v>652.61</v>
      </c>
    </row>
    <row r="1250" spans="1:17" x14ac:dyDescent="0.2">
      <c r="A1250" t="s">
        <v>108</v>
      </c>
      <c r="B1250" t="e">
        <f>INDEX('SHOP Plan List'!B$2:B$15,MATCH($A1250,'SHOP Plan List'!$A$2:$A$15,0))</f>
        <v>#N/A</v>
      </c>
      <c r="C1250" t="e">
        <f>INDEX('SHOP Plan List'!C$2:C$15,MATCH($A1250,'SHOP Plan List'!$A$2:$A$15,0))</f>
        <v>#N/A</v>
      </c>
      <c r="D1250" t="s">
        <v>82</v>
      </c>
      <c r="E1250">
        <v>36</v>
      </c>
      <c r="F1250">
        <v>626.91</v>
      </c>
      <c r="G1250">
        <v>626.91</v>
      </c>
      <c r="H1250">
        <v>626.91</v>
      </c>
      <c r="I1250">
        <v>636.75</v>
      </c>
      <c r="J1250">
        <v>636.75</v>
      </c>
      <c r="K1250">
        <v>636.75</v>
      </c>
      <c r="L1250">
        <v>646.74</v>
      </c>
      <c r="M1250">
        <v>646.74</v>
      </c>
      <c r="N1250">
        <v>646.74</v>
      </c>
      <c r="O1250">
        <v>656.88</v>
      </c>
      <c r="P1250">
        <v>656.88</v>
      </c>
      <c r="Q1250">
        <v>656.88</v>
      </c>
    </row>
    <row r="1251" spans="1:17" x14ac:dyDescent="0.2">
      <c r="A1251" t="s">
        <v>108</v>
      </c>
      <c r="B1251" t="e">
        <f>INDEX('SHOP Plan List'!B$2:B$15,MATCH($A1251,'SHOP Plan List'!$A$2:$A$15,0))</f>
        <v>#N/A</v>
      </c>
      <c r="C1251" t="e">
        <f>INDEX('SHOP Plan List'!C$2:C$15,MATCH($A1251,'SHOP Plan List'!$A$2:$A$15,0))</f>
        <v>#N/A</v>
      </c>
      <c r="D1251" t="s">
        <v>82</v>
      </c>
      <c r="E1251">
        <v>37</v>
      </c>
      <c r="F1251">
        <v>630.99</v>
      </c>
      <c r="G1251">
        <v>630.99</v>
      </c>
      <c r="H1251">
        <v>630.99</v>
      </c>
      <c r="I1251">
        <v>640.89</v>
      </c>
      <c r="J1251">
        <v>640.89</v>
      </c>
      <c r="K1251">
        <v>640.89</v>
      </c>
      <c r="L1251">
        <v>650.94000000000005</v>
      </c>
      <c r="M1251">
        <v>650.94000000000005</v>
      </c>
      <c r="N1251">
        <v>650.94000000000005</v>
      </c>
      <c r="O1251">
        <v>661.16</v>
      </c>
      <c r="P1251">
        <v>661.16</v>
      </c>
      <c r="Q1251">
        <v>661.16</v>
      </c>
    </row>
    <row r="1252" spans="1:17" x14ac:dyDescent="0.2">
      <c r="A1252" t="s">
        <v>108</v>
      </c>
      <c r="B1252" t="e">
        <f>INDEX('SHOP Plan List'!B$2:B$15,MATCH($A1252,'SHOP Plan List'!$A$2:$A$15,0))</f>
        <v>#N/A</v>
      </c>
      <c r="C1252" t="e">
        <f>INDEX('SHOP Plan List'!C$2:C$15,MATCH($A1252,'SHOP Plan List'!$A$2:$A$15,0))</f>
        <v>#N/A</v>
      </c>
      <c r="D1252" t="s">
        <v>82</v>
      </c>
      <c r="E1252">
        <v>38</v>
      </c>
      <c r="F1252">
        <v>635.05999999999995</v>
      </c>
      <c r="G1252">
        <v>635.05999999999995</v>
      </c>
      <c r="H1252">
        <v>635.05999999999995</v>
      </c>
      <c r="I1252">
        <v>645.03</v>
      </c>
      <c r="J1252">
        <v>645.03</v>
      </c>
      <c r="K1252">
        <v>645.03</v>
      </c>
      <c r="L1252">
        <v>655.15</v>
      </c>
      <c r="M1252">
        <v>655.15</v>
      </c>
      <c r="N1252">
        <v>655.15</v>
      </c>
      <c r="O1252">
        <v>665.43</v>
      </c>
      <c r="P1252">
        <v>665.43</v>
      </c>
      <c r="Q1252">
        <v>665.43</v>
      </c>
    </row>
    <row r="1253" spans="1:17" x14ac:dyDescent="0.2">
      <c r="A1253" t="s">
        <v>108</v>
      </c>
      <c r="B1253" t="e">
        <f>INDEX('SHOP Plan List'!B$2:B$15,MATCH($A1253,'SHOP Plan List'!$A$2:$A$15,0))</f>
        <v>#N/A</v>
      </c>
      <c r="C1253" t="e">
        <f>INDEX('SHOP Plan List'!C$2:C$15,MATCH($A1253,'SHOP Plan List'!$A$2:$A$15,0))</f>
        <v>#N/A</v>
      </c>
      <c r="D1253" t="s">
        <v>82</v>
      </c>
      <c r="E1253">
        <v>39</v>
      </c>
      <c r="F1253">
        <v>643.22</v>
      </c>
      <c r="G1253">
        <v>643.22</v>
      </c>
      <c r="H1253">
        <v>643.22</v>
      </c>
      <c r="I1253">
        <v>653.30999999999995</v>
      </c>
      <c r="J1253">
        <v>653.30999999999995</v>
      </c>
      <c r="K1253">
        <v>653.30999999999995</v>
      </c>
      <c r="L1253">
        <v>663.56</v>
      </c>
      <c r="M1253">
        <v>663.56</v>
      </c>
      <c r="N1253">
        <v>663.56</v>
      </c>
      <c r="O1253">
        <v>673.97</v>
      </c>
      <c r="P1253">
        <v>673.97</v>
      </c>
      <c r="Q1253">
        <v>673.97</v>
      </c>
    </row>
    <row r="1254" spans="1:17" x14ac:dyDescent="0.2">
      <c r="A1254" t="s">
        <v>108</v>
      </c>
      <c r="B1254" t="e">
        <f>INDEX('SHOP Plan List'!B$2:B$15,MATCH($A1254,'SHOP Plan List'!$A$2:$A$15,0))</f>
        <v>#N/A</v>
      </c>
      <c r="C1254" t="e">
        <f>INDEX('SHOP Plan List'!C$2:C$15,MATCH($A1254,'SHOP Plan List'!$A$2:$A$15,0))</f>
        <v>#N/A</v>
      </c>
      <c r="D1254" t="s">
        <v>82</v>
      </c>
      <c r="E1254">
        <v>40</v>
      </c>
      <c r="F1254">
        <v>651.37</v>
      </c>
      <c r="G1254">
        <v>651.37</v>
      </c>
      <c r="H1254">
        <v>651.37</v>
      </c>
      <c r="I1254">
        <v>661.59</v>
      </c>
      <c r="J1254">
        <v>661.59</v>
      </c>
      <c r="K1254">
        <v>661.59</v>
      </c>
      <c r="L1254">
        <v>671.97</v>
      </c>
      <c r="M1254">
        <v>671.97</v>
      </c>
      <c r="N1254">
        <v>671.97</v>
      </c>
      <c r="O1254">
        <v>682.52</v>
      </c>
      <c r="P1254">
        <v>682.52</v>
      </c>
      <c r="Q1254">
        <v>682.52</v>
      </c>
    </row>
    <row r="1255" spans="1:17" x14ac:dyDescent="0.2">
      <c r="A1255" t="s">
        <v>108</v>
      </c>
      <c r="B1255" t="e">
        <f>INDEX('SHOP Plan List'!B$2:B$15,MATCH($A1255,'SHOP Plan List'!$A$2:$A$15,0))</f>
        <v>#N/A</v>
      </c>
      <c r="C1255" t="e">
        <f>INDEX('SHOP Plan List'!C$2:C$15,MATCH($A1255,'SHOP Plan List'!$A$2:$A$15,0))</f>
        <v>#N/A</v>
      </c>
      <c r="D1255" t="s">
        <v>82</v>
      </c>
      <c r="E1255">
        <v>41</v>
      </c>
      <c r="F1255">
        <v>663.61</v>
      </c>
      <c r="G1255">
        <v>663.61</v>
      </c>
      <c r="H1255">
        <v>663.61</v>
      </c>
      <c r="I1255">
        <v>674.02</v>
      </c>
      <c r="J1255">
        <v>674.02</v>
      </c>
      <c r="K1255">
        <v>674.02</v>
      </c>
      <c r="L1255">
        <v>684.59</v>
      </c>
      <c r="M1255">
        <v>684.59</v>
      </c>
      <c r="N1255">
        <v>684.59</v>
      </c>
      <c r="O1255">
        <v>695.33</v>
      </c>
      <c r="P1255">
        <v>695.33</v>
      </c>
      <c r="Q1255">
        <v>695.33</v>
      </c>
    </row>
    <row r="1256" spans="1:17" x14ac:dyDescent="0.2">
      <c r="A1256" t="s">
        <v>108</v>
      </c>
      <c r="B1256" t="e">
        <f>INDEX('SHOP Plan List'!B$2:B$15,MATCH($A1256,'SHOP Plan List'!$A$2:$A$15,0))</f>
        <v>#N/A</v>
      </c>
      <c r="C1256" t="e">
        <f>INDEX('SHOP Plan List'!C$2:C$15,MATCH($A1256,'SHOP Plan List'!$A$2:$A$15,0))</f>
        <v>#N/A</v>
      </c>
      <c r="D1256" t="s">
        <v>82</v>
      </c>
      <c r="E1256">
        <v>42</v>
      </c>
      <c r="F1256">
        <v>675.33</v>
      </c>
      <c r="G1256">
        <v>675.33</v>
      </c>
      <c r="H1256">
        <v>675.33</v>
      </c>
      <c r="I1256">
        <v>685.93</v>
      </c>
      <c r="J1256">
        <v>685.93</v>
      </c>
      <c r="K1256">
        <v>685.93</v>
      </c>
      <c r="L1256">
        <v>696.69</v>
      </c>
      <c r="M1256">
        <v>696.69</v>
      </c>
      <c r="N1256">
        <v>696.69</v>
      </c>
      <c r="O1256">
        <v>707.62</v>
      </c>
      <c r="P1256">
        <v>707.62</v>
      </c>
      <c r="Q1256">
        <v>707.62</v>
      </c>
    </row>
    <row r="1257" spans="1:17" x14ac:dyDescent="0.2">
      <c r="A1257" t="s">
        <v>108</v>
      </c>
      <c r="B1257" t="e">
        <f>INDEX('SHOP Plan List'!B$2:B$15,MATCH($A1257,'SHOP Plan List'!$A$2:$A$15,0))</f>
        <v>#N/A</v>
      </c>
      <c r="C1257" t="e">
        <f>INDEX('SHOP Plan List'!C$2:C$15,MATCH($A1257,'SHOP Plan List'!$A$2:$A$15,0))</f>
        <v>#N/A</v>
      </c>
      <c r="D1257" t="s">
        <v>82</v>
      </c>
      <c r="E1257">
        <v>43</v>
      </c>
      <c r="F1257">
        <v>691.64</v>
      </c>
      <c r="G1257">
        <v>691.64</v>
      </c>
      <c r="H1257">
        <v>691.64</v>
      </c>
      <c r="I1257">
        <v>702.49</v>
      </c>
      <c r="J1257">
        <v>702.49</v>
      </c>
      <c r="K1257">
        <v>702.49</v>
      </c>
      <c r="L1257">
        <v>713.51</v>
      </c>
      <c r="M1257">
        <v>713.51</v>
      </c>
      <c r="N1257">
        <v>713.51</v>
      </c>
      <c r="O1257">
        <v>724.71</v>
      </c>
      <c r="P1257">
        <v>724.71</v>
      </c>
      <c r="Q1257">
        <v>724.71</v>
      </c>
    </row>
    <row r="1258" spans="1:17" x14ac:dyDescent="0.2">
      <c r="A1258" t="s">
        <v>108</v>
      </c>
      <c r="B1258" t="e">
        <f>INDEX('SHOP Plan List'!B$2:B$15,MATCH($A1258,'SHOP Plan List'!$A$2:$A$15,0))</f>
        <v>#N/A</v>
      </c>
      <c r="C1258" t="e">
        <f>INDEX('SHOP Plan List'!C$2:C$15,MATCH($A1258,'SHOP Plan List'!$A$2:$A$15,0))</f>
        <v>#N/A</v>
      </c>
      <c r="D1258" t="s">
        <v>82</v>
      </c>
      <c r="E1258">
        <v>44</v>
      </c>
      <c r="F1258">
        <v>712.03</v>
      </c>
      <c r="G1258">
        <v>712.03</v>
      </c>
      <c r="H1258">
        <v>712.03</v>
      </c>
      <c r="I1258">
        <v>723.2</v>
      </c>
      <c r="J1258">
        <v>723.2</v>
      </c>
      <c r="K1258">
        <v>723.2</v>
      </c>
      <c r="L1258">
        <v>734.54</v>
      </c>
      <c r="M1258">
        <v>734.54</v>
      </c>
      <c r="N1258">
        <v>734.54</v>
      </c>
      <c r="O1258">
        <v>746.07</v>
      </c>
      <c r="P1258">
        <v>746.07</v>
      </c>
      <c r="Q1258">
        <v>746.07</v>
      </c>
    </row>
    <row r="1259" spans="1:17" x14ac:dyDescent="0.2">
      <c r="A1259" t="s">
        <v>108</v>
      </c>
      <c r="B1259" t="e">
        <f>INDEX('SHOP Plan List'!B$2:B$15,MATCH($A1259,'SHOP Plan List'!$A$2:$A$15,0))</f>
        <v>#N/A</v>
      </c>
      <c r="C1259" t="e">
        <f>INDEX('SHOP Plan List'!C$2:C$15,MATCH($A1259,'SHOP Plan List'!$A$2:$A$15,0))</f>
        <v>#N/A</v>
      </c>
      <c r="D1259" t="s">
        <v>82</v>
      </c>
      <c r="E1259">
        <v>45</v>
      </c>
      <c r="F1259">
        <v>735.98</v>
      </c>
      <c r="G1259">
        <v>735.98</v>
      </c>
      <c r="H1259">
        <v>735.98</v>
      </c>
      <c r="I1259">
        <v>747.53</v>
      </c>
      <c r="J1259">
        <v>747.53</v>
      </c>
      <c r="K1259">
        <v>747.53</v>
      </c>
      <c r="L1259">
        <v>759.26</v>
      </c>
      <c r="M1259">
        <v>759.26</v>
      </c>
      <c r="N1259">
        <v>759.26</v>
      </c>
      <c r="O1259">
        <v>771.17</v>
      </c>
      <c r="P1259">
        <v>771.17</v>
      </c>
      <c r="Q1259">
        <v>771.17</v>
      </c>
    </row>
    <row r="1260" spans="1:17" x14ac:dyDescent="0.2">
      <c r="A1260" t="s">
        <v>108</v>
      </c>
      <c r="B1260" t="e">
        <f>INDEX('SHOP Plan List'!B$2:B$15,MATCH($A1260,'SHOP Plan List'!$A$2:$A$15,0))</f>
        <v>#N/A</v>
      </c>
      <c r="C1260" t="e">
        <f>INDEX('SHOP Plan List'!C$2:C$15,MATCH($A1260,'SHOP Plan List'!$A$2:$A$15,0))</f>
        <v>#N/A</v>
      </c>
      <c r="D1260" t="s">
        <v>82</v>
      </c>
      <c r="E1260">
        <v>46</v>
      </c>
      <c r="F1260">
        <v>764.52</v>
      </c>
      <c r="G1260">
        <v>764.52</v>
      </c>
      <c r="H1260">
        <v>764.52</v>
      </c>
      <c r="I1260">
        <v>776.52</v>
      </c>
      <c r="J1260">
        <v>776.52</v>
      </c>
      <c r="K1260">
        <v>776.52</v>
      </c>
      <c r="L1260">
        <v>788.7</v>
      </c>
      <c r="M1260">
        <v>788.7</v>
      </c>
      <c r="N1260">
        <v>788.7</v>
      </c>
      <c r="O1260">
        <v>801.08</v>
      </c>
      <c r="P1260">
        <v>801.08</v>
      </c>
      <c r="Q1260">
        <v>801.08</v>
      </c>
    </row>
    <row r="1261" spans="1:17" x14ac:dyDescent="0.2">
      <c r="A1261" t="s">
        <v>108</v>
      </c>
      <c r="B1261" t="e">
        <f>INDEX('SHOP Plan List'!B$2:B$15,MATCH($A1261,'SHOP Plan List'!$A$2:$A$15,0))</f>
        <v>#N/A</v>
      </c>
      <c r="C1261" t="e">
        <f>INDEX('SHOP Plan List'!C$2:C$15,MATCH($A1261,'SHOP Plan List'!$A$2:$A$15,0))</f>
        <v>#N/A</v>
      </c>
      <c r="D1261" t="s">
        <v>82</v>
      </c>
      <c r="E1261">
        <v>47</v>
      </c>
      <c r="F1261">
        <v>796.63</v>
      </c>
      <c r="G1261">
        <v>796.63</v>
      </c>
      <c r="H1261">
        <v>796.63</v>
      </c>
      <c r="I1261">
        <v>809.13</v>
      </c>
      <c r="J1261">
        <v>809.13</v>
      </c>
      <c r="K1261">
        <v>809.13</v>
      </c>
      <c r="L1261">
        <v>821.83</v>
      </c>
      <c r="M1261">
        <v>821.83</v>
      </c>
      <c r="N1261">
        <v>821.83</v>
      </c>
      <c r="O1261">
        <v>834.72</v>
      </c>
      <c r="P1261">
        <v>834.72</v>
      </c>
      <c r="Q1261">
        <v>834.72</v>
      </c>
    </row>
    <row r="1262" spans="1:17" x14ac:dyDescent="0.2">
      <c r="A1262" t="s">
        <v>108</v>
      </c>
      <c r="B1262" t="e">
        <f>INDEX('SHOP Plan List'!B$2:B$15,MATCH($A1262,'SHOP Plan List'!$A$2:$A$15,0))</f>
        <v>#N/A</v>
      </c>
      <c r="C1262" t="e">
        <f>INDEX('SHOP Plan List'!C$2:C$15,MATCH($A1262,'SHOP Plan List'!$A$2:$A$15,0))</f>
        <v>#N/A</v>
      </c>
      <c r="D1262" t="s">
        <v>82</v>
      </c>
      <c r="E1262">
        <v>48</v>
      </c>
      <c r="F1262">
        <v>833.33</v>
      </c>
      <c r="G1262">
        <v>833.33</v>
      </c>
      <c r="H1262">
        <v>833.33</v>
      </c>
      <c r="I1262">
        <v>846.41</v>
      </c>
      <c r="J1262">
        <v>846.41</v>
      </c>
      <c r="K1262">
        <v>846.41</v>
      </c>
      <c r="L1262">
        <v>859.69</v>
      </c>
      <c r="M1262">
        <v>859.69</v>
      </c>
      <c r="N1262">
        <v>859.69</v>
      </c>
      <c r="O1262">
        <v>873.17</v>
      </c>
      <c r="P1262">
        <v>873.17</v>
      </c>
      <c r="Q1262">
        <v>873.17</v>
      </c>
    </row>
    <row r="1263" spans="1:17" x14ac:dyDescent="0.2">
      <c r="A1263" t="s">
        <v>108</v>
      </c>
      <c r="B1263" t="e">
        <f>INDEX('SHOP Plan List'!B$2:B$15,MATCH($A1263,'SHOP Plan List'!$A$2:$A$15,0))</f>
        <v>#N/A</v>
      </c>
      <c r="C1263" t="e">
        <f>INDEX('SHOP Plan List'!C$2:C$15,MATCH($A1263,'SHOP Plan List'!$A$2:$A$15,0))</f>
        <v>#N/A</v>
      </c>
      <c r="D1263" t="s">
        <v>82</v>
      </c>
      <c r="E1263">
        <v>49</v>
      </c>
      <c r="F1263">
        <v>869.52</v>
      </c>
      <c r="G1263">
        <v>869.52</v>
      </c>
      <c r="H1263">
        <v>869.52</v>
      </c>
      <c r="I1263">
        <v>883.16</v>
      </c>
      <c r="J1263">
        <v>883.16</v>
      </c>
      <c r="K1263">
        <v>883.16</v>
      </c>
      <c r="L1263">
        <v>897.02</v>
      </c>
      <c r="M1263">
        <v>897.02</v>
      </c>
      <c r="N1263">
        <v>897.02</v>
      </c>
      <c r="O1263">
        <v>911.09</v>
      </c>
      <c r="P1263">
        <v>911.09</v>
      </c>
      <c r="Q1263">
        <v>911.09</v>
      </c>
    </row>
    <row r="1264" spans="1:17" x14ac:dyDescent="0.2">
      <c r="A1264" t="s">
        <v>108</v>
      </c>
      <c r="B1264" t="e">
        <f>INDEX('SHOP Plan List'!B$2:B$15,MATCH($A1264,'SHOP Plan List'!$A$2:$A$15,0))</f>
        <v>#N/A</v>
      </c>
      <c r="C1264" t="e">
        <f>INDEX('SHOP Plan List'!C$2:C$15,MATCH($A1264,'SHOP Plan List'!$A$2:$A$15,0))</f>
        <v>#N/A</v>
      </c>
      <c r="D1264" t="s">
        <v>82</v>
      </c>
      <c r="E1264">
        <v>50</v>
      </c>
      <c r="F1264">
        <v>910.29</v>
      </c>
      <c r="G1264">
        <v>910.29</v>
      </c>
      <c r="H1264">
        <v>910.29</v>
      </c>
      <c r="I1264">
        <v>924.58</v>
      </c>
      <c r="J1264">
        <v>924.58</v>
      </c>
      <c r="K1264">
        <v>924.58</v>
      </c>
      <c r="L1264">
        <v>939.08</v>
      </c>
      <c r="M1264">
        <v>939.08</v>
      </c>
      <c r="N1264">
        <v>939.08</v>
      </c>
      <c r="O1264">
        <v>953.82</v>
      </c>
      <c r="P1264">
        <v>953.82</v>
      </c>
      <c r="Q1264">
        <v>953.82</v>
      </c>
    </row>
    <row r="1265" spans="1:17" x14ac:dyDescent="0.2">
      <c r="A1265" t="s">
        <v>108</v>
      </c>
      <c r="B1265" t="e">
        <f>INDEX('SHOP Plan List'!B$2:B$15,MATCH($A1265,'SHOP Plan List'!$A$2:$A$15,0))</f>
        <v>#N/A</v>
      </c>
      <c r="C1265" t="e">
        <f>INDEX('SHOP Plan List'!C$2:C$15,MATCH($A1265,'SHOP Plan List'!$A$2:$A$15,0))</f>
        <v>#N/A</v>
      </c>
      <c r="D1265" t="s">
        <v>82</v>
      </c>
      <c r="E1265">
        <v>51</v>
      </c>
      <c r="F1265">
        <v>950.56</v>
      </c>
      <c r="G1265">
        <v>950.56</v>
      </c>
      <c r="H1265">
        <v>950.56</v>
      </c>
      <c r="I1265">
        <v>965.47</v>
      </c>
      <c r="J1265">
        <v>965.47</v>
      </c>
      <c r="K1265">
        <v>965.47</v>
      </c>
      <c r="L1265">
        <v>980.62</v>
      </c>
      <c r="M1265">
        <v>980.62</v>
      </c>
      <c r="N1265">
        <v>980.62</v>
      </c>
      <c r="O1265">
        <v>996.01</v>
      </c>
      <c r="P1265">
        <v>996.01</v>
      </c>
      <c r="Q1265">
        <v>996.01</v>
      </c>
    </row>
    <row r="1266" spans="1:17" x14ac:dyDescent="0.2">
      <c r="A1266" t="s">
        <v>108</v>
      </c>
      <c r="B1266" t="e">
        <f>INDEX('SHOP Plan List'!B$2:B$15,MATCH($A1266,'SHOP Plan List'!$A$2:$A$15,0))</f>
        <v>#N/A</v>
      </c>
      <c r="C1266" t="e">
        <f>INDEX('SHOP Plan List'!C$2:C$15,MATCH($A1266,'SHOP Plan List'!$A$2:$A$15,0))</f>
        <v>#N/A</v>
      </c>
      <c r="D1266" t="s">
        <v>82</v>
      </c>
      <c r="E1266">
        <v>52</v>
      </c>
      <c r="F1266">
        <v>994.9</v>
      </c>
      <c r="G1266">
        <v>994.9</v>
      </c>
      <c r="H1266">
        <v>994.9</v>
      </c>
      <c r="I1266">
        <v>1010.51</v>
      </c>
      <c r="J1266">
        <v>1010.51</v>
      </c>
      <c r="K1266">
        <v>1010.51</v>
      </c>
      <c r="L1266">
        <v>1026.3599999999999</v>
      </c>
      <c r="M1266">
        <v>1026.3599999999999</v>
      </c>
      <c r="N1266">
        <v>1026.3599999999999</v>
      </c>
      <c r="O1266">
        <v>1042.47</v>
      </c>
      <c r="P1266">
        <v>1042.47</v>
      </c>
      <c r="Q1266">
        <v>1042.47</v>
      </c>
    </row>
    <row r="1267" spans="1:17" x14ac:dyDescent="0.2">
      <c r="A1267" t="s">
        <v>108</v>
      </c>
      <c r="B1267" t="e">
        <f>INDEX('SHOP Plan List'!B$2:B$15,MATCH($A1267,'SHOP Plan List'!$A$2:$A$15,0))</f>
        <v>#N/A</v>
      </c>
      <c r="C1267" t="e">
        <f>INDEX('SHOP Plan List'!C$2:C$15,MATCH($A1267,'SHOP Plan List'!$A$2:$A$15,0))</f>
        <v>#N/A</v>
      </c>
      <c r="D1267" t="s">
        <v>82</v>
      </c>
      <c r="E1267">
        <v>53</v>
      </c>
      <c r="F1267">
        <v>1039.75</v>
      </c>
      <c r="G1267">
        <v>1039.75</v>
      </c>
      <c r="H1267">
        <v>1039.75</v>
      </c>
      <c r="I1267">
        <v>1056.07</v>
      </c>
      <c r="J1267">
        <v>1056.07</v>
      </c>
      <c r="K1267">
        <v>1056.07</v>
      </c>
      <c r="L1267">
        <v>1072.6400000000001</v>
      </c>
      <c r="M1267">
        <v>1072.6400000000001</v>
      </c>
      <c r="N1267">
        <v>1072.6400000000001</v>
      </c>
      <c r="O1267">
        <v>1089.46</v>
      </c>
      <c r="P1267">
        <v>1089.46</v>
      </c>
      <c r="Q1267">
        <v>1089.46</v>
      </c>
    </row>
    <row r="1268" spans="1:17" x14ac:dyDescent="0.2">
      <c r="A1268" t="s">
        <v>108</v>
      </c>
      <c r="B1268" t="e">
        <f>INDEX('SHOP Plan List'!B$2:B$15,MATCH($A1268,'SHOP Plan List'!$A$2:$A$15,0))</f>
        <v>#N/A</v>
      </c>
      <c r="C1268" t="e">
        <f>INDEX('SHOP Plan List'!C$2:C$15,MATCH($A1268,'SHOP Plan List'!$A$2:$A$15,0))</f>
        <v>#N/A</v>
      </c>
      <c r="D1268" t="s">
        <v>82</v>
      </c>
      <c r="E1268">
        <v>54</v>
      </c>
      <c r="F1268">
        <v>1088.17</v>
      </c>
      <c r="G1268">
        <v>1088.17</v>
      </c>
      <c r="H1268">
        <v>1088.17</v>
      </c>
      <c r="I1268">
        <v>1105.25</v>
      </c>
      <c r="J1268">
        <v>1105.25</v>
      </c>
      <c r="K1268">
        <v>1105.25</v>
      </c>
      <c r="L1268">
        <v>1122.5899999999999</v>
      </c>
      <c r="M1268">
        <v>1122.5899999999999</v>
      </c>
      <c r="N1268">
        <v>1122.5899999999999</v>
      </c>
      <c r="O1268">
        <v>1140.2</v>
      </c>
      <c r="P1268">
        <v>1140.2</v>
      </c>
      <c r="Q1268">
        <v>1140.2</v>
      </c>
    </row>
    <row r="1269" spans="1:17" x14ac:dyDescent="0.2">
      <c r="A1269" t="s">
        <v>108</v>
      </c>
      <c r="B1269" t="e">
        <f>INDEX('SHOP Plan List'!B$2:B$15,MATCH($A1269,'SHOP Plan List'!$A$2:$A$15,0))</f>
        <v>#N/A</v>
      </c>
      <c r="C1269" t="e">
        <f>INDEX('SHOP Plan List'!C$2:C$15,MATCH($A1269,'SHOP Plan List'!$A$2:$A$15,0))</f>
        <v>#N/A</v>
      </c>
      <c r="D1269" t="s">
        <v>82</v>
      </c>
      <c r="E1269">
        <v>55</v>
      </c>
      <c r="F1269">
        <v>1136.5899999999999</v>
      </c>
      <c r="G1269">
        <v>1136.5899999999999</v>
      </c>
      <c r="H1269">
        <v>1136.5899999999999</v>
      </c>
      <c r="I1269">
        <v>1154.43</v>
      </c>
      <c r="J1269">
        <v>1154.43</v>
      </c>
      <c r="K1269">
        <v>1154.43</v>
      </c>
      <c r="L1269">
        <v>1172.54</v>
      </c>
      <c r="M1269">
        <v>1172.54</v>
      </c>
      <c r="N1269">
        <v>1172.54</v>
      </c>
      <c r="O1269">
        <v>1190.93</v>
      </c>
      <c r="P1269">
        <v>1190.93</v>
      </c>
      <c r="Q1269">
        <v>1190.93</v>
      </c>
    </row>
    <row r="1270" spans="1:17" x14ac:dyDescent="0.2">
      <c r="A1270" t="s">
        <v>108</v>
      </c>
      <c r="B1270" t="e">
        <f>INDEX('SHOP Plan List'!B$2:B$15,MATCH($A1270,'SHOP Plan List'!$A$2:$A$15,0))</f>
        <v>#N/A</v>
      </c>
      <c r="C1270" t="e">
        <f>INDEX('SHOP Plan List'!C$2:C$15,MATCH($A1270,'SHOP Plan List'!$A$2:$A$15,0))</f>
        <v>#N/A</v>
      </c>
      <c r="D1270" t="s">
        <v>82</v>
      </c>
      <c r="E1270">
        <v>56</v>
      </c>
      <c r="F1270">
        <v>1189.0899999999999</v>
      </c>
      <c r="G1270">
        <v>1189.0899999999999</v>
      </c>
      <c r="H1270">
        <v>1189.0899999999999</v>
      </c>
      <c r="I1270">
        <v>1207.75</v>
      </c>
      <c r="J1270">
        <v>1207.75</v>
      </c>
      <c r="K1270">
        <v>1207.75</v>
      </c>
      <c r="L1270">
        <v>1226.7</v>
      </c>
      <c r="M1270">
        <v>1226.7</v>
      </c>
      <c r="N1270">
        <v>1226.7</v>
      </c>
      <c r="O1270">
        <v>1245.94</v>
      </c>
      <c r="P1270">
        <v>1245.94</v>
      </c>
      <c r="Q1270">
        <v>1245.94</v>
      </c>
    </row>
    <row r="1271" spans="1:17" x14ac:dyDescent="0.2">
      <c r="A1271" t="s">
        <v>108</v>
      </c>
      <c r="B1271" t="e">
        <f>INDEX('SHOP Plan List'!B$2:B$15,MATCH($A1271,'SHOP Plan List'!$A$2:$A$15,0))</f>
        <v>#N/A</v>
      </c>
      <c r="C1271" t="e">
        <f>INDEX('SHOP Plan List'!C$2:C$15,MATCH($A1271,'SHOP Plan List'!$A$2:$A$15,0))</f>
        <v>#N/A</v>
      </c>
      <c r="D1271" t="s">
        <v>82</v>
      </c>
      <c r="E1271">
        <v>57</v>
      </c>
      <c r="F1271">
        <v>1242.0999999999999</v>
      </c>
      <c r="G1271">
        <v>1242.0999999999999</v>
      </c>
      <c r="H1271">
        <v>1242.0999999999999</v>
      </c>
      <c r="I1271">
        <v>1261.58</v>
      </c>
      <c r="J1271">
        <v>1261.58</v>
      </c>
      <c r="K1271">
        <v>1261.58</v>
      </c>
      <c r="L1271">
        <v>1281.3800000000001</v>
      </c>
      <c r="M1271">
        <v>1281.3800000000001</v>
      </c>
      <c r="N1271">
        <v>1281.3800000000001</v>
      </c>
      <c r="O1271">
        <v>1301.48</v>
      </c>
      <c r="P1271">
        <v>1301.48</v>
      </c>
      <c r="Q1271">
        <v>1301.48</v>
      </c>
    </row>
    <row r="1272" spans="1:17" x14ac:dyDescent="0.2">
      <c r="A1272" t="s">
        <v>108</v>
      </c>
      <c r="B1272" t="e">
        <f>INDEX('SHOP Plan List'!B$2:B$15,MATCH($A1272,'SHOP Plan List'!$A$2:$A$15,0))</f>
        <v>#N/A</v>
      </c>
      <c r="C1272" t="e">
        <f>INDEX('SHOP Plan List'!C$2:C$15,MATCH($A1272,'SHOP Plan List'!$A$2:$A$15,0))</f>
        <v>#N/A</v>
      </c>
      <c r="D1272" t="s">
        <v>82</v>
      </c>
      <c r="E1272">
        <v>58</v>
      </c>
      <c r="F1272">
        <v>1298.67</v>
      </c>
      <c r="G1272">
        <v>1298.67</v>
      </c>
      <c r="H1272">
        <v>1298.67</v>
      </c>
      <c r="I1272">
        <v>1319.05</v>
      </c>
      <c r="J1272">
        <v>1319.05</v>
      </c>
      <c r="K1272">
        <v>1319.05</v>
      </c>
      <c r="L1272">
        <v>1339.74</v>
      </c>
      <c r="M1272">
        <v>1339.74</v>
      </c>
      <c r="N1272">
        <v>1339.74</v>
      </c>
      <c r="O1272">
        <v>1360.76</v>
      </c>
      <c r="P1272">
        <v>1360.76</v>
      </c>
      <c r="Q1272">
        <v>1360.76</v>
      </c>
    </row>
    <row r="1273" spans="1:17" x14ac:dyDescent="0.2">
      <c r="A1273" t="s">
        <v>108</v>
      </c>
      <c r="B1273" t="e">
        <f>INDEX('SHOP Plan List'!B$2:B$15,MATCH($A1273,'SHOP Plan List'!$A$2:$A$15,0))</f>
        <v>#N/A</v>
      </c>
      <c r="C1273" t="e">
        <f>INDEX('SHOP Plan List'!C$2:C$15,MATCH($A1273,'SHOP Plan List'!$A$2:$A$15,0))</f>
        <v>#N/A</v>
      </c>
      <c r="D1273" t="s">
        <v>82</v>
      </c>
      <c r="E1273">
        <v>59</v>
      </c>
      <c r="F1273">
        <v>1326.7</v>
      </c>
      <c r="G1273">
        <v>1326.7</v>
      </c>
      <c r="H1273">
        <v>1326.7</v>
      </c>
      <c r="I1273">
        <v>1347.52</v>
      </c>
      <c r="J1273">
        <v>1347.52</v>
      </c>
      <c r="K1273">
        <v>1347.52</v>
      </c>
      <c r="L1273">
        <v>1368.66</v>
      </c>
      <c r="M1273">
        <v>1368.66</v>
      </c>
      <c r="N1273">
        <v>1368.66</v>
      </c>
      <c r="O1273">
        <v>1390.13</v>
      </c>
      <c r="P1273">
        <v>1390.13</v>
      </c>
      <c r="Q1273">
        <v>1390.13</v>
      </c>
    </row>
    <row r="1274" spans="1:17" x14ac:dyDescent="0.2">
      <c r="A1274" t="s">
        <v>108</v>
      </c>
      <c r="B1274" t="e">
        <f>INDEX('SHOP Plan List'!B$2:B$15,MATCH($A1274,'SHOP Plan List'!$A$2:$A$15,0))</f>
        <v>#N/A</v>
      </c>
      <c r="C1274" t="e">
        <f>INDEX('SHOP Plan List'!C$2:C$15,MATCH($A1274,'SHOP Plan List'!$A$2:$A$15,0))</f>
        <v>#N/A</v>
      </c>
      <c r="D1274" t="s">
        <v>82</v>
      </c>
      <c r="E1274">
        <v>60</v>
      </c>
      <c r="F1274">
        <v>1383.28</v>
      </c>
      <c r="G1274">
        <v>1383.28</v>
      </c>
      <c r="H1274">
        <v>1383.28</v>
      </c>
      <c r="I1274">
        <v>1404.98</v>
      </c>
      <c r="J1274">
        <v>1404.98</v>
      </c>
      <c r="K1274">
        <v>1404.98</v>
      </c>
      <c r="L1274">
        <v>1427.03</v>
      </c>
      <c r="M1274">
        <v>1427.03</v>
      </c>
      <c r="N1274">
        <v>1427.03</v>
      </c>
      <c r="O1274">
        <v>1449.41</v>
      </c>
      <c r="P1274">
        <v>1449.41</v>
      </c>
      <c r="Q1274">
        <v>1449.41</v>
      </c>
    </row>
    <row r="1275" spans="1:17" x14ac:dyDescent="0.2">
      <c r="A1275" t="s">
        <v>108</v>
      </c>
      <c r="B1275" t="e">
        <f>INDEX('SHOP Plan List'!B$2:B$15,MATCH($A1275,'SHOP Plan List'!$A$2:$A$15,0))</f>
        <v>#N/A</v>
      </c>
      <c r="C1275" t="e">
        <f>INDEX('SHOP Plan List'!C$2:C$15,MATCH($A1275,'SHOP Plan List'!$A$2:$A$15,0))</f>
        <v>#N/A</v>
      </c>
      <c r="D1275" t="s">
        <v>82</v>
      </c>
      <c r="E1275">
        <v>61</v>
      </c>
      <c r="F1275">
        <v>1432.21</v>
      </c>
      <c r="G1275">
        <v>1432.21</v>
      </c>
      <c r="H1275">
        <v>1432.21</v>
      </c>
      <c r="I1275">
        <v>1454.68</v>
      </c>
      <c r="J1275">
        <v>1454.68</v>
      </c>
      <c r="K1275">
        <v>1454.68</v>
      </c>
      <c r="L1275">
        <v>1477.5</v>
      </c>
      <c r="M1275">
        <v>1477.5</v>
      </c>
      <c r="N1275">
        <v>1477.5</v>
      </c>
      <c r="O1275">
        <v>1500.68</v>
      </c>
      <c r="P1275">
        <v>1500.68</v>
      </c>
      <c r="Q1275">
        <v>1500.68</v>
      </c>
    </row>
    <row r="1276" spans="1:17" x14ac:dyDescent="0.2">
      <c r="A1276" t="s">
        <v>108</v>
      </c>
      <c r="B1276" t="e">
        <f>INDEX('SHOP Plan List'!B$2:B$15,MATCH($A1276,'SHOP Plan List'!$A$2:$A$15,0))</f>
        <v>#N/A</v>
      </c>
      <c r="C1276" t="e">
        <f>INDEX('SHOP Plan List'!C$2:C$15,MATCH($A1276,'SHOP Plan List'!$A$2:$A$15,0))</f>
        <v>#N/A</v>
      </c>
      <c r="D1276" t="s">
        <v>82</v>
      </c>
      <c r="E1276">
        <v>62</v>
      </c>
      <c r="F1276">
        <v>1464.32</v>
      </c>
      <c r="G1276">
        <v>1464.32</v>
      </c>
      <c r="H1276">
        <v>1464.32</v>
      </c>
      <c r="I1276">
        <v>1487.29</v>
      </c>
      <c r="J1276">
        <v>1487.29</v>
      </c>
      <c r="K1276">
        <v>1487.29</v>
      </c>
      <c r="L1276">
        <v>1510.63</v>
      </c>
      <c r="M1276">
        <v>1510.63</v>
      </c>
      <c r="N1276">
        <v>1510.63</v>
      </c>
      <c r="O1276">
        <v>1534.33</v>
      </c>
      <c r="P1276">
        <v>1534.33</v>
      </c>
      <c r="Q1276">
        <v>1534.33</v>
      </c>
    </row>
    <row r="1277" spans="1:17" x14ac:dyDescent="0.2">
      <c r="A1277" t="s">
        <v>108</v>
      </c>
      <c r="B1277" t="e">
        <f>INDEX('SHOP Plan List'!B$2:B$15,MATCH($A1277,'SHOP Plan List'!$A$2:$A$15,0))</f>
        <v>#N/A</v>
      </c>
      <c r="C1277" t="e">
        <f>INDEX('SHOP Plan List'!C$2:C$15,MATCH($A1277,'SHOP Plan List'!$A$2:$A$15,0))</f>
        <v>#N/A</v>
      </c>
      <c r="D1277" t="s">
        <v>82</v>
      </c>
      <c r="E1277">
        <v>63</v>
      </c>
      <c r="F1277">
        <v>1504.58</v>
      </c>
      <c r="G1277">
        <v>1504.58</v>
      </c>
      <c r="H1277">
        <v>1504.58</v>
      </c>
      <c r="I1277">
        <v>1528.19</v>
      </c>
      <c r="J1277">
        <v>1528.19</v>
      </c>
      <c r="K1277">
        <v>1528.19</v>
      </c>
      <c r="L1277">
        <v>1552.17</v>
      </c>
      <c r="M1277">
        <v>1552.17</v>
      </c>
      <c r="N1277">
        <v>1552.17</v>
      </c>
      <c r="O1277">
        <v>1576.52</v>
      </c>
      <c r="P1277">
        <v>1576.52</v>
      </c>
      <c r="Q1277">
        <v>1576.52</v>
      </c>
    </row>
    <row r="1278" spans="1:17" x14ac:dyDescent="0.2">
      <c r="A1278" t="s">
        <v>108</v>
      </c>
      <c r="B1278" t="e">
        <f>INDEX('SHOP Plan List'!B$2:B$15,MATCH($A1278,'SHOP Plan List'!$A$2:$A$15,0))</f>
        <v>#N/A</v>
      </c>
      <c r="C1278" t="e">
        <f>INDEX('SHOP Plan List'!C$2:C$15,MATCH($A1278,'SHOP Plan List'!$A$2:$A$15,0))</f>
        <v>#N/A</v>
      </c>
      <c r="D1278" t="s">
        <v>82</v>
      </c>
      <c r="E1278" t="s">
        <v>84</v>
      </c>
      <c r="F1278">
        <v>1529.04</v>
      </c>
      <c r="G1278">
        <v>1529.04</v>
      </c>
      <c r="H1278">
        <v>1529.04</v>
      </c>
      <c r="I1278">
        <v>1553.03</v>
      </c>
      <c r="J1278">
        <v>1553.03</v>
      </c>
      <c r="K1278">
        <v>1553.03</v>
      </c>
      <c r="L1278">
        <v>1577.39</v>
      </c>
      <c r="M1278">
        <v>1577.39</v>
      </c>
      <c r="N1278">
        <v>1577.39</v>
      </c>
      <c r="O1278">
        <v>1602.14</v>
      </c>
      <c r="P1278">
        <v>1602.14</v>
      </c>
      <c r="Q1278">
        <v>1602.14</v>
      </c>
    </row>
    <row r="1279" spans="1:17" x14ac:dyDescent="0.2">
      <c r="A1279" t="s">
        <v>109</v>
      </c>
      <c r="B1279" t="e">
        <f>INDEX('SHOP Plan List'!B$2:B$15,MATCH($A1279,'SHOP Plan List'!$A$2:$A$15,0))</f>
        <v>#N/A</v>
      </c>
      <c r="C1279" t="e">
        <f>INDEX('SHOP Plan List'!C$2:C$15,MATCH($A1279,'SHOP Plan List'!$A$2:$A$15,0))</f>
        <v>#N/A</v>
      </c>
      <c r="D1279" t="s">
        <v>82</v>
      </c>
      <c r="E1279" t="s">
        <v>83</v>
      </c>
      <c r="F1279">
        <v>363.07</v>
      </c>
      <c r="G1279">
        <v>363.07</v>
      </c>
      <c r="H1279">
        <v>363.07</v>
      </c>
      <c r="I1279">
        <v>368.77</v>
      </c>
      <c r="J1279">
        <v>368.77</v>
      </c>
      <c r="K1279">
        <v>368.77</v>
      </c>
      <c r="L1279">
        <v>374.55</v>
      </c>
      <c r="M1279">
        <v>374.55</v>
      </c>
      <c r="N1279">
        <v>374.55</v>
      </c>
      <c r="O1279">
        <v>380.43</v>
      </c>
      <c r="P1279">
        <v>380.43</v>
      </c>
      <c r="Q1279">
        <v>380.43</v>
      </c>
    </row>
    <row r="1280" spans="1:17" x14ac:dyDescent="0.2">
      <c r="A1280" t="s">
        <v>109</v>
      </c>
      <c r="B1280" t="e">
        <f>INDEX('SHOP Plan List'!B$2:B$15,MATCH($A1280,'SHOP Plan List'!$A$2:$A$15,0))</f>
        <v>#N/A</v>
      </c>
      <c r="C1280" t="e">
        <f>INDEX('SHOP Plan List'!C$2:C$15,MATCH($A1280,'SHOP Plan List'!$A$2:$A$15,0))</f>
        <v>#N/A</v>
      </c>
      <c r="D1280" t="s">
        <v>82</v>
      </c>
      <c r="E1280">
        <v>15</v>
      </c>
      <c r="F1280">
        <v>395.34</v>
      </c>
      <c r="G1280">
        <v>395.34</v>
      </c>
      <c r="H1280">
        <v>395.34</v>
      </c>
      <c r="I1280">
        <v>401.55</v>
      </c>
      <c r="J1280">
        <v>401.55</v>
      </c>
      <c r="K1280">
        <v>401.55</v>
      </c>
      <c r="L1280">
        <v>407.85</v>
      </c>
      <c r="M1280">
        <v>407.85</v>
      </c>
      <c r="N1280">
        <v>407.85</v>
      </c>
      <c r="O1280">
        <v>414.25</v>
      </c>
      <c r="P1280">
        <v>414.25</v>
      </c>
      <c r="Q1280">
        <v>414.25</v>
      </c>
    </row>
    <row r="1281" spans="1:17" x14ac:dyDescent="0.2">
      <c r="A1281" t="s">
        <v>109</v>
      </c>
      <c r="B1281" t="e">
        <f>INDEX('SHOP Plan List'!B$2:B$15,MATCH($A1281,'SHOP Plan List'!$A$2:$A$15,0))</f>
        <v>#N/A</v>
      </c>
      <c r="C1281" t="e">
        <f>INDEX('SHOP Plan List'!C$2:C$15,MATCH($A1281,'SHOP Plan List'!$A$2:$A$15,0))</f>
        <v>#N/A</v>
      </c>
      <c r="D1281" t="s">
        <v>82</v>
      </c>
      <c r="E1281">
        <v>16</v>
      </c>
      <c r="F1281">
        <v>407.68</v>
      </c>
      <c r="G1281">
        <v>407.68</v>
      </c>
      <c r="H1281">
        <v>407.68</v>
      </c>
      <c r="I1281">
        <v>414.08</v>
      </c>
      <c r="J1281">
        <v>414.08</v>
      </c>
      <c r="K1281">
        <v>414.08</v>
      </c>
      <c r="L1281">
        <v>420.58</v>
      </c>
      <c r="M1281">
        <v>420.58</v>
      </c>
      <c r="N1281">
        <v>420.58</v>
      </c>
      <c r="O1281">
        <v>427.18</v>
      </c>
      <c r="P1281">
        <v>427.18</v>
      </c>
      <c r="Q1281">
        <v>427.18</v>
      </c>
    </row>
    <row r="1282" spans="1:17" x14ac:dyDescent="0.2">
      <c r="A1282" t="s">
        <v>109</v>
      </c>
      <c r="B1282" t="e">
        <f>INDEX('SHOP Plan List'!B$2:B$15,MATCH($A1282,'SHOP Plan List'!$A$2:$A$15,0))</f>
        <v>#N/A</v>
      </c>
      <c r="C1282" t="e">
        <f>INDEX('SHOP Plan List'!C$2:C$15,MATCH($A1282,'SHOP Plan List'!$A$2:$A$15,0))</f>
        <v>#N/A</v>
      </c>
      <c r="D1282" t="s">
        <v>82</v>
      </c>
      <c r="E1282">
        <v>17</v>
      </c>
      <c r="F1282">
        <v>420.02</v>
      </c>
      <c r="G1282">
        <v>420.02</v>
      </c>
      <c r="H1282">
        <v>420.02</v>
      </c>
      <c r="I1282">
        <v>426.61</v>
      </c>
      <c r="J1282">
        <v>426.61</v>
      </c>
      <c r="K1282">
        <v>426.61</v>
      </c>
      <c r="L1282">
        <v>433.31</v>
      </c>
      <c r="M1282">
        <v>433.31</v>
      </c>
      <c r="N1282">
        <v>433.31</v>
      </c>
      <c r="O1282">
        <v>440.11</v>
      </c>
      <c r="P1282">
        <v>440.11</v>
      </c>
      <c r="Q1282">
        <v>440.11</v>
      </c>
    </row>
    <row r="1283" spans="1:17" x14ac:dyDescent="0.2">
      <c r="A1283" t="s">
        <v>109</v>
      </c>
      <c r="B1283" t="e">
        <f>INDEX('SHOP Plan List'!B$2:B$15,MATCH($A1283,'SHOP Plan List'!$A$2:$A$15,0))</f>
        <v>#N/A</v>
      </c>
      <c r="C1283" t="e">
        <f>INDEX('SHOP Plan List'!C$2:C$15,MATCH($A1283,'SHOP Plan List'!$A$2:$A$15,0))</f>
        <v>#N/A</v>
      </c>
      <c r="D1283" t="s">
        <v>82</v>
      </c>
      <c r="E1283">
        <v>18</v>
      </c>
      <c r="F1283">
        <v>433.31</v>
      </c>
      <c r="G1283">
        <v>433.31</v>
      </c>
      <c r="H1283">
        <v>433.31</v>
      </c>
      <c r="I1283">
        <v>440.11</v>
      </c>
      <c r="J1283">
        <v>440.11</v>
      </c>
      <c r="K1283">
        <v>440.11</v>
      </c>
      <c r="L1283">
        <v>447.02</v>
      </c>
      <c r="M1283">
        <v>447.02</v>
      </c>
      <c r="N1283">
        <v>447.02</v>
      </c>
      <c r="O1283">
        <v>454.03</v>
      </c>
      <c r="P1283">
        <v>454.03</v>
      </c>
      <c r="Q1283">
        <v>454.03</v>
      </c>
    </row>
    <row r="1284" spans="1:17" x14ac:dyDescent="0.2">
      <c r="A1284" t="s">
        <v>109</v>
      </c>
      <c r="B1284" t="e">
        <f>INDEX('SHOP Plan List'!B$2:B$15,MATCH($A1284,'SHOP Plan List'!$A$2:$A$15,0))</f>
        <v>#N/A</v>
      </c>
      <c r="C1284" t="e">
        <f>INDEX('SHOP Plan List'!C$2:C$15,MATCH($A1284,'SHOP Plan List'!$A$2:$A$15,0))</f>
        <v>#N/A</v>
      </c>
      <c r="D1284" t="s">
        <v>82</v>
      </c>
      <c r="E1284">
        <v>19</v>
      </c>
      <c r="F1284">
        <v>446.6</v>
      </c>
      <c r="G1284">
        <v>446.6</v>
      </c>
      <c r="H1284">
        <v>446.6</v>
      </c>
      <c r="I1284">
        <v>453.61</v>
      </c>
      <c r="J1284">
        <v>453.61</v>
      </c>
      <c r="K1284">
        <v>453.61</v>
      </c>
      <c r="L1284">
        <v>460.73</v>
      </c>
      <c r="M1284">
        <v>460.73</v>
      </c>
      <c r="N1284">
        <v>460.73</v>
      </c>
      <c r="O1284">
        <v>467.95</v>
      </c>
      <c r="P1284">
        <v>467.95</v>
      </c>
      <c r="Q1284">
        <v>467.95</v>
      </c>
    </row>
    <row r="1285" spans="1:17" x14ac:dyDescent="0.2">
      <c r="A1285" t="s">
        <v>109</v>
      </c>
      <c r="B1285" t="e">
        <f>INDEX('SHOP Plan List'!B$2:B$15,MATCH($A1285,'SHOP Plan List'!$A$2:$A$15,0))</f>
        <v>#N/A</v>
      </c>
      <c r="C1285" t="e">
        <f>INDEX('SHOP Plan List'!C$2:C$15,MATCH($A1285,'SHOP Plan List'!$A$2:$A$15,0))</f>
        <v>#N/A</v>
      </c>
      <c r="D1285" t="s">
        <v>82</v>
      </c>
      <c r="E1285">
        <v>20</v>
      </c>
      <c r="F1285">
        <v>460.37</v>
      </c>
      <c r="G1285">
        <v>460.37</v>
      </c>
      <c r="H1285">
        <v>460.37</v>
      </c>
      <c r="I1285">
        <v>467.59</v>
      </c>
      <c r="J1285">
        <v>467.59</v>
      </c>
      <c r="K1285">
        <v>467.59</v>
      </c>
      <c r="L1285">
        <v>474.92</v>
      </c>
      <c r="M1285">
        <v>474.92</v>
      </c>
      <c r="N1285">
        <v>474.92</v>
      </c>
      <c r="O1285">
        <v>482.38</v>
      </c>
      <c r="P1285">
        <v>482.38</v>
      </c>
      <c r="Q1285">
        <v>482.38</v>
      </c>
    </row>
    <row r="1286" spans="1:17" x14ac:dyDescent="0.2">
      <c r="A1286" t="s">
        <v>109</v>
      </c>
      <c r="B1286" t="e">
        <f>INDEX('SHOP Plan List'!B$2:B$15,MATCH($A1286,'SHOP Plan List'!$A$2:$A$15,0))</f>
        <v>#N/A</v>
      </c>
      <c r="C1286" t="e">
        <f>INDEX('SHOP Plan List'!C$2:C$15,MATCH($A1286,'SHOP Plan List'!$A$2:$A$15,0))</f>
        <v>#N/A</v>
      </c>
      <c r="D1286" t="s">
        <v>82</v>
      </c>
      <c r="E1286">
        <v>21</v>
      </c>
      <c r="F1286">
        <v>474.6</v>
      </c>
      <c r="G1286">
        <v>474.6</v>
      </c>
      <c r="H1286">
        <v>474.6</v>
      </c>
      <c r="I1286">
        <v>482.05</v>
      </c>
      <c r="J1286">
        <v>482.05</v>
      </c>
      <c r="K1286">
        <v>482.05</v>
      </c>
      <c r="L1286">
        <v>489.61</v>
      </c>
      <c r="M1286">
        <v>489.61</v>
      </c>
      <c r="N1286">
        <v>489.61</v>
      </c>
      <c r="O1286">
        <v>497.29</v>
      </c>
      <c r="P1286">
        <v>497.29</v>
      </c>
      <c r="Q1286">
        <v>497.29</v>
      </c>
    </row>
    <row r="1287" spans="1:17" x14ac:dyDescent="0.2">
      <c r="A1287" t="s">
        <v>109</v>
      </c>
      <c r="B1287" t="e">
        <f>INDEX('SHOP Plan List'!B$2:B$15,MATCH($A1287,'SHOP Plan List'!$A$2:$A$15,0))</f>
        <v>#N/A</v>
      </c>
      <c r="C1287" t="e">
        <f>INDEX('SHOP Plan List'!C$2:C$15,MATCH($A1287,'SHOP Plan List'!$A$2:$A$15,0))</f>
        <v>#N/A</v>
      </c>
      <c r="D1287" t="s">
        <v>82</v>
      </c>
      <c r="E1287">
        <v>22</v>
      </c>
      <c r="F1287">
        <v>474.6</v>
      </c>
      <c r="G1287">
        <v>474.6</v>
      </c>
      <c r="H1287">
        <v>474.6</v>
      </c>
      <c r="I1287">
        <v>482.05</v>
      </c>
      <c r="J1287">
        <v>482.05</v>
      </c>
      <c r="K1287">
        <v>482.05</v>
      </c>
      <c r="L1287">
        <v>489.61</v>
      </c>
      <c r="M1287">
        <v>489.61</v>
      </c>
      <c r="N1287">
        <v>489.61</v>
      </c>
      <c r="O1287">
        <v>497.29</v>
      </c>
      <c r="P1287">
        <v>497.29</v>
      </c>
      <c r="Q1287">
        <v>497.29</v>
      </c>
    </row>
    <row r="1288" spans="1:17" x14ac:dyDescent="0.2">
      <c r="A1288" t="s">
        <v>109</v>
      </c>
      <c r="B1288" t="e">
        <f>INDEX('SHOP Plan List'!B$2:B$15,MATCH($A1288,'SHOP Plan List'!$A$2:$A$15,0))</f>
        <v>#N/A</v>
      </c>
      <c r="C1288" t="e">
        <f>INDEX('SHOP Plan List'!C$2:C$15,MATCH($A1288,'SHOP Plan List'!$A$2:$A$15,0))</f>
        <v>#N/A</v>
      </c>
      <c r="D1288" t="s">
        <v>82</v>
      </c>
      <c r="E1288">
        <v>23</v>
      </c>
      <c r="F1288">
        <v>474.6</v>
      </c>
      <c r="G1288">
        <v>474.6</v>
      </c>
      <c r="H1288">
        <v>474.6</v>
      </c>
      <c r="I1288">
        <v>482.05</v>
      </c>
      <c r="J1288">
        <v>482.05</v>
      </c>
      <c r="K1288">
        <v>482.05</v>
      </c>
      <c r="L1288">
        <v>489.61</v>
      </c>
      <c r="M1288">
        <v>489.61</v>
      </c>
      <c r="N1288">
        <v>489.61</v>
      </c>
      <c r="O1288">
        <v>497.29</v>
      </c>
      <c r="P1288">
        <v>497.29</v>
      </c>
      <c r="Q1288">
        <v>497.29</v>
      </c>
    </row>
    <row r="1289" spans="1:17" x14ac:dyDescent="0.2">
      <c r="A1289" t="s">
        <v>109</v>
      </c>
      <c r="B1289" t="e">
        <f>INDEX('SHOP Plan List'!B$2:B$15,MATCH($A1289,'SHOP Plan List'!$A$2:$A$15,0))</f>
        <v>#N/A</v>
      </c>
      <c r="C1289" t="e">
        <f>INDEX('SHOP Plan List'!C$2:C$15,MATCH($A1289,'SHOP Plan List'!$A$2:$A$15,0))</f>
        <v>#N/A</v>
      </c>
      <c r="D1289" t="s">
        <v>82</v>
      </c>
      <c r="E1289">
        <v>24</v>
      </c>
      <c r="F1289">
        <v>474.6</v>
      </c>
      <c r="G1289">
        <v>474.6</v>
      </c>
      <c r="H1289">
        <v>474.6</v>
      </c>
      <c r="I1289">
        <v>482.05</v>
      </c>
      <c r="J1289">
        <v>482.05</v>
      </c>
      <c r="K1289">
        <v>482.05</v>
      </c>
      <c r="L1289">
        <v>489.61</v>
      </c>
      <c r="M1289">
        <v>489.61</v>
      </c>
      <c r="N1289">
        <v>489.61</v>
      </c>
      <c r="O1289">
        <v>497.29</v>
      </c>
      <c r="P1289">
        <v>497.29</v>
      </c>
      <c r="Q1289">
        <v>497.29</v>
      </c>
    </row>
    <row r="1290" spans="1:17" x14ac:dyDescent="0.2">
      <c r="A1290" t="s">
        <v>109</v>
      </c>
      <c r="B1290" t="e">
        <f>INDEX('SHOP Plan List'!B$2:B$15,MATCH($A1290,'SHOP Plan List'!$A$2:$A$15,0))</f>
        <v>#N/A</v>
      </c>
      <c r="C1290" t="e">
        <f>INDEX('SHOP Plan List'!C$2:C$15,MATCH($A1290,'SHOP Plan List'!$A$2:$A$15,0))</f>
        <v>#N/A</v>
      </c>
      <c r="D1290" t="s">
        <v>82</v>
      </c>
      <c r="E1290">
        <v>25</v>
      </c>
      <c r="F1290">
        <v>476.5</v>
      </c>
      <c r="G1290">
        <v>476.5</v>
      </c>
      <c r="H1290">
        <v>476.5</v>
      </c>
      <c r="I1290">
        <v>483.98</v>
      </c>
      <c r="J1290">
        <v>483.98</v>
      </c>
      <c r="K1290">
        <v>483.98</v>
      </c>
      <c r="L1290">
        <v>491.57</v>
      </c>
      <c r="M1290">
        <v>491.57</v>
      </c>
      <c r="N1290">
        <v>491.57</v>
      </c>
      <c r="O1290">
        <v>499.28</v>
      </c>
      <c r="P1290">
        <v>499.28</v>
      </c>
      <c r="Q1290">
        <v>499.28</v>
      </c>
    </row>
    <row r="1291" spans="1:17" x14ac:dyDescent="0.2">
      <c r="A1291" t="s">
        <v>109</v>
      </c>
      <c r="B1291" t="e">
        <f>INDEX('SHOP Plan List'!B$2:B$15,MATCH($A1291,'SHOP Plan List'!$A$2:$A$15,0))</f>
        <v>#N/A</v>
      </c>
      <c r="C1291" t="e">
        <f>INDEX('SHOP Plan List'!C$2:C$15,MATCH($A1291,'SHOP Plan List'!$A$2:$A$15,0))</f>
        <v>#N/A</v>
      </c>
      <c r="D1291" t="s">
        <v>82</v>
      </c>
      <c r="E1291">
        <v>26</v>
      </c>
      <c r="F1291">
        <v>485.99</v>
      </c>
      <c r="G1291">
        <v>485.99</v>
      </c>
      <c r="H1291">
        <v>485.99</v>
      </c>
      <c r="I1291">
        <v>493.62</v>
      </c>
      <c r="J1291">
        <v>493.62</v>
      </c>
      <c r="K1291">
        <v>493.62</v>
      </c>
      <c r="L1291">
        <v>501.36</v>
      </c>
      <c r="M1291">
        <v>501.36</v>
      </c>
      <c r="N1291">
        <v>501.36</v>
      </c>
      <c r="O1291">
        <v>509.23</v>
      </c>
      <c r="P1291">
        <v>509.23</v>
      </c>
      <c r="Q1291">
        <v>509.23</v>
      </c>
    </row>
    <row r="1292" spans="1:17" x14ac:dyDescent="0.2">
      <c r="A1292" t="s">
        <v>109</v>
      </c>
      <c r="B1292" t="e">
        <f>INDEX('SHOP Plan List'!B$2:B$15,MATCH($A1292,'SHOP Plan List'!$A$2:$A$15,0))</f>
        <v>#N/A</v>
      </c>
      <c r="C1292" t="e">
        <f>INDEX('SHOP Plan List'!C$2:C$15,MATCH($A1292,'SHOP Plan List'!$A$2:$A$15,0))</f>
        <v>#N/A</v>
      </c>
      <c r="D1292" t="s">
        <v>82</v>
      </c>
      <c r="E1292">
        <v>27</v>
      </c>
      <c r="F1292">
        <v>497.38</v>
      </c>
      <c r="G1292">
        <v>497.38</v>
      </c>
      <c r="H1292">
        <v>497.38</v>
      </c>
      <c r="I1292">
        <v>505.19</v>
      </c>
      <c r="J1292">
        <v>505.19</v>
      </c>
      <c r="K1292">
        <v>505.19</v>
      </c>
      <c r="L1292">
        <v>513.11</v>
      </c>
      <c r="M1292">
        <v>513.11</v>
      </c>
      <c r="N1292">
        <v>513.11</v>
      </c>
      <c r="O1292">
        <v>521.16</v>
      </c>
      <c r="P1292">
        <v>521.16</v>
      </c>
      <c r="Q1292">
        <v>521.16</v>
      </c>
    </row>
    <row r="1293" spans="1:17" x14ac:dyDescent="0.2">
      <c r="A1293" t="s">
        <v>109</v>
      </c>
      <c r="B1293" t="e">
        <f>INDEX('SHOP Plan List'!B$2:B$15,MATCH($A1293,'SHOP Plan List'!$A$2:$A$15,0))</f>
        <v>#N/A</v>
      </c>
      <c r="C1293" t="e">
        <f>INDEX('SHOP Plan List'!C$2:C$15,MATCH($A1293,'SHOP Plan List'!$A$2:$A$15,0))</f>
        <v>#N/A</v>
      </c>
      <c r="D1293" t="s">
        <v>82</v>
      </c>
      <c r="E1293">
        <v>28</v>
      </c>
      <c r="F1293">
        <v>515.89</v>
      </c>
      <c r="G1293">
        <v>515.89</v>
      </c>
      <c r="H1293">
        <v>515.89</v>
      </c>
      <c r="I1293">
        <v>523.99</v>
      </c>
      <c r="J1293">
        <v>523.99</v>
      </c>
      <c r="K1293">
        <v>523.99</v>
      </c>
      <c r="L1293">
        <v>532.21</v>
      </c>
      <c r="M1293">
        <v>532.21</v>
      </c>
      <c r="N1293">
        <v>532.21</v>
      </c>
      <c r="O1293">
        <v>540.55999999999995</v>
      </c>
      <c r="P1293">
        <v>540.55999999999995</v>
      </c>
      <c r="Q1293">
        <v>540.55999999999995</v>
      </c>
    </row>
    <row r="1294" spans="1:17" x14ac:dyDescent="0.2">
      <c r="A1294" t="s">
        <v>109</v>
      </c>
      <c r="B1294" t="e">
        <f>INDEX('SHOP Plan List'!B$2:B$15,MATCH($A1294,'SHOP Plan List'!$A$2:$A$15,0))</f>
        <v>#N/A</v>
      </c>
      <c r="C1294" t="e">
        <f>INDEX('SHOP Plan List'!C$2:C$15,MATCH($A1294,'SHOP Plan List'!$A$2:$A$15,0))</f>
        <v>#N/A</v>
      </c>
      <c r="D1294" t="s">
        <v>82</v>
      </c>
      <c r="E1294">
        <v>29</v>
      </c>
      <c r="F1294">
        <v>531.08000000000004</v>
      </c>
      <c r="G1294">
        <v>531.08000000000004</v>
      </c>
      <c r="H1294">
        <v>531.08000000000004</v>
      </c>
      <c r="I1294">
        <v>539.41</v>
      </c>
      <c r="J1294">
        <v>539.41</v>
      </c>
      <c r="K1294">
        <v>539.41</v>
      </c>
      <c r="L1294">
        <v>547.88</v>
      </c>
      <c r="M1294">
        <v>547.88</v>
      </c>
      <c r="N1294">
        <v>547.88</v>
      </c>
      <c r="O1294">
        <v>556.47</v>
      </c>
      <c r="P1294">
        <v>556.47</v>
      </c>
      <c r="Q1294">
        <v>556.47</v>
      </c>
    </row>
    <row r="1295" spans="1:17" x14ac:dyDescent="0.2">
      <c r="A1295" t="s">
        <v>109</v>
      </c>
      <c r="B1295" t="e">
        <f>INDEX('SHOP Plan List'!B$2:B$15,MATCH($A1295,'SHOP Plan List'!$A$2:$A$15,0))</f>
        <v>#N/A</v>
      </c>
      <c r="C1295" t="e">
        <f>INDEX('SHOP Plan List'!C$2:C$15,MATCH($A1295,'SHOP Plan List'!$A$2:$A$15,0))</f>
        <v>#N/A</v>
      </c>
      <c r="D1295" t="s">
        <v>82</v>
      </c>
      <c r="E1295">
        <v>30</v>
      </c>
      <c r="F1295">
        <v>538.66999999999996</v>
      </c>
      <c r="G1295">
        <v>538.66999999999996</v>
      </c>
      <c r="H1295">
        <v>538.66999999999996</v>
      </c>
      <c r="I1295">
        <v>547.13</v>
      </c>
      <c r="J1295">
        <v>547.13</v>
      </c>
      <c r="K1295">
        <v>547.13</v>
      </c>
      <c r="L1295">
        <v>555.71</v>
      </c>
      <c r="M1295">
        <v>555.71</v>
      </c>
      <c r="N1295">
        <v>555.71</v>
      </c>
      <c r="O1295">
        <v>564.42999999999995</v>
      </c>
      <c r="P1295">
        <v>564.42999999999995</v>
      </c>
      <c r="Q1295">
        <v>564.42999999999995</v>
      </c>
    </row>
    <row r="1296" spans="1:17" x14ac:dyDescent="0.2">
      <c r="A1296" t="s">
        <v>109</v>
      </c>
      <c r="B1296" t="e">
        <f>INDEX('SHOP Plan List'!B$2:B$15,MATCH($A1296,'SHOP Plan List'!$A$2:$A$15,0))</f>
        <v>#N/A</v>
      </c>
      <c r="C1296" t="e">
        <f>INDEX('SHOP Plan List'!C$2:C$15,MATCH($A1296,'SHOP Plan List'!$A$2:$A$15,0))</f>
        <v>#N/A</v>
      </c>
      <c r="D1296" t="s">
        <v>82</v>
      </c>
      <c r="E1296">
        <v>31</v>
      </c>
      <c r="F1296">
        <v>550.07000000000005</v>
      </c>
      <c r="G1296">
        <v>550.07000000000005</v>
      </c>
      <c r="H1296">
        <v>550.07000000000005</v>
      </c>
      <c r="I1296">
        <v>558.70000000000005</v>
      </c>
      <c r="J1296">
        <v>558.70000000000005</v>
      </c>
      <c r="K1296">
        <v>558.70000000000005</v>
      </c>
      <c r="L1296">
        <v>567.46</v>
      </c>
      <c r="M1296">
        <v>567.46</v>
      </c>
      <c r="N1296">
        <v>567.46</v>
      </c>
      <c r="O1296">
        <v>576.36</v>
      </c>
      <c r="P1296">
        <v>576.36</v>
      </c>
      <c r="Q1296">
        <v>576.36</v>
      </c>
    </row>
    <row r="1297" spans="1:17" x14ac:dyDescent="0.2">
      <c r="A1297" t="s">
        <v>109</v>
      </c>
      <c r="B1297" t="e">
        <f>INDEX('SHOP Plan List'!B$2:B$15,MATCH($A1297,'SHOP Plan List'!$A$2:$A$15,0))</f>
        <v>#N/A</v>
      </c>
      <c r="C1297" t="e">
        <f>INDEX('SHOP Plan List'!C$2:C$15,MATCH($A1297,'SHOP Plan List'!$A$2:$A$15,0))</f>
        <v>#N/A</v>
      </c>
      <c r="D1297" t="s">
        <v>82</v>
      </c>
      <c r="E1297">
        <v>32</v>
      </c>
      <c r="F1297">
        <v>561.46</v>
      </c>
      <c r="G1297">
        <v>561.46</v>
      </c>
      <c r="H1297">
        <v>561.46</v>
      </c>
      <c r="I1297">
        <v>570.26</v>
      </c>
      <c r="J1297">
        <v>570.26</v>
      </c>
      <c r="K1297">
        <v>570.26</v>
      </c>
      <c r="L1297">
        <v>579.21</v>
      </c>
      <c r="M1297">
        <v>579.21</v>
      </c>
      <c r="N1297">
        <v>579.21</v>
      </c>
      <c r="O1297">
        <v>588.29999999999995</v>
      </c>
      <c r="P1297">
        <v>588.29999999999995</v>
      </c>
      <c r="Q1297">
        <v>588.29999999999995</v>
      </c>
    </row>
    <row r="1298" spans="1:17" x14ac:dyDescent="0.2">
      <c r="A1298" t="s">
        <v>109</v>
      </c>
      <c r="B1298" t="e">
        <f>INDEX('SHOP Plan List'!B$2:B$15,MATCH($A1298,'SHOP Plan List'!$A$2:$A$15,0))</f>
        <v>#N/A</v>
      </c>
      <c r="C1298" t="e">
        <f>INDEX('SHOP Plan List'!C$2:C$15,MATCH($A1298,'SHOP Plan List'!$A$2:$A$15,0))</f>
        <v>#N/A</v>
      </c>
      <c r="D1298" t="s">
        <v>82</v>
      </c>
      <c r="E1298">
        <v>33</v>
      </c>
      <c r="F1298">
        <v>568.57000000000005</v>
      </c>
      <c r="G1298">
        <v>568.57000000000005</v>
      </c>
      <c r="H1298">
        <v>568.57000000000005</v>
      </c>
      <c r="I1298">
        <v>577.5</v>
      </c>
      <c r="J1298">
        <v>577.5</v>
      </c>
      <c r="K1298">
        <v>577.5</v>
      </c>
      <c r="L1298">
        <v>586.55999999999995</v>
      </c>
      <c r="M1298">
        <v>586.55999999999995</v>
      </c>
      <c r="N1298">
        <v>586.55999999999995</v>
      </c>
      <c r="O1298">
        <v>595.76</v>
      </c>
      <c r="P1298">
        <v>595.76</v>
      </c>
      <c r="Q1298">
        <v>595.76</v>
      </c>
    </row>
    <row r="1299" spans="1:17" x14ac:dyDescent="0.2">
      <c r="A1299" t="s">
        <v>109</v>
      </c>
      <c r="B1299" t="e">
        <f>INDEX('SHOP Plan List'!B$2:B$15,MATCH($A1299,'SHOP Plan List'!$A$2:$A$15,0))</f>
        <v>#N/A</v>
      </c>
      <c r="C1299" t="e">
        <f>INDEX('SHOP Plan List'!C$2:C$15,MATCH($A1299,'SHOP Plan List'!$A$2:$A$15,0))</f>
        <v>#N/A</v>
      </c>
      <c r="D1299" t="s">
        <v>82</v>
      </c>
      <c r="E1299">
        <v>34</v>
      </c>
      <c r="F1299">
        <v>576.16999999999996</v>
      </c>
      <c r="G1299">
        <v>576.16999999999996</v>
      </c>
      <c r="H1299">
        <v>576.16999999999996</v>
      </c>
      <c r="I1299">
        <v>585.21</v>
      </c>
      <c r="J1299">
        <v>585.21</v>
      </c>
      <c r="K1299">
        <v>585.21</v>
      </c>
      <c r="L1299">
        <v>594.39</v>
      </c>
      <c r="M1299">
        <v>594.39</v>
      </c>
      <c r="N1299">
        <v>594.39</v>
      </c>
      <c r="O1299">
        <v>603.72</v>
      </c>
      <c r="P1299">
        <v>603.72</v>
      </c>
      <c r="Q1299">
        <v>603.72</v>
      </c>
    </row>
    <row r="1300" spans="1:17" x14ac:dyDescent="0.2">
      <c r="A1300" t="s">
        <v>109</v>
      </c>
      <c r="B1300" t="e">
        <f>INDEX('SHOP Plan List'!B$2:B$15,MATCH($A1300,'SHOP Plan List'!$A$2:$A$15,0))</f>
        <v>#N/A</v>
      </c>
      <c r="C1300" t="e">
        <f>INDEX('SHOP Plan List'!C$2:C$15,MATCH($A1300,'SHOP Plan List'!$A$2:$A$15,0))</f>
        <v>#N/A</v>
      </c>
      <c r="D1300" t="s">
        <v>82</v>
      </c>
      <c r="E1300">
        <v>35</v>
      </c>
      <c r="F1300">
        <v>579.97</v>
      </c>
      <c r="G1300">
        <v>579.97</v>
      </c>
      <c r="H1300">
        <v>579.97</v>
      </c>
      <c r="I1300">
        <v>589.05999999999995</v>
      </c>
      <c r="J1300">
        <v>589.05999999999995</v>
      </c>
      <c r="K1300">
        <v>589.05999999999995</v>
      </c>
      <c r="L1300">
        <v>598.30999999999995</v>
      </c>
      <c r="M1300">
        <v>598.30999999999995</v>
      </c>
      <c r="N1300">
        <v>598.30999999999995</v>
      </c>
      <c r="O1300">
        <v>607.69000000000005</v>
      </c>
      <c r="P1300">
        <v>607.69000000000005</v>
      </c>
      <c r="Q1300">
        <v>607.69000000000005</v>
      </c>
    </row>
    <row r="1301" spans="1:17" x14ac:dyDescent="0.2">
      <c r="A1301" t="s">
        <v>109</v>
      </c>
      <c r="B1301" t="e">
        <f>INDEX('SHOP Plan List'!B$2:B$15,MATCH($A1301,'SHOP Plan List'!$A$2:$A$15,0))</f>
        <v>#N/A</v>
      </c>
      <c r="C1301" t="e">
        <f>INDEX('SHOP Plan List'!C$2:C$15,MATCH($A1301,'SHOP Plan List'!$A$2:$A$15,0))</f>
        <v>#N/A</v>
      </c>
      <c r="D1301" t="s">
        <v>82</v>
      </c>
      <c r="E1301">
        <v>36</v>
      </c>
      <c r="F1301">
        <v>583.76</v>
      </c>
      <c r="G1301">
        <v>583.76</v>
      </c>
      <c r="H1301">
        <v>583.76</v>
      </c>
      <c r="I1301">
        <v>592.91999999999996</v>
      </c>
      <c r="J1301">
        <v>592.91999999999996</v>
      </c>
      <c r="K1301">
        <v>592.91999999999996</v>
      </c>
      <c r="L1301">
        <v>602.22</v>
      </c>
      <c r="M1301">
        <v>602.22</v>
      </c>
      <c r="N1301">
        <v>602.22</v>
      </c>
      <c r="O1301">
        <v>611.66999999999996</v>
      </c>
      <c r="P1301">
        <v>611.66999999999996</v>
      </c>
      <c r="Q1301">
        <v>611.66999999999996</v>
      </c>
    </row>
    <row r="1302" spans="1:17" x14ac:dyDescent="0.2">
      <c r="A1302" t="s">
        <v>109</v>
      </c>
      <c r="B1302" t="e">
        <f>INDEX('SHOP Plan List'!B$2:B$15,MATCH($A1302,'SHOP Plan List'!$A$2:$A$15,0))</f>
        <v>#N/A</v>
      </c>
      <c r="C1302" t="e">
        <f>INDEX('SHOP Plan List'!C$2:C$15,MATCH($A1302,'SHOP Plan List'!$A$2:$A$15,0))</f>
        <v>#N/A</v>
      </c>
      <c r="D1302" t="s">
        <v>82</v>
      </c>
      <c r="E1302">
        <v>37</v>
      </c>
      <c r="F1302">
        <v>587.55999999999995</v>
      </c>
      <c r="G1302">
        <v>587.55999999999995</v>
      </c>
      <c r="H1302">
        <v>587.55999999999995</v>
      </c>
      <c r="I1302">
        <v>596.78</v>
      </c>
      <c r="J1302">
        <v>596.78</v>
      </c>
      <c r="K1302">
        <v>596.78</v>
      </c>
      <c r="L1302">
        <v>606.14</v>
      </c>
      <c r="M1302">
        <v>606.14</v>
      </c>
      <c r="N1302">
        <v>606.14</v>
      </c>
      <c r="O1302">
        <v>615.65</v>
      </c>
      <c r="P1302">
        <v>615.65</v>
      </c>
      <c r="Q1302">
        <v>615.65</v>
      </c>
    </row>
    <row r="1303" spans="1:17" x14ac:dyDescent="0.2">
      <c r="A1303" t="s">
        <v>109</v>
      </c>
      <c r="B1303" t="e">
        <f>INDEX('SHOP Plan List'!B$2:B$15,MATCH($A1303,'SHOP Plan List'!$A$2:$A$15,0))</f>
        <v>#N/A</v>
      </c>
      <c r="C1303" t="e">
        <f>INDEX('SHOP Plan List'!C$2:C$15,MATCH($A1303,'SHOP Plan List'!$A$2:$A$15,0))</f>
        <v>#N/A</v>
      </c>
      <c r="D1303" t="s">
        <v>82</v>
      </c>
      <c r="E1303">
        <v>38</v>
      </c>
      <c r="F1303">
        <v>591.36</v>
      </c>
      <c r="G1303">
        <v>591.36</v>
      </c>
      <c r="H1303">
        <v>591.36</v>
      </c>
      <c r="I1303">
        <v>600.63</v>
      </c>
      <c r="J1303">
        <v>600.63</v>
      </c>
      <c r="K1303">
        <v>600.63</v>
      </c>
      <c r="L1303">
        <v>610.05999999999995</v>
      </c>
      <c r="M1303">
        <v>610.05999999999995</v>
      </c>
      <c r="N1303">
        <v>610.05999999999995</v>
      </c>
      <c r="O1303">
        <v>619.63</v>
      </c>
      <c r="P1303">
        <v>619.63</v>
      </c>
      <c r="Q1303">
        <v>619.63</v>
      </c>
    </row>
    <row r="1304" spans="1:17" x14ac:dyDescent="0.2">
      <c r="A1304" t="s">
        <v>109</v>
      </c>
      <c r="B1304" t="e">
        <f>INDEX('SHOP Plan List'!B$2:B$15,MATCH($A1304,'SHOP Plan List'!$A$2:$A$15,0))</f>
        <v>#N/A</v>
      </c>
      <c r="C1304" t="e">
        <f>INDEX('SHOP Plan List'!C$2:C$15,MATCH($A1304,'SHOP Plan List'!$A$2:$A$15,0))</f>
        <v>#N/A</v>
      </c>
      <c r="D1304" t="s">
        <v>82</v>
      </c>
      <c r="E1304">
        <v>39</v>
      </c>
      <c r="F1304">
        <v>598.95000000000005</v>
      </c>
      <c r="G1304">
        <v>598.95000000000005</v>
      </c>
      <c r="H1304">
        <v>598.95000000000005</v>
      </c>
      <c r="I1304">
        <v>608.35</v>
      </c>
      <c r="J1304">
        <v>608.35</v>
      </c>
      <c r="K1304">
        <v>608.35</v>
      </c>
      <c r="L1304">
        <v>617.89</v>
      </c>
      <c r="M1304">
        <v>617.89</v>
      </c>
      <c r="N1304">
        <v>617.89</v>
      </c>
      <c r="O1304">
        <v>627.59</v>
      </c>
      <c r="P1304">
        <v>627.59</v>
      </c>
      <c r="Q1304">
        <v>627.59</v>
      </c>
    </row>
    <row r="1305" spans="1:17" x14ac:dyDescent="0.2">
      <c r="A1305" t="s">
        <v>109</v>
      </c>
      <c r="B1305" t="e">
        <f>INDEX('SHOP Plan List'!B$2:B$15,MATCH($A1305,'SHOP Plan List'!$A$2:$A$15,0))</f>
        <v>#N/A</v>
      </c>
      <c r="C1305" t="e">
        <f>INDEX('SHOP Plan List'!C$2:C$15,MATCH($A1305,'SHOP Plan List'!$A$2:$A$15,0))</f>
        <v>#N/A</v>
      </c>
      <c r="D1305" t="s">
        <v>82</v>
      </c>
      <c r="E1305">
        <v>40</v>
      </c>
      <c r="F1305">
        <v>606.54</v>
      </c>
      <c r="G1305">
        <v>606.54</v>
      </c>
      <c r="H1305">
        <v>606.54</v>
      </c>
      <c r="I1305">
        <v>616.05999999999995</v>
      </c>
      <c r="J1305">
        <v>616.05999999999995</v>
      </c>
      <c r="K1305">
        <v>616.05999999999995</v>
      </c>
      <c r="L1305">
        <v>625.73</v>
      </c>
      <c r="M1305">
        <v>625.73</v>
      </c>
      <c r="N1305">
        <v>625.73</v>
      </c>
      <c r="O1305">
        <v>635.54</v>
      </c>
      <c r="P1305">
        <v>635.54</v>
      </c>
      <c r="Q1305">
        <v>635.54</v>
      </c>
    </row>
    <row r="1306" spans="1:17" x14ac:dyDescent="0.2">
      <c r="A1306" t="s">
        <v>109</v>
      </c>
      <c r="B1306" t="e">
        <f>INDEX('SHOP Plan List'!B$2:B$15,MATCH($A1306,'SHOP Plan List'!$A$2:$A$15,0))</f>
        <v>#N/A</v>
      </c>
      <c r="C1306" t="e">
        <f>INDEX('SHOP Plan List'!C$2:C$15,MATCH($A1306,'SHOP Plan List'!$A$2:$A$15,0))</f>
        <v>#N/A</v>
      </c>
      <c r="D1306" t="s">
        <v>82</v>
      </c>
      <c r="E1306">
        <v>41</v>
      </c>
      <c r="F1306">
        <v>617.92999999999995</v>
      </c>
      <c r="G1306">
        <v>617.92999999999995</v>
      </c>
      <c r="H1306">
        <v>617.92999999999995</v>
      </c>
      <c r="I1306">
        <v>627.63</v>
      </c>
      <c r="J1306">
        <v>627.63</v>
      </c>
      <c r="K1306">
        <v>627.63</v>
      </c>
      <c r="L1306">
        <v>637.48</v>
      </c>
      <c r="M1306">
        <v>637.48</v>
      </c>
      <c r="N1306">
        <v>637.48</v>
      </c>
      <c r="O1306">
        <v>647.48</v>
      </c>
      <c r="P1306">
        <v>647.48</v>
      </c>
      <c r="Q1306">
        <v>647.48</v>
      </c>
    </row>
    <row r="1307" spans="1:17" x14ac:dyDescent="0.2">
      <c r="A1307" t="s">
        <v>109</v>
      </c>
      <c r="B1307" t="e">
        <f>INDEX('SHOP Plan List'!B$2:B$15,MATCH($A1307,'SHOP Plan List'!$A$2:$A$15,0))</f>
        <v>#N/A</v>
      </c>
      <c r="C1307" t="e">
        <f>INDEX('SHOP Plan List'!C$2:C$15,MATCH($A1307,'SHOP Plan List'!$A$2:$A$15,0))</f>
        <v>#N/A</v>
      </c>
      <c r="D1307" t="s">
        <v>82</v>
      </c>
      <c r="E1307">
        <v>42</v>
      </c>
      <c r="F1307">
        <v>628.85</v>
      </c>
      <c r="G1307">
        <v>628.85</v>
      </c>
      <c r="H1307">
        <v>628.85</v>
      </c>
      <c r="I1307">
        <v>638.72</v>
      </c>
      <c r="J1307">
        <v>638.72</v>
      </c>
      <c r="K1307">
        <v>638.72</v>
      </c>
      <c r="L1307">
        <v>648.74</v>
      </c>
      <c r="M1307">
        <v>648.74</v>
      </c>
      <c r="N1307">
        <v>648.74</v>
      </c>
      <c r="O1307">
        <v>658.92</v>
      </c>
      <c r="P1307">
        <v>658.92</v>
      </c>
      <c r="Q1307">
        <v>658.92</v>
      </c>
    </row>
    <row r="1308" spans="1:17" x14ac:dyDescent="0.2">
      <c r="A1308" t="s">
        <v>109</v>
      </c>
      <c r="B1308" t="e">
        <f>INDEX('SHOP Plan List'!B$2:B$15,MATCH($A1308,'SHOP Plan List'!$A$2:$A$15,0))</f>
        <v>#N/A</v>
      </c>
      <c r="C1308" t="e">
        <f>INDEX('SHOP Plan List'!C$2:C$15,MATCH($A1308,'SHOP Plan List'!$A$2:$A$15,0))</f>
        <v>#N/A</v>
      </c>
      <c r="D1308" t="s">
        <v>82</v>
      </c>
      <c r="E1308">
        <v>43</v>
      </c>
      <c r="F1308">
        <v>644.04</v>
      </c>
      <c r="G1308">
        <v>644.04</v>
      </c>
      <c r="H1308">
        <v>644.04</v>
      </c>
      <c r="I1308">
        <v>654.14</v>
      </c>
      <c r="J1308">
        <v>654.14</v>
      </c>
      <c r="K1308">
        <v>654.14</v>
      </c>
      <c r="L1308">
        <v>664.4</v>
      </c>
      <c r="M1308">
        <v>664.4</v>
      </c>
      <c r="N1308">
        <v>664.4</v>
      </c>
      <c r="O1308">
        <v>674.83</v>
      </c>
      <c r="P1308">
        <v>674.83</v>
      </c>
      <c r="Q1308">
        <v>674.83</v>
      </c>
    </row>
    <row r="1309" spans="1:17" x14ac:dyDescent="0.2">
      <c r="A1309" t="s">
        <v>109</v>
      </c>
      <c r="B1309" t="e">
        <f>INDEX('SHOP Plan List'!B$2:B$15,MATCH($A1309,'SHOP Plan List'!$A$2:$A$15,0))</f>
        <v>#N/A</v>
      </c>
      <c r="C1309" t="e">
        <f>INDEX('SHOP Plan List'!C$2:C$15,MATCH($A1309,'SHOP Plan List'!$A$2:$A$15,0))</f>
        <v>#N/A</v>
      </c>
      <c r="D1309" t="s">
        <v>82</v>
      </c>
      <c r="E1309">
        <v>44</v>
      </c>
      <c r="F1309">
        <v>663.02</v>
      </c>
      <c r="G1309">
        <v>663.02</v>
      </c>
      <c r="H1309">
        <v>663.02</v>
      </c>
      <c r="I1309">
        <v>673.42</v>
      </c>
      <c r="J1309">
        <v>673.42</v>
      </c>
      <c r="K1309">
        <v>673.42</v>
      </c>
      <c r="L1309">
        <v>683.99</v>
      </c>
      <c r="M1309">
        <v>683.99</v>
      </c>
      <c r="N1309">
        <v>683.99</v>
      </c>
      <c r="O1309">
        <v>694.72</v>
      </c>
      <c r="P1309">
        <v>694.72</v>
      </c>
      <c r="Q1309">
        <v>694.72</v>
      </c>
    </row>
    <row r="1310" spans="1:17" x14ac:dyDescent="0.2">
      <c r="A1310" t="s">
        <v>109</v>
      </c>
      <c r="B1310" t="e">
        <f>INDEX('SHOP Plan List'!B$2:B$15,MATCH($A1310,'SHOP Plan List'!$A$2:$A$15,0))</f>
        <v>#N/A</v>
      </c>
      <c r="C1310" t="e">
        <f>INDEX('SHOP Plan List'!C$2:C$15,MATCH($A1310,'SHOP Plan List'!$A$2:$A$15,0))</f>
        <v>#N/A</v>
      </c>
      <c r="D1310" t="s">
        <v>82</v>
      </c>
      <c r="E1310">
        <v>45</v>
      </c>
      <c r="F1310">
        <v>685.33</v>
      </c>
      <c r="G1310">
        <v>685.33</v>
      </c>
      <c r="H1310">
        <v>685.33</v>
      </c>
      <c r="I1310">
        <v>696.08</v>
      </c>
      <c r="J1310">
        <v>696.08</v>
      </c>
      <c r="K1310">
        <v>696.08</v>
      </c>
      <c r="L1310">
        <v>707</v>
      </c>
      <c r="M1310">
        <v>707</v>
      </c>
      <c r="N1310">
        <v>707</v>
      </c>
      <c r="O1310">
        <v>718.09</v>
      </c>
      <c r="P1310">
        <v>718.09</v>
      </c>
      <c r="Q1310">
        <v>718.09</v>
      </c>
    </row>
    <row r="1311" spans="1:17" x14ac:dyDescent="0.2">
      <c r="A1311" t="s">
        <v>109</v>
      </c>
      <c r="B1311" t="e">
        <f>INDEX('SHOP Plan List'!B$2:B$15,MATCH($A1311,'SHOP Plan List'!$A$2:$A$15,0))</f>
        <v>#N/A</v>
      </c>
      <c r="C1311" t="e">
        <f>INDEX('SHOP Plan List'!C$2:C$15,MATCH($A1311,'SHOP Plan List'!$A$2:$A$15,0))</f>
        <v>#N/A</v>
      </c>
      <c r="D1311" t="s">
        <v>82</v>
      </c>
      <c r="E1311">
        <v>46</v>
      </c>
      <c r="F1311">
        <v>711.91</v>
      </c>
      <c r="G1311">
        <v>711.91</v>
      </c>
      <c r="H1311">
        <v>711.91</v>
      </c>
      <c r="I1311">
        <v>723.07</v>
      </c>
      <c r="J1311">
        <v>723.07</v>
      </c>
      <c r="K1311">
        <v>723.07</v>
      </c>
      <c r="L1311">
        <v>734.42</v>
      </c>
      <c r="M1311">
        <v>734.42</v>
      </c>
      <c r="N1311">
        <v>734.42</v>
      </c>
      <c r="O1311">
        <v>745.94</v>
      </c>
      <c r="P1311">
        <v>745.94</v>
      </c>
      <c r="Q1311">
        <v>745.94</v>
      </c>
    </row>
    <row r="1312" spans="1:17" x14ac:dyDescent="0.2">
      <c r="A1312" t="s">
        <v>109</v>
      </c>
      <c r="B1312" t="e">
        <f>INDEX('SHOP Plan List'!B$2:B$15,MATCH($A1312,'SHOP Plan List'!$A$2:$A$15,0))</f>
        <v>#N/A</v>
      </c>
      <c r="C1312" t="e">
        <f>INDEX('SHOP Plan List'!C$2:C$15,MATCH($A1312,'SHOP Plan List'!$A$2:$A$15,0))</f>
        <v>#N/A</v>
      </c>
      <c r="D1312" t="s">
        <v>82</v>
      </c>
      <c r="E1312">
        <v>47</v>
      </c>
      <c r="F1312">
        <v>741.81</v>
      </c>
      <c r="G1312">
        <v>741.81</v>
      </c>
      <c r="H1312">
        <v>741.81</v>
      </c>
      <c r="I1312">
        <v>753.44</v>
      </c>
      <c r="J1312">
        <v>753.44</v>
      </c>
      <c r="K1312">
        <v>753.44</v>
      </c>
      <c r="L1312">
        <v>765.26</v>
      </c>
      <c r="M1312">
        <v>765.26</v>
      </c>
      <c r="N1312">
        <v>765.26</v>
      </c>
      <c r="O1312">
        <v>777.27</v>
      </c>
      <c r="P1312">
        <v>777.27</v>
      </c>
      <c r="Q1312">
        <v>777.27</v>
      </c>
    </row>
    <row r="1313" spans="1:17" x14ac:dyDescent="0.2">
      <c r="A1313" t="s">
        <v>109</v>
      </c>
      <c r="B1313" t="e">
        <f>INDEX('SHOP Plan List'!B$2:B$15,MATCH($A1313,'SHOP Plan List'!$A$2:$A$15,0))</f>
        <v>#N/A</v>
      </c>
      <c r="C1313" t="e">
        <f>INDEX('SHOP Plan List'!C$2:C$15,MATCH($A1313,'SHOP Plan List'!$A$2:$A$15,0))</f>
        <v>#N/A</v>
      </c>
      <c r="D1313" t="s">
        <v>82</v>
      </c>
      <c r="E1313">
        <v>48</v>
      </c>
      <c r="F1313">
        <v>775.98</v>
      </c>
      <c r="G1313">
        <v>775.98</v>
      </c>
      <c r="H1313">
        <v>775.98</v>
      </c>
      <c r="I1313">
        <v>788.15</v>
      </c>
      <c r="J1313">
        <v>788.15</v>
      </c>
      <c r="K1313">
        <v>788.15</v>
      </c>
      <c r="L1313">
        <v>800.52</v>
      </c>
      <c r="M1313">
        <v>800.52</v>
      </c>
      <c r="N1313">
        <v>800.52</v>
      </c>
      <c r="O1313">
        <v>813.08</v>
      </c>
      <c r="P1313">
        <v>813.08</v>
      </c>
      <c r="Q1313">
        <v>813.08</v>
      </c>
    </row>
    <row r="1314" spans="1:17" x14ac:dyDescent="0.2">
      <c r="A1314" t="s">
        <v>109</v>
      </c>
      <c r="B1314" t="e">
        <f>INDEX('SHOP Plan List'!B$2:B$15,MATCH($A1314,'SHOP Plan List'!$A$2:$A$15,0))</f>
        <v>#N/A</v>
      </c>
      <c r="C1314" t="e">
        <f>INDEX('SHOP Plan List'!C$2:C$15,MATCH($A1314,'SHOP Plan List'!$A$2:$A$15,0))</f>
        <v>#N/A</v>
      </c>
      <c r="D1314" t="s">
        <v>82</v>
      </c>
      <c r="E1314">
        <v>49</v>
      </c>
      <c r="F1314">
        <v>809.67</v>
      </c>
      <c r="G1314">
        <v>809.67</v>
      </c>
      <c r="H1314">
        <v>809.67</v>
      </c>
      <c r="I1314">
        <v>822.38</v>
      </c>
      <c r="J1314">
        <v>822.38</v>
      </c>
      <c r="K1314">
        <v>822.38</v>
      </c>
      <c r="L1314">
        <v>835.28</v>
      </c>
      <c r="M1314">
        <v>835.28</v>
      </c>
      <c r="N1314">
        <v>835.28</v>
      </c>
      <c r="O1314">
        <v>848.38</v>
      </c>
      <c r="P1314">
        <v>848.38</v>
      </c>
      <c r="Q1314">
        <v>848.38</v>
      </c>
    </row>
    <row r="1315" spans="1:17" x14ac:dyDescent="0.2">
      <c r="A1315" t="s">
        <v>109</v>
      </c>
      <c r="B1315" t="e">
        <f>INDEX('SHOP Plan List'!B$2:B$15,MATCH($A1315,'SHOP Plan List'!$A$2:$A$15,0))</f>
        <v>#N/A</v>
      </c>
      <c r="C1315" t="e">
        <f>INDEX('SHOP Plan List'!C$2:C$15,MATCH($A1315,'SHOP Plan List'!$A$2:$A$15,0))</f>
        <v>#N/A</v>
      </c>
      <c r="D1315" t="s">
        <v>82</v>
      </c>
      <c r="E1315">
        <v>50</v>
      </c>
      <c r="F1315">
        <v>847.64</v>
      </c>
      <c r="G1315">
        <v>847.64</v>
      </c>
      <c r="H1315">
        <v>847.64</v>
      </c>
      <c r="I1315">
        <v>860.94</v>
      </c>
      <c r="J1315">
        <v>860.94</v>
      </c>
      <c r="K1315">
        <v>860.94</v>
      </c>
      <c r="L1315">
        <v>874.45</v>
      </c>
      <c r="M1315">
        <v>874.45</v>
      </c>
      <c r="N1315">
        <v>874.45</v>
      </c>
      <c r="O1315">
        <v>888.17</v>
      </c>
      <c r="P1315">
        <v>888.17</v>
      </c>
      <c r="Q1315">
        <v>888.17</v>
      </c>
    </row>
    <row r="1316" spans="1:17" x14ac:dyDescent="0.2">
      <c r="A1316" t="s">
        <v>109</v>
      </c>
      <c r="B1316" t="e">
        <f>INDEX('SHOP Plan List'!B$2:B$15,MATCH($A1316,'SHOP Plan List'!$A$2:$A$15,0))</f>
        <v>#N/A</v>
      </c>
      <c r="C1316" t="e">
        <f>INDEX('SHOP Plan List'!C$2:C$15,MATCH($A1316,'SHOP Plan List'!$A$2:$A$15,0))</f>
        <v>#N/A</v>
      </c>
      <c r="D1316" t="s">
        <v>82</v>
      </c>
      <c r="E1316">
        <v>51</v>
      </c>
      <c r="F1316">
        <v>885.14</v>
      </c>
      <c r="G1316">
        <v>885.14</v>
      </c>
      <c r="H1316">
        <v>885.14</v>
      </c>
      <c r="I1316">
        <v>899.02</v>
      </c>
      <c r="J1316">
        <v>899.02</v>
      </c>
      <c r="K1316">
        <v>899.02</v>
      </c>
      <c r="L1316">
        <v>913.13</v>
      </c>
      <c r="M1316">
        <v>913.13</v>
      </c>
      <c r="N1316">
        <v>913.13</v>
      </c>
      <c r="O1316">
        <v>927.45</v>
      </c>
      <c r="P1316">
        <v>927.45</v>
      </c>
      <c r="Q1316">
        <v>927.45</v>
      </c>
    </row>
    <row r="1317" spans="1:17" x14ac:dyDescent="0.2">
      <c r="A1317" t="s">
        <v>109</v>
      </c>
      <c r="B1317" t="e">
        <f>INDEX('SHOP Plan List'!B$2:B$15,MATCH($A1317,'SHOP Plan List'!$A$2:$A$15,0))</f>
        <v>#N/A</v>
      </c>
      <c r="C1317" t="e">
        <f>INDEX('SHOP Plan List'!C$2:C$15,MATCH($A1317,'SHOP Plan List'!$A$2:$A$15,0))</f>
        <v>#N/A</v>
      </c>
      <c r="D1317" t="s">
        <v>82</v>
      </c>
      <c r="E1317">
        <v>52</v>
      </c>
      <c r="F1317">
        <v>926.43</v>
      </c>
      <c r="G1317">
        <v>926.43</v>
      </c>
      <c r="H1317">
        <v>926.43</v>
      </c>
      <c r="I1317">
        <v>940.96</v>
      </c>
      <c r="J1317">
        <v>940.96</v>
      </c>
      <c r="K1317">
        <v>940.96</v>
      </c>
      <c r="L1317">
        <v>955.72</v>
      </c>
      <c r="M1317">
        <v>955.72</v>
      </c>
      <c r="N1317">
        <v>955.72</v>
      </c>
      <c r="O1317">
        <v>970.72</v>
      </c>
      <c r="P1317">
        <v>970.72</v>
      </c>
      <c r="Q1317">
        <v>970.72</v>
      </c>
    </row>
    <row r="1318" spans="1:17" x14ac:dyDescent="0.2">
      <c r="A1318" t="s">
        <v>109</v>
      </c>
      <c r="B1318" t="e">
        <f>INDEX('SHOP Plan List'!B$2:B$15,MATCH($A1318,'SHOP Plan List'!$A$2:$A$15,0))</f>
        <v>#N/A</v>
      </c>
      <c r="C1318" t="e">
        <f>INDEX('SHOP Plan List'!C$2:C$15,MATCH($A1318,'SHOP Plan List'!$A$2:$A$15,0))</f>
        <v>#N/A</v>
      </c>
      <c r="D1318" t="s">
        <v>82</v>
      </c>
      <c r="E1318">
        <v>53</v>
      </c>
      <c r="F1318">
        <v>968.19</v>
      </c>
      <c r="G1318">
        <v>968.19</v>
      </c>
      <c r="H1318">
        <v>968.19</v>
      </c>
      <c r="I1318">
        <v>983.38</v>
      </c>
      <c r="J1318">
        <v>983.38</v>
      </c>
      <c r="K1318">
        <v>983.38</v>
      </c>
      <c r="L1318">
        <v>998.81</v>
      </c>
      <c r="M1318">
        <v>998.81</v>
      </c>
      <c r="N1318">
        <v>998.81</v>
      </c>
      <c r="O1318">
        <v>1014.48</v>
      </c>
      <c r="P1318">
        <v>1014.48</v>
      </c>
      <c r="Q1318">
        <v>1014.48</v>
      </c>
    </row>
    <row r="1319" spans="1:17" x14ac:dyDescent="0.2">
      <c r="A1319" t="s">
        <v>109</v>
      </c>
      <c r="B1319" t="e">
        <f>INDEX('SHOP Plan List'!B$2:B$15,MATCH($A1319,'SHOP Plan List'!$A$2:$A$15,0))</f>
        <v>#N/A</v>
      </c>
      <c r="C1319" t="e">
        <f>INDEX('SHOP Plan List'!C$2:C$15,MATCH($A1319,'SHOP Plan List'!$A$2:$A$15,0))</f>
        <v>#N/A</v>
      </c>
      <c r="D1319" t="s">
        <v>82</v>
      </c>
      <c r="E1319">
        <v>54</v>
      </c>
      <c r="F1319">
        <v>1013.28</v>
      </c>
      <c r="G1319">
        <v>1013.28</v>
      </c>
      <c r="H1319">
        <v>1013.28</v>
      </c>
      <c r="I1319">
        <v>1029.18</v>
      </c>
      <c r="J1319">
        <v>1029.18</v>
      </c>
      <c r="K1319">
        <v>1029.18</v>
      </c>
      <c r="L1319">
        <v>1045.32</v>
      </c>
      <c r="M1319">
        <v>1045.32</v>
      </c>
      <c r="N1319">
        <v>1045.32</v>
      </c>
      <c r="O1319">
        <v>1061.72</v>
      </c>
      <c r="P1319">
        <v>1061.72</v>
      </c>
      <c r="Q1319">
        <v>1061.72</v>
      </c>
    </row>
    <row r="1320" spans="1:17" x14ac:dyDescent="0.2">
      <c r="A1320" t="s">
        <v>109</v>
      </c>
      <c r="B1320" t="e">
        <f>INDEX('SHOP Plan List'!B$2:B$15,MATCH($A1320,'SHOP Plan List'!$A$2:$A$15,0))</f>
        <v>#N/A</v>
      </c>
      <c r="C1320" t="e">
        <f>INDEX('SHOP Plan List'!C$2:C$15,MATCH($A1320,'SHOP Plan List'!$A$2:$A$15,0))</f>
        <v>#N/A</v>
      </c>
      <c r="D1320" t="s">
        <v>82</v>
      </c>
      <c r="E1320">
        <v>55</v>
      </c>
      <c r="F1320">
        <v>1058.3699999999999</v>
      </c>
      <c r="G1320">
        <v>1058.3699999999999</v>
      </c>
      <c r="H1320">
        <v>1058.3699999999999</v>
      </c>
      <c r="I1320">
        <v>1074.97</v>
      </c>
      <c r="J1320">
        <v>1074.97</v>
      </c>
      <c r="K1320">
        <v>1074.97</v>
      </c>
      <c r="L1320">
        <v>1091.8399999999999</v>
      </c>
      <c r="M1320">
        <v>1091.8399999999999</v>
      </c>
      <c r="N1320">
        <v>1091.8399999999999</v>
      </c>
      <c r="O1320">
        <v>1108.97</v>
      </c>
      <c r="P1320">
        <v>1108.97</v>
      </c>
      <c r="Q1320">
        <v>1108.97</v>
      </c>
    </row>
    <row r="1321" spans="1:17" x14ac:dyDescent="0.2">
      <c r="A1321" t="s">
        <v>109</v>
      </c>
      <c r="B1321" t="e">
        <f>INDEX('SHOP Plan List'!B$2:B$15,MATCH($A1321,'SHOP Plan List'!$A$2:$A$15,0))</f>
        <v>#N/A</v>
      </c>
      <c r="C1321" t="e">
        <f>INDEX('SHOP Plan List'!C$2:C$15,MATCH($A1321,'SHOP Plan List'!$A$2:$A$15,0))</f>
        <v>#N/A</v>
      </c>
      <c r="D1321" t="s">
        <v>82</v>
      </c>
      <c r="E1321">
        <v>56</v>
      </c>
      <c r="F1321">
        <v>1107.25</v>
      </c>
      <c r="G1321">
        <v>1107.25</v>
      </c>
      <c r="H1321">
        <v>1107.25</v>
      </c>
      <c r="I1321">
        <v>1124.6199999999999</v>
      </c>
      <c r="J1321">
        <v>1124.6199999999999</v>
      </c>
      <c r="K1321">
        <v>1124.6199999999999</v>
      </c>
      <c r="L1321">
        <v>1142.27</v>
      </c>
      <c r="M1321">
        <v>1142.27</v>
      </c>
      <c r="N1321">
        <v>1142.27</v>
      </c>
      <c r="O1321">
        <v>1160.19</v>
      </c>
      <c r="P1321">
        <v>1160.19</v>
      </c>
      <c r="Q1321">
        <v>1160.19</v>
      </c>
    </row>
    <row r="1322" spans="1:17" x14ac:dyDescent="0.2">
      <c r="A1322" t="s">
        <v>109</v>
      </c>
      <c r="B1322" t="e">
        <f>INDEX('SHOP Plan List'!B$2:B$15,MATCH($A1322,'SHOP Plan List'!$A$2:$A$15,0))</f>
        <v>#N/A</v>
      </c>
      <c r="C1322" t="e">
        <f>INDEX('SHOP Plan List'!C$2:C$15,MATCH($A1322,'SHOP Plan List'!$A$2:$A$15,0))</f>
        <v>#N/A</v>
      </c>
      <c r="D1322" t="s">
        <v>82</v>
      </c>
      <c r="E1322">
        <v>57</v>
      </c>
      <c r="F1322">
        <v>1156.6099999999999</v>
      </c>
      <c r="G1322">
        <v>1156.6099999999999</v>
      </c>
      <c r="H1322">
        <v>1156.6099999999999</v>
      </c>
      <c r="I1322">
        <v>1174.76</v>
      </c>
      <c r="J1322">
        <v>1174.76</v>
      </c>
      <c r="K1322">
        <v>1174.76</v>
      </c>
      <c r="L1322">
        <v>1193.19</v>
      </c>
      <c r="M1322">
        <v>1193.19</v>
      </c>
      <c r="N1322">
        <v>1193.19</v>
      </c>
      <c r="O1322">
        <v>1211.9100000000001</v>
      </c>
      <c r="P1322">
        <v>1211.9100000000001</v>
      </c>
      <c r="Q1322">
        <v>1211.9100000000001</v>
      </c>
    </row>
    <row r="1323" spans="1:17" x14ac:dyDescent="0.2">
      <c r="A1323" t="s">
        <v>109</v>
      </c>
      <c r="B1323" t="e">
        <f>INDEX('SHOP Plan List'!B$2:B$15,MATCH($A1323,'SHOP Plan List'!$A$2:$A$15,0))</f>
        <v>#N/A</v>
      </c>
      <c r="C1323" t="e">
        <f>INDEX('SHOP Plan List'!C$2:C$15,MATCH($A1323,'SHOP Plan List'!$A$2:$A$15,0))</f>
        <v>#N/A</v>
      </c>
      <c r="D1323" t="s">
        <v>82</v>
      </c>
      <c r="E1323">
        <v>58</v>
      </c>
      <c r="F1323">
        <v>1209.29</v>
      </c>
      <c r="G1323">
        <v>1209.29</v>
      </c>
      <c r="H1323">
        <v>1209.29</v>
      </c>
      <c r="I1323">
        <v>1228.26</v>
      </c>
      <c r="J1323">
        <v>1228.26</v>
      </c>
      <c r="K1323">
        <v>1228.26</v>
      </c>
      <c r="L1323">
        <v>1247.53</v>
      </c>
      <c r="M1323">
        <v>1247.53</v>
      </c>
      <c r="N1323">
        <v>1247.53</v>
      </c>
      <c r="O1323">
        <v>1267.1099999999999</v>
      </c>
      <c r="P1323">
        <v>1267.1099999999999</v>
      </c>
      <c r="Q1323">
        <v>1267.1099999999999</v>
      </c>
    </row>
    <row r="1324" spans="1:17" x14ac:dyDescent="0.2">
      <c r="A1324" t="s">
        <v>109</v>
      </c>
      <c r="B1324" t="e">
        <f>INDEX('SHOP Plan List'!B$2:B$15,MATCH($A1324,'SHOP Plan List'!$A$2:$A$15,0))</f>
        <v>#N/A</v>
      </c>
      <c r="C1324" t="e">
        <f>INDEX('SHOP Plan List'!C$2:C$15,MATCH($A1324,'SHOP Plan List'!$A$2:$A$15,0))</f>
        <v>#N/A</v>
      </c>
      <c r="D1324" t="s">
        <v>82</v>
      </c>
      <c r="E1324">
        <v>59</v>
      </c>
      <c r="F1324">
        <v>1235.3900000000001</v>
      </c>
      <c r="G1324">
        <v>1235.3900000000001</v>
      </c>
      <c r="H1324">
        <v>1235.3900000000001</v>
      </c>
      <c r="I1324">
        <v>1254.78</v>
      </c>
      <c r="J1324">
        <v>1254.78</v>
      </c>
      <c r="K1324">
        <v>1254.78</v>
      </c>
      <c r="L1324">
        <v>1274.46</v>
      </c>
      <c r="M1324">
        <v>1274.46</v>
      </c>
      <c r="N1324">
        <v>1274.46</v>
      </c>
      <c r="O1324">
        <v>1294.46</v>
      </c>
      <c r="P1324">
        <v>1294.46</v>
      </c>
      <c r="Q1324">
        <v>1294.46</v>
      </c>
    </row>
    <row r="1325" spans="1:17" x14ac:dyDescent="0.2">
      <c r="A1325" t="s">
        <v>109</v>
      </c>
      <c r="B1325" t="e">
        <f>INDEX('SHOP Plan List'!B$2:B$15,MATCH($A1325,'SHOP Plan List'!$A$2:$A$15,0))</f>
        <v>#N/A</v>
      </c>
      <c r="C1325" t="e">
        <f>INDEX('SHOP Plan List'!C$2:C$15,MATCH($A1325,'SHOP Plan List'!$A$2:$A$15,0))</f>
        <v>#N/A</v>
      </c>
      <c r="D1325" t="s">
        <v>82</v>
      </c>
      <c r="E1325">
        <v>60</v>
      </c>
      <c r="F1325">
        <v>1288.07</v>
      </c>
      <c r="G1325">
        <v>1288.07</v>
      </c>
      <c r="H1325">
        <v>1288.07</v>
      </c>
      <c r="I1325">
        <v>1308.28</v>
      </c>
      <c r="J1325">
        <v>1308.28</v>
      </c>
      <c r="K1325">
        <v>1308.28</v>
      </c>
      <c r="L1325">
        <v>1328.81</v>
      </c>
      <c r="M1325">
        <v>1328.81</v>
      </c>
      <c r="N1325">
        <v>1328.81</v>
      </c>
      <c r="O1325">
        <v>1349.66</v>
      </c>
      <c r="P1325">
        <v>1349.66</v>
      </c>
      <c r="Q1325">
        <v>1349.66</v>
      </c>
    </row>
    <row r="1326" spans="1:17" x14ac:dyDescent="0.2">
      <c r="A1326" t="s">
        <v>109</v>
      </c>
      <c r="B1326" t="e">
        <f>INDEX('SHOP Plan List'!B$2:B$15,MATCH($A1326,'SHOP Plan List'!$A$2:$A$15,0))</f>
        <v>#N/A</v>
      </c>
      <c r="C1326" t="e">
        <f>INDEX('SHOP Plan List'!C$2:C$15,MATCH($A1326,'SHOP Plan List'!$A$2:$A$15,0))</f>
        <v>#N/A</v>
      </c>
      <c r="D1326" t="s">
        <v>82</v>
      </c>
      <c r="E1326">
        <v>61</v>
      </c>
      <c r="F1326">
        <v>1333.64</v>
      </c>
      <c r="G1326">
        <v>1333.64</v>
      </c>
      <c r="H1326">
        <v>1333.64</v>
      </c>
      <c r="I1326">
        <v>1354.56</v>
      </c>
      <c r="J1326">
        <v>1354.56</v>
      </c>
      <c r="K1326">
        <v>1354.56</v>
      </c>
      <c r="L1326">
        <v>1375.81</v>
      </c>
      <c r="M1326">
        <v>1375.81</v>
      </c>
      <c r="N1326">
        <v>1375.81</v>
      </c>
      <c r="O1326">
        <v>1397.4</v>
      </c>
      <c r="P1326">
        <v>1397.4</v>
      </c>
      <c r="Q1326">
        <v>1397.4</v>
      </c>
    </row>
    <row r="1327" spans="1:17" x14ac:dyDescent="0.2">
      <c r="A1327" t="s">
        <v>109</v>
      </c>
      <c r="B1327" t="e">
        <f>INDEX('SHOP Plan List'!B$2:B$15,MATCH($A1327,'SHOP Plan List'!$A$2:$A$15,0))</f>
        <v>#N/A</v>
      </c>
      <c r="C1327" t="e">
        <f>INDEX('SHOP Plan List'!C$2:C$15,MATCH($A1327,'SHOP Plan List'!$A$2:$A$15,0))</f>
        <v>#N/A</v>
      </c>
      <c r="D1327" t="s">
        <v>82</v>
      </c>
      <c r="E1327">
        <v>62</v>
      </c>
      <c r="F1327">
        <v>1363.54</v>
      </c>
      <c r="G1327">
        <v>1363.54</v>
      </c>
      <c r="H1327">
        <v>1363.54</v>
      </c>
      <c r="I1327">
        <v>1384.93</v>
      </c>
      <c r="J1327">
        <v>1384.93</v>
      </c>
      <c r="K1327">
        <v>1384.93</v>
      </c>
      <c r="L1327">
        <v>1406.66</v>
      </c>
      <c r="M1327">
        <v>1406.66</v>
      </c>
      <c r="N1327">
        <v>1406.66</v>
      </c>
      <c r="O1327">
        <v>1428.73</v>
      </c>
      <c r="P1327">
        <v>1428.73</v>
      </c>
      <c r="Q1327">
        <v>1428.73</v>
      </c>
    </row>
    <row r="1328" spans="1:17" x14ac:dyDescent="0.2">
      <c r="A1328" t="s">
        <v>109</v>
      </c>
      <c r="B1328" t="e">
        <f>INDEX('SHOP Plan List'!B$2:B$15,MATCH($A1328,'SHOP Plan List'!$A$2:$A$15,0))</f>
        <v>#N/A</v>
      </c>
      <c r="C1328" t="e">
        <f>INDEX('SHOP Plan List'!C$2:C$15,MATCH($A1328,'SHOP Plan List'!$A$2:$A$15,0))</f>
        <v>#N/A</v>
      </c>
      <c r="D1328" t="s">
        <v>82</v>
      </c>
      <c r="E1328">
        <v>63</v>
      </c>
      <c r="F1328">
        <v>1401.03</v>
      </c>
      <c r="G1328">
        <v>1401.03</v>
      </c>
      <c r="H1328">
        <v>1401.03</v>
      </c>
      <c r="I1328">
        <v>1423.01</v>
      </c>
      <c r="J1328">
        <v>1423.01</v>
      </c>
      <c r="K1328">
        <v>1423.01</v>
      </c>
      <c r="L1328">
        <v>1445.34</v>
      </c>
      <c r="M1328">
        <v>1445.34</v>
      </c>
      <c r="N1328">
        <v>1445.34</v>
      </c>
      <c r="O1328">
        <v>1468.01</v>
      </c>
      <c r="P1328">
        <v>1468.01</v>
      </c>
      <c r="Q1328">
        <v>1468.01</v>
      </c>
    </row>
    <row r="1329" spans="1:17" x14ac:dyDescent="0.2">
      <c r="A1329" t="s">
        <v>109</v>
      </c>
      <c r="B1329" t="e">
        <f>INDEX('SHOP Plan List'!B$2:B$15,MATCH($A1329,'SHOP Plan List'!$A$2:$A$15,0))</f>
        <v>#N/A</v>
      </c>
      <c r="C1329" t="e">
        <f>INDEX('SHOP Plan List'!C$2:C$15,MATCH($A1329,'SHOP Plan List'!$A$2:$A$15,0))</f>
        <v>#N/A</v>
      </c>
      <c r="D1329" t="s">
        <v>82</v>
      </c>
      <c r="E1329" t="s">
        <v>84</v>
      </c>
      <c r="F1329">
        <v>1423.8</v>
      </c>
      <c r="G1329">
        <v>1423.8</v>
      </c>
      <c r="H1329">
        <v>1423.8</v>
      </c>
      <c r="I1329">
        <v>1446.14</v>
      </c>
      <c r="J1329">
        <v>1446.14</v>
      </c>
      <c r="K1329">
        <v>1446.14</v>
      </c>
      <c r="L1329">
        <v>1468.83</v>
      </c>
      <c r="M1329">
        <v>1468.83</v>
      </c>
      <c r="N1329">
        <v>1468.83</v>
      </c>
      <c r="O1329">
        <v>1491.87</v>
      </c>
      <c r="P1329">
        <v>1491.87</v>
      </c>
      <c r="Q1329">
        <v>1491.87</v>
      </c>
    </row>
    <row r="1330" spans="1:17" x14ac:dyDescent="0.2">
      <c r="A1330" t="s">
        <v>110</v>
      </c>
      <c r="B1330" t="e">
        <f>INDEX('SHOP Plan List'!B$2:B$15,MATCH($A1330,'SHOP Plan List'!$A$2:$A$15,0))</f>
        <v>#N/A</v>
      </c>
      <c r="C1330" t="e">
        <f>INDEX('SHOP Plan List'!C$2:C$15,MATCH($A1330,'SHOP Plan List'!$A$2:$A$15,0))</f>
        <v>#N/A</v>
      </c>
      <c r="D1330" t="s">
        <v>82</v>
      </c>
      <c r="E1330" t="s">
        <v>83</v>
      </c>
      <c r="F1330">
        <v>366.76</v>
      </c>
      <c r="G1330">
        <v>366.76</v>
      </c>
      <c r="H1330">
        <v>366.76</v>
      </c>
      <c r="I1330">
        <v>372.51</v>
      </c>
      <c r="J1330">
        <v>372.51</v>
      </c>
      <c r="K1330">
        <v>372.51</v>
      </c>
      <c r="L1330">
        <v>378.35</v>
      </c>
      <c r="M1330">
        <v>378.35</v>
      </c>
      <c r="N1330">
        <v>378.35</v>
      </c>
      <c r="O1330">
        <v>384.29</v>
      </c>
      <c r="P1330">
        <v>384.29</v>
      </c>
      <c r="Q1330">
        <v>384.29</v>
      </c>
    </row>
    <row r="1331" spans="1:17" x14ac:dyDescent="0.2">
      <c r="A1331" t="s">
        <v>110</v>
      </c>
      <c r="B1331" t="e">
        <f>INDEX('SHOP Plan List'!B$2:B$15,MATCH($A1331,'SHOP Plan List'!$A$2:$A$15,0))</f>
        <v>#N/A</v>
      </c>
      <c r="C1331" t="e">
        <f>INDEX('SHOP Plan List'!C$2:C$15,MATCH($A1331,'SHOP Plan List'!$A$2:$A$15,0))</f>
        <v>#N/A</v>
      </c>
      <c r="D1331" t="s">
        <v>82</v>
      </c>
      <c r="E1331">
        <v>15</v>
      </c>
      <c r="F1331">
        <v>399.36</v>
      </c>
      <c r="G1331">
        <v>399.36</v>
      </c>
      <c r="H1331">
        <v>399.36</v>
      </c>
      <c r="I1331">
        <v>405.62</v>
      </c>
      <c r="J1331">
        <v>405.62</v>
      </c>
      <c r="K1331">
        <v>405.62</v>
      </c>
      <c r="L1331">
        <v>411.99</v>
      </c>
      <c r="M1331">
        <v>411.99</v>
      </c>
      <c r="N1331">
        <v>411.99</v>
      </c>
      <c r="O1331">
        <v>418.45</v>
      </c>
      <c r="P1331">
        <v>418.45</v>
      </c>
      <c r="Q1331">
        <v>418.45</v>
      </c>
    </row>
    <row r="1332" spans="1:17" x14ac:dyDescent="0.2">
      <c r="A1332" t="s">
        <v>110</v>
      </c>
      <c r="B1332" t="e">
        <f>INDEX('SHOP Plan List'!B$2:B$15,MATCH($A1332,'SHOP Plan List'!$A$2:$A$15,0))</f>
        <v>#N/A</v>
      </c>
      <c r="C1332" t="e">
        <f>INDEX('SHOP Plan List'!C$2:C$15,MATCH($A1332,'SHOP Plan List'!$A$2:$A$15,0))</f>
        <v>#N/A</v>
      </c>
      <c r="D1332" t="s">
        <v>82</v>
      </c>
      <c r="E1332">
        <v>16</v>
      </c>
      <c r="F1332">
        <v>411.82</v>
      </c>
      <c r="G1332">
        <v>411.82</v>
      </c>
      <c r="H1332">
        <v>411.82</v>
      </c>
      <c r="I1332">
        <v>418.28</v>
      </c>
      <c r="J1332">
        <v>418.28</v>
      </c>
      <c r="K1332">
        <v>418.28</v>
      </c>
      <c r="L1332">
        <v>424.84</v>
      </c>
      <c r="M1332">
        <v>424.84</v>
      </c>
      <c r="N1332">
        <v>424.84</v>
      </c>
      <c r="O1332">
        <v>431.51</v>
      </c>
      <c r="P1332">
        <v>431.51</v>
      </c>
      <c r="Q1332">
        <v>431.51</v>
      </c>
    </row>
    <row r="1333" spans="1:17" x14ac:dyDescent="0.2">
      <c r="A1333" t="s">
        <v>110</v>
      </c>
      <c r="B1333" t="e">
        <f>INDEX('SHOP Plan List'!B$2:B$15,MATCH($A1333,'SHOP Plan List'!$A$2:$A$15,0))</f>
        <v>#N/A</v>
      </c>
      <c r="C1333" t="e">
        <f>INDEX('SHOP Plan List'!C$2:C$15,MATCH($A1333,'SHOP Plan List'!$A$2:$A$15,0))</f>
        <v>#N/A</v>
      </c>
      <c r="D1333" t="s">
        <v>82</v>
      </c>
      <c r="E1333">
        <v>17</v>
      </c>
      <c r="F1333">
        <v>424.29</v>
      </c>
      <c r="G1333">
        <v>424.29</v>
      </c>
      <c r="H1333">
        <v>424.29</v>
      </c>
      <c r="I1333">
        <v>430.94</v>
      </c>
      <c r="J1333">
        <v>430.94</v>
      </c>
      <c r="K1333">
        <v>430.94</v>
      </c>
      <c r="L1333">
        <v>437.7</v>
      </c>
      <c r="M1333">
        <v>437.7</v>
      </c>
      <c r="N1333">
        <v>437.7</v>
      </c>
      <c r="O1333">
        <v>444.57</v>
      </c>
      <c r="P1333">
        <v>444.57</v>
      </c>
      <c r="Q1333">
        <v>444.57</v>
      </c>
    </row>
    <row r="1334" spans="1:17" x14ac:dyDescent="0.2">
      <c r="A1334" t="s">
        <v>110</v>
      </c>
      <c r="B1334" t="e">
        <f>INDEX('SHOP Plan List'!B$2:B$15,MATCH($A1334,'SHOP Plan List'!$A$2:$A$15,0))</f>
        <v>#N/A</v>
      </c>
      <c r="C1334" t="e">
        <f>INDEX('SHOP Plan List'!C$2:C$15,MATCH($A1334,'SHOP Plan List'!$A$2:$A$15,0))</f>
        <v>#N/A</v>
      </c>
      <c r="D1334" t="s">
        <v>82</v>
      </c>
      <c r="E1334">
        <v>18</v>
      </c>
      <c r="F1334">
        <v>437.71</v>
      </c>
      <c r="G1334">
        <v>437.71</v>
      </c>
      <c r="H1334">
        <v>437.71</v>
      </c>
      <c r="I1334">
        <v>444.58</v>
      </c>
      <c r="J1334">
        <v>444.58</v>
      </c>
      <c r="K1334">
        <v>444.58</v>
      </c>
      <c r="L1334">
        <v>451.55</v>
      </c>
      <c r="M1334">
        <v>451.55</v>
      </c>
      <c r="N1334">
        <v>451.55</v>
      </c>
      <c r="O1334">
        <v>458.64</v>
      </c>
      <c r="P1334">
        <v>458.64</v>
      </c>
      <c r="Q1334">
        <v>458.64</v>
      </c>
    </row>
    <row r="1335" spans="1:17" x14ac:dyDescent="0.2">
      <c r="A1335" t="s">
        <v>110</v>
      </c>
      <c r="B1335" t="e">
        <f>INDEX('SHOP Plan List'!B$2:B$15,MATCH($A1335,'SHOP Plan List'!$A$2:$A$15,0))</f>
        <v>#N/A</v>
      </c>
      <c r="C1335" t="e">
        <f>INDEX('SHOP Plan List'!C$2:C$15,MATCH($A1335,'SHOP Plan List'!$A$2:$A$15,0))</f>
        <v>#N/A</v>
      </c>
      <c r="D1335" t="s">
        <v>82</v>
      </c>
      <c r="E1335">
        <v>19</v>
      </c>
      <c r="F1335">
        <v>451.13</v>
      </c>
      <c r="G1335">
        <v>451.13</v>
      </c>
      <c r="H1335">
        <v>451.13</v>
      </c>
      <c r="I1335">
        <v>458.21</v>
      </c>
      <c r="J1335">
        <v>458.21</v>
      </c>
      <c r="K1335">
        <v>458.21</v>
      </c>
      <c r="L1335">
        <v>465.4</v>
      </c>
      <c r="M1335">
        <v>465.4</v>
      </c>
      <c r="N1335">
        <v>465.4</v>
      </c>
      <c r="O1335">
        <v>472.7</v>
      </c>
      <c r="P1335">
        <v>472.7</v>
      </c>
      <c r="Q1335">
        <v>472.7</v>
      </c>
    </row>
    <row r="1336" spans="1:17" x14ac:dyDescent="0.2">
      <c r="A1336" t="s">
        <v>110</v>
      </c>
      <c r="B1336" t="e">
        <f>INDEX('SHOP Plan List'!B$2:B$15,MATCH($A1336,'SHOP Plan List'!$A$2:$A$15,0))</f>
        <v>#N/A</v>
      </c>
      <c r="C1336" t="e">
        <f>INDEX('SHOP Plan List'!C$2:C$15,MATCH($A1336,'SHOP Plan List'!$A$2:$A$15,0))</f>
        <v>#N/A</v>
      </c>
      <c r="D1336" t="s">
        <v>82</v>
      </c>
      <c r="E1336">
        <v>20</v>
      </c>
      <c r="F1336">
        <v>465.04</v>
      </c>
      <c r="G1336">
        <v>465.04</v>
      </c>
      <c r="H1336">
        <v>465.04</v>
      </c>
      <c r="I1336">
        <v>472.33</v>
      </c>
      <c r="J1336">
        <v>472.33</v>
      </c>
      <c r="K1336">
        <v>472.33</v>
      </c>
      <c r="L1336">
        <v>479.74</v>
      </c>
      <c r="M1336">
        <v>479.74</v>
      </c>
      <c r="N1336">
        <v>479.74</v>
      </c>
      <c r="O1336">
        <v>487.27</v>
      </c>
      <c r="P1336">
        <v>487.27</v>
      </c>
      <c r="Q1336">
        <v>487.27</v>
      </c>
    </row>
    <row r="1337" spans="1:17" x14ac:dyDescent="0.2">
      <c r="A1337" t="s">
        <v>110</v>
      </c>
      <c r="B1337" t="e">
        <f>INDEX('SHOP Plan List'!B$2:B$15,MATCH($A1337,'SHOP Plan List'!$A$2:$A$15,0))</f>
        <v>#N/A</v>
      </c>
      <c r="C1337" t="e">
        <f>INDEX('SHOP Plan List'!C$2:C$15,MATCH($A1337,'SHOP Plan List'!$A$2:$A$15,0))</f>
        <v>#N/A</v>
      </c>
      <c r="D1337" t="s">
        <v>82</v>
      </c>
      <c r="E1337">
        <v>21</v>
      </c>
      <c r="F1337">
        <v>479.42</v>
      </c>
      <c r="G1337">
        <v>479.42</v>
      </c>
      <c r="H1337">
        <v>479.42</v>
      </c>
      <c r="I1337">
        <v>486.94</v>
      </c>
      <c r="J1337">
        <v>486.94</v>
      </c>
      <c r="K1337">
        <v>486.94</v>
      </c>
      <c r="L1337">
        <v>494.58</v>
      </c>
      <c r="M1337">
        <v>494.58</v>
      </c>
      <c r="N1337">
        <v>494.58</v>
      </c>
      <c r="O1337">
        <v>502.34</v>
      </c>
      <c r="P1337">
        <v>502.34</v>
      </c>
      <c r="Q1337">
        <v>502.34</v>
      </c>
    </row>
    <row r="1338" spans="1:17" x14ac:dyDescent="0.2">
      <c r="A1338" t="s">
        <v>110</v>
      </c>
      <c r="B1338" t="e">
        <f>INDEX('SHOP Plan List'!B$2:B$15,MATCH($A1338,'SHOP Plan List'!$A$2:$A$15,0))</f>
        <v>#N/A</v>
      </c>
      <c r="C1338" t="e">
        <f>INDEX('SHOP Plan List'!C$2:C$15,MATCH($A1338,'SHOP Plan List'!$A$2:$A$15,0))</f>
        <v>#N/A</v>
      </c>
      <c r="D1338" t="s">
        <v>82</v>
      </c>
      <c r="E1338">
        <v>22</v>
      </c>
      <c r="F1338">
        <v>479.42</v>
      </c>
      <c r="G1338">
        <v>479.42</v>
      </c>
      <c r="H1338">
        <v>479.42</v>
      </c>
      <c r="I1338">
        <v>486.94</v>
      </c>
      <c r="J1338">
        <v>486.94</v>
      </c>
      <c r="K1338">
        <v>486.94</v>
      </c>
      <c r="L1338">
        <v>494.58</v>
      </c>
      <c r="M1338">
        <v>494.58</v>
      </c>
      <c r="N1338">
        <v>494.58</v>
      </c>
      <c r="O1338">
        <v>502.34</v>
      </c>
      <c r="P1338">
        <v>502.34</v>
      </c>
      <c r="Q1338">
        <v>502.34</v>
      </c>
    </row>
    <row r="1339" spans="1:17" x14ac:dyDescent="0.2">
      <c r="A1339" t="s">
        <v>110</v>
      </c>
      <c r="B1339" t="e">
        <f>INDEX('SHOP Plan List'!B$2:B$15,MATCH($A1339,'SHOP Plan List'!$A$2:$A$15,0))</f>
        <v>#N/A</v>
      </c>
      <c r="C1339" t="e">
        <f>INDEX('SHOP Plan List'!C$2:C$15,MATCH($A1339,'SHOP Plan List'!$A$2:$A$15,0))</f>
        <v>#N/A</v>
      </c>
      <c r="D1339" t="s">
        <v>82</v>
      </c>
      <c r="E1339">
        <v>23</v>
      </c>
      <c r="F1339">
        <v>479.42</v>
      </c>
      <c r="G1339">
        <v>479.42</v>
      </c>
      <c r="H1339">
        <v>479.42</v>
      </c>
      <c r="I1339">
        <v>486.94</v>
      </c>
      <c r="J1339">
        <v>486.94</v>
      </c>
      <c r="K1339">
        <v>486.94</v>
      </c>
      <c r="L1339">
        <v>494.58</v>
      </c>
      <c r="M1339">
        <v>494.58</v>
      </c>
      <c r="N1339">
        <v>494.58</v>
      </c>
      <c r="O1339">
        <v>502.34</v>
      </c>
      <c r="P1339">
        <v>502.34</v>
      </c>
      <c r="Q1339">
        <v>502.34</v>
      </c>
    </row>
    <row r="1340" spans="1:17" x14ac:dyDescent="0.2">
      <c r="A1340" t="s">
        <v>110</v>
      </c>
      <c r="B1340" t="e">
        <f>INDEX('SHOP Plan List'!B$2:B$15,MATCH($A1340,'SHOP Plan List'!$A$2:$A$15,0))</f>
        <v>#N/A</v>
      </c>
      <c r="C1340" t="e">
        <f>INDEX('SHOP Plan List'!C$2:C$15,MATCH($A1340,'SHOP Plan List'!$A$2:$A$15,0))</f>
        <v>#N/A</v>
      </c>
      <c r="D1340" t="s">
        <v>82</v>
      </c>
      <c r="E1340">
        <v>24</v>
      </c>
      <c r="F1340">
        <v>479.42</v>
      </c>
      <c r="G1340">
        <v>479.42</v>
      </c>
      <c r="H1340">
        <v>479.42</v>
      </c>
      <c r="I1340">
        <v>486.94</v>
      </c>
      <c r="J1340">
        <v>486.94</v>
      </c>
      <c r="K1340">
        <v>486.94</v>
      </c>
      <c r="L1340">
        <v>494.58</v>
      </c>
      <c r="M1340">
        <v>494.58</v>
      </c>
      <c r="N1340">
        <v>494.58</v>
      </c>
      <c r="O1340">
        <v>502.34</v>
      </c>
      <c r="P1340">
        <v>502.34</v>
      </c>
      <c r="Q1340">
        <v>502.34</v>
      </c>
    </row>
    <row r="1341" spans="1:17" x14ac:dyDescent="0.2">
      <c r="A1341" t="s">
        <v>110</v>
      </c>
      <c r="B1341" t="e">
        <f>INDEX('SHOP Plan List'!B$2:B$15,MATCH($A1341,'SHOP Plan List'!$A$2:$A$15,0))</f>
        <v>#N/A</v>
      </c>
      <c r="C1341" t="e">
        <f>INDEX('SHOP Plan List'!C$2:C$15,MATCH($A1341,'SHOP Plan List'!$A$2:$A$15,0))</f>
        <v>#N/A</v>
      </c>
      <c r="D1341" t="s">
        <v>82</v>
      </c>
      <c r="E1341">
        <v>25</v>
      </c>
      <c r="F1341">
        <v>481.34</v>
      </c>
      <c r="G1341">
        <v>481.34</v>
      </c>
      <c r="H1341">
        <v>481.34</v>
      </c>
      <c r="I1341">
        <v>488.89</v>
      </c>
      <c r="J1341">
        <v>488.89</v>
      </c>
      <c r="K1341">
        <v>488.89</v>
      </c>
      <c r="L1341">
        <v>496.56</v>
      </c>
      <c r="M1341">
        <v>496.56</v>
      </c>
      <c r="N1341">
        <v>496.56</v>
      </c>
      <c r="O1341">
        <v>504.35</v>
      </c>
      <c r="P1341">
        <v>504.35</v>
      </c>
      <c r="Q1341">
        <v>504.35</v>
      </c>
    </row>
    <row r="1342" spans="1:17" x14ac:dyDescent="0.2">
      <c r="A1342" t="s">
        <v>110</v>
      </c>
      <c r="B1342" t="e">
        <f>INDEX('SHOP Plan List'!B$2:B$15,MATCH($A1342,'SHOP Plan List'!$A$2:$A$15,0))</f>
        <v>#N/A</v>
      </c>
      <c r="C1342" t="e">
        <f>INDEX('SHOP Plan List'!C$2:C$15,MATCH($A1342,'SHOP Plan List'!$A$2:$A$15,0))</f>
        <v>#N/A</v>
      </c>
      <c r="D1342" t="s">
        <v>82</v>
      </c>
      <c r="E1342">
        <v>26</v>
      </c>
      <c r="F1342">
        <v>490.92</v>
      </c>
      <c r="G1342">
        <v>490.92</v>
      </c>
      <c r="H1342">
        <v>490.92</v>
      </c>
      <c r="I1342">
        <v>498.63</v>
      </c>
      <c r="J1342">
        <v>498.63</v>
      </c>
      <c r="K1342">
        <v>498.63</v>
      </c>
      <c r="L1342">
        <v>506.45</v>
      </c>
      <c r="M1342">
        <v>506.45</v>
      </c>
      <c r="N1342">
        <v>506.45</v>
      </c>
      <c r="O1342">
        <v>514.4</v>
      </c>
      <c r="P1342">
        <v>514.4</v>
      </c>
      <c r="Q1342">
        <v>514.4</v>
      </c>
    </row>
    <row r="1343" spans="1:17" x14ac:dyDescent="0.2">
      <c r="A1343" t="s">
        <v>110</v>
      </c>
      <c r="B1343" t="e">
        <f>INDEX('SHOP Plan List'!B$2:B$15,MATCH($A1343,'SHOP Plan List'!$A$2:$A$15,0))</f>
        <v>#N/A</v>
      </c>
      <c r="C1343" t="e">
        <f>INDEX('SHOP Plan List'!C$2:C$15,MATCH($A1343,'SHOP Plan List'!$A$2:$A$15,0))</f>
        <v>#N/A</v>
      </c>
      <c r="D1343" t="s">
        <v>82</v>
      </c>
      <c r="E1343">
        <v>27</v>
      </c>
      <c r="F1343">
        <v>502.43</v>
      </c>
      <c r="G1343">
        <v>502.43</v>
      </c>
      <c r="H1343">
        <v>502.43</v>
      </c>
      <c r="I1343">
        <v>510.31</v>
      </c>
      <c r="J1343">
        <v>510.31</v>
      </c>
      <c r="K1343">
        <v>510.31</v>
      </c>
      <c r="L1343">
        <v>518.32000000000005</v>
      </c>
      <c r="M1343">
        <v>518.32000000000005</v>
      </c>
      <c r="N1343">
        <v>518.32000000000005</v>
      </c>
      <c r="O1343">
        <v>526.45000000000005</v>
      </c>
      <c r="P1343">
        <v>526.45000000000005</v>
      </c>
      <c r="Q1343">
        <v>526.45000000000005</v>
      </c>
    </row>
    <row r="1344" spans="1:17" x14ac:dyDescent="0.2">
      <c r="A1344" t="s">
        <v>110</v>
      </c>
      <c r="B1344" t="e">
        <f>INDEX('SHOP Plan List'!B$2:B$15,MATCH($A1344,'SHOP Plan List'!$A$2:$A$15,0))</f>
        <v>#N/A</v>
      </c>
      <c r="C1344" t="e">
        <f>INDEX('SHOP Plan List'!C$2:C$15,MATCH($A1344,'SHOP Plan List'!$A$2:$A$15,0))</f>
        <v>#N/A</v>
      </c>
      <c r="D1344" t="s">
        <v>82</v>
      </c>
      <c r="E1344">
        <v>28</v>
      </c>
      <c r="F1344">
        <v>521.13</v>
      </c>
      <c r="G1344">
        <v>521.13</v>
      </c>
      <c r="H1344">
        <v>521.13</v>
      </c>
      <c r="I1344">
        <v>529.29999999999995</v>
      </c>
      <c r="J1344">
        <v>529.29999999999995</v>
      </c>
      <c r="K1344">
        <v>529.29999999999995</v>
      </c>
      <c r="L1344">
        <v>537.61</v>
      </c>
      <c r="M1344">
        <v>537.61</v>
      </c>
      <c r="N1344">
        <v>537.61</v>
      </c>
      <c r="O1344">
        <v>546.04</v>
      </c>
      <c r="P1344">
        <v>546.04</v>
      </c>
      <c r="Q1344">
        <v>546.04</v>
      </c>
    </row>
    <row r="1345" spans="1:17" x14ac:dyDescent="0.2">
      <c r="A1345" t="s">
        <v>110</v>
      </c>
      <c r="B1345" t="e">
        <f>INDEX('SHOP Plan List'!B$2:B$15,MATCH($A1345,'SHOP Plan List'!$A$2:$A$15,0))</f>
        <v>#N/A</v>
      </c>
      <c r="C1345" t="e">
        <f>INDEX('SHOP Plan List'!C$2:C$15,MATCH($A1345,'SHOP Plan List'!$A$2:$A$15,0))</f>
        <v>#N/A</v>
      </c>
      <c r="D1345" t="s">
        <v>82</v>
      </c>
      <c r="E1345">
        <v>29</v>
      </c>
      <c r="F1345">
        <v>536.47</v>
      </c>
      <c r="G1345">
        <v>536.47</v>
      </c>
      <c r="H1345">
        <v>536.47</v>
      </c>
      <c r="I1345">
        <v>544.89</v>
      </c>
      <c r="J1345">
        <v>544.89</v>
      </c>
      <c r="K1345">
        <v>544.89</v>
      </c>
      <c r="L1345">
        <v>553.42999999999995</v>
      </c>
      <c r="M1345">
        <v>553.42999999999995</v>
      </c>
      <c r="N1345">
        <v>553.42999999999995</v>
      </c>
      <c r="O1345">
        <v>562.12</v>
      </c>
      <c r="P1345">
        <v>562.12</v>
      </c>
      <c r="Q1345">
        <v>562.12</v>
      </c>
    </row>
    <row r="1346" spans="1:17" x14ac:dyDescent="0.2">
      <c r="A1346" t="s">
        <v>110</v>
      </c>
      <c r="B1346" t="e">
        <f>INDEX('SHOP Plan List'!B$2:B$15,MATCH($A1346,'SHOP Plan List'!$A$2:$A$15,0))</f>
        <v>#N/A</v>
      </c>
      <c r="C1346" t="e">
        <f>INDEX('SHOP Plan List'!C$2:C$15,MATCH($A1346,'SHOP Plan List'!$A$2:$A$15,0))</f>
        <v>#N/A</v>
      </c>
      <c r="D1346" t="s">
        <v>82</v>
      </c>
      <c r="E1346">
        <v>30</v>
      </c>
      <c r="F1346">
        <v>544.14</v>
      </c>
      <c r="G1346">
        <v>544.14</v>
      </c>
      <c r="H1346">
        <v>544.14</v>
      </c>
      <c r="I1346">
        <v>552.67999999999995</v>
      </c>
      <c r="J1346">
        <v>552.67999999999995</v>
      </c>
      <c r="K1346">
        <v>552.67999999999995</v>
      </c>
      <c r="L1346">
        <v>561.35</v>
      </c>
      <c r="M1346">
        <v>561.35</v>
      </c>
      <c r="N1346">
        <v>561.35</v>
      </c>
      <c r="O1346">
        <v>570.16</v>
      </c>
      <c r="P1346">
        <v>570.16</v>
      </c>
      <c r="Q1346">
        <v>570.16</v>
      </c>
    </row>
    <row r="1347" spans="1:17" x14ac:dyDescent="0.2">
      <c r="A1347" t="s">
        <v>110</v>
      </c>
      <c r="B1347" t="e">
        <f>INDEX('SHOP Plan List'!B$2:B$15,MATCH($A1347,'SHOP Plan List'!$A$2:$A$15,0))</f>
        <v>#N/A</v>
      </c>
      <c r="C1347" t="e">
        <f>INDEX('SHOP Plan List'!C$2:C$15,MATCH($A1347,'SHOP Plan List'!$A$2:$A$15,0))</f>
        <v>#N/A</v>
      </c>
      <c r="D1347" t="s">
        <v>82</v>
      </c>
      <c r="E1347">
        <v>31</v>
      </c>
      <c r="F1347">
        <v>555.65</v>
      </c>
      <c r="G1347">
        <v>555.65</v>
      </c>
      <c r="H1347">
        <v>555.65</v>
      </c>
      <c r="I1347">
        <v>564.36</v>
      </c>
      <c r="J1347">
        <v>564.36</v>
      </c>
      <c r="K1347">
        <v>564.36</v>
      </c>
      <c r="L1347">
        <v>573.22</v>
      </c>
      <c r="M1347">
        <v>573.22</v>
      </c>
      <c r="N1347">
        <v>573.22</v>
      </c>
      <c r="O1347">
        <v>582.21</v>
      </c>
      <c r="P1347">
        <v>582.21</v>
      </c>
      <c r="Q1347">
        <v>582.21</v>
      </c>
    </row>
    <row r="1348" spans="1:17" x14ac:dyDescent="0.2">
      <c r="A1348" t="s">
        <v>110</v>
      </c>
      <c r="B1348" t="e">
        <f>INDEX('SHOP Plan List'!B$2:B$15,MATCH($A1348,'SHOP Plan List'!$A$2:$A$15,0))</f>
        <v>#N/A</v>
      </c>
      <c r="C1348" t="e">
        <f>INDEX('SHOP Plan List'!C$2:C$15,MATCH($A1348,'SHOP Plan List'!$A$2:$A$15,0))</f>
        <v>#N/A</v>
      </c>
      <c r="D1348" t="s">
        <v>82</v>
      </c>
      <c r="E1348">
        <v>32</v>
      </c>
      <c r="F1348">
        <v>567.15</v>
      </c>
      <c r="G1348">
        <v>567.15</v>
      </c>
      <c r="H1348">
        <v>567.15</v>
      </c>
      <c r="I1348">
        <v>576.04999999999995</v>
      </c>
      <c r="J1348">
        <v>576.04999999999995</v>
      </c>
      <c r="K1348">
        <v>576.04999999999995</v>
      </c>
      <c r="L1348">
        <v>585.09</v>
      </c>
      <c r="M1348">
        <v>585.09</v>
      </c>
      <c r="N1348">
        <v>585.09</v>
      </c>
      <c r="O1348">
        <v>594.27</v>
      </c>
      <c r="P1348">
        <v>594.27</v>
      </c>
      <c r="Q1348">
        <v>594.27</v>
      </c>
    </row>
    <row r="1349" spans="1:17" x14ac:dyDescent="0.2">
      <c r="A1349" t="s">
        <v>110</v>
      </c>
      <c r="B1349" t="e">
        <f>INDEX('SHOP Plan List'!B$2:B$15,MATCH($A1349,'SHOP Plan List'!$A$2:$A$15,0))</f>
        <v>#N/A</v>
      </c>
      <c r="C1349" t="e">
        <f>INDEX('SHOP Plan List'!C$2:C$15,MATCH($A1349,'SHOP Plan List'!$A$2:$A$15,0))</f>
        <v>#N/A</v>
      </c>
      <c r="D1349" t="s">
        <v>82</v>
      </c>
      <c r="E1349">
        <v>33</v>
      </c>
      <c r="F1349">
        <v>574.34</v>
      </c>
      <c r="G1349">
        <v>574.34</v>
      </c>
      <c r="H1349">
        <v>574.34</v>
      </c>
      <c r="I1349">
        <v>583.35</v>
      </c>
      <c r="J1349">
        <v>583.35</v>
      </c>
      <c r="K1349">
        <v>583.35</v>
      </c>
      <c r="L1349">
        <v>592.51</v>
      </c>
      <c r="M1349">
        <v>592.51</v>
      </c>
      <c r="N1349">
        <v>592.51</v>
      </c>
      <c r="O1349">
        <v>601.79999999999995</v>
      </c>
      <c r="P1349">
        <v>601.79999999999995</v>
      </c>
      <c r="Q1349">
        <v>601.79999999999995</v>
      </c>
    </row>
    <row r="1350" spans="1:17" x14ac:dyDescent="0.2">
      <c r="A1350" t="s">
        <v>110</v>
      </c>
      <c r="B1350" t="e">
        <f>INDEX('SHOP Plan List'!B$2:B$15,MATCH($A1350,'SHOP Plan List'!$A$2:$A$15,0))</f>
        <v>#N/A</v>
      </c>
      <c r="C1350" t="e">
        <f>INDEX('SHOP Plan List'!C$2:C$15,MATCH($A1350,'SHOP Plan List'!$A$2:$A$15,0))</f>
        <v>#N/A</v>
      </c>
      <c r="D1350" t="s">
        <v>82</v>
      </c>
      <c r="E1350">
        <v>34</v>
      </c>
      <c r="F1350">
        <v>582.01</v>
      </c>
      <c r="G1350">
        <v>582.01</v>
      </c>
      <c r="H1350">
        <v>582.01</v>
      </c>
      <c r="I1350">
        <v>591.15</v>
      </c>
      <c r="J1350">
        <v>591.15</v>
      </c>
      <c r="K1350">
        <v>591.15</v>
      </c>
      <c r="L1350">
        <v>600.41999999999996</v>
      </c>
      <c r="M1350">
        <v>600.41999999999996</v>
      </c>
      <c r="N1350">
        <v>600.41999999999996</v>
      </c>
      <c r="O1350">
        <v>609.84</v>
      </c>
      <c r="P1350">
        <v>609.84</v>
      </c>
      <c r="Q1350">
        <v>609.84</v>
      </c>
    </row>
    <row r="1351" spans="1:17" x14ac:dyDescent="0.2">
      <c r="A1351" t="s">
        <v>110</v>
      </c>
      <c r="B1351" t="e">
        <f>INDEX('SHOP Plan List'!B$2:B$15,MATCH($A1351,'SHOP Plan List'!$A$2:$A$15,0))</f>
        <v>#N/A</v>
      </c>
      <c r="C1351" t="e">
        <f>INDEX('SHOP Plan List'!C$2:C$15,MATCH($A1351,'SHOP Plan List'!$A$2:$A$15,0))</f>
        <v>#N/A</v>
      </c>
      <c r="D1351" t="s">
        <v>82</v>
      </c>
      <c r="E1351">
        <v>35</v>
      </c>
      <c r="F1351">
        <v>585.85</v>
      </c>
      <c r="G1351">
        <v>585.85</v>
      </c>
      <c r="H1351">
        <v>585.85</v>
      </c>
      <c r="I1351">
        <v>595.04</v>
      </c>
      <c r="J1351">
        <v>595.04</v>
      </c>
      <c r="K1351">
        <v>595.04</v>
      </c>
      <c r="L1351">
        <v>604.38</v>
      </c>
      <c r="M1351">
        <v>604.38</v>
      </c>
      <c r="N1351">
        <v>604.38</v>
      </c>
      <c r="O1351">
        <v>613.86</v>
      </c>
      <c r="P1351">
        <v>613.86</v>
      </c>
      <c r="Q1351">
        <v>613.86</v>
      </c>
    </row>
    <row r="1352" spans="1:17" x14ac:dyDescent="0.2">
      <c r="A1352" t="s">
        <v>110</v>
      </c>
      <c r="B1352" t="e">
        <f>INDEX('SHOP Plan List'!B$2:B$15,MATCH($A1352,'SHOP Plan List'!$A$2:$A$15,0))</f>
        <v>#N/A</v>
      </c>
      <c r="C1352" t="e">
        <f>INDEX('SHOP Plan List'!C$2:C$15,MATCH($A1352,'SHOP Plan List'!$A$2:$A$15,0))</f>
        <v>#N/A</v>
      </c>
      <c r="D1352" t="s">
        <v>82</v>
      </c>
      <c r="E1352">
        <v>36</v>
      </c>
      <c r="F1352">
        <v>589.67999999999995</v>
      </c>
      <c r="G1352">
        <v>589.67999999999995</v>
      </c>
      <c r="H1352">
        <v>589.67999999999995</v>
      </c>
      <c r="I1352">
        <v>598.94000000000005</v>
      </c>
      <c r="J1352">
        <v>598.94000000000005</v>
      </c>
      <c r="K1352">
        <v>598.94000000000005</v>
      </c>
      <c r="L1352">
        <v>608.33000000000004</v>
      </c>
      <c r="M1352">
        <v>608.33000000000004</v>
      </c>
      <c r="N1352">
        <v>608.33000000000004</v>
      </c>
      <c r="O1352">
        <v>617.88</v>
      </c>
      <c r="P1352">
        <v>617.88</v>
      </c>
      <c r="Q1352">
        <v>617.88</v>
      </c>
    </row>
    <row r="1353" spans="1:17" x14ac:dyDescent="0.2">
      <c r="A1353" t="s">
        <v>110</v>
      </c>
      <c r="B1353" t="e">
        <f>INDEX('SHOP Plan List'!B$2:B$15,MATCH($A1353,'SHOP Plan List'!$A$2:$A$15,0))</f>
        <v>#N/A</v>
      </c>
      <c r="C1353" t="e">
        <f>INDEX('SHOP Plan List'!C$2:C$15,MATCH($A1353,'SHOP Plan List'!$A$2:$A$15,0))</f>
        <v>#N/A</v>
      </c>
      <c r="D1353" t="s">
        <v>82</v>
      </c>
      <c r="E1353">
        <v>37</v>
      </c>
      <c r="F1353">
        <v>593.52</v>
      </c>
      <c r="G1353">
        <v>593.52</v>
      </c>
      <c r="H1353">
        <v>593.52</v>
      </c>
      <c r="I1353">
        <v>602.83000000000004</v>
      </c>
      <c r="J1353">
        <v>602.83000000000004</v>
      </c>
      <c r="K1353">
        <v>602.83000000000004</v>
      </c>
      <c r="L1353">
        <v>612.29</v>
      </c>
      <c r="M1353">
        <v>612.29</v>
      </c>
      <c r="N1353">
        <v>612.29</v>
      </c>
      <c r="O1353">
        <v>621.9</v>
      </c>
      <c r="P1353">
        <v>621.9</v>
      </c>
      <c r="Q1353">
        <v>621.9</v>
      </c>
    </row>
    <row r="1354" spans="1:17" x14ac:dyDescent="0.2">
      <c r="A1354" t="s">
        <v>110</v>
      </c>
      <c r="B1354" t="e">
        <f>INDEX('SHOP Plan List'!B$2:B$15,MATCH($A1354,'SHOP Plan List'!$A$2:$A$15,0))</f>
        <v>#N/A</v>
      </c>
      <c r="C1354" t="e">
        <f>INDEX('SHOP Plan List'!C$2:C$15,MATCH($A1354,'SHOP Plan List'!$A$2:$A$15,0))</f>
        <v>#N/A</v>
      </c>
      <c r="D1354" t="s">
        <v>82</v>
      </c>
      <c r="E1354">
        <v>38</v>
      </c>
      <c r="F1354">
        <v>597.36</v>
      </c>
      <c r="G1354">
        <v>597.36</v>
      </c>
      <c r="H1354">
        <v>597.36</v>
      </c>
      <c r="I1354">
        <v>606.73</v>
      </c>
      <c r="J1354">
        <v>606.73</v>
      </c>
      <c r="K1354">
        <v>606.73</v>
      </c>
      <c r="L1354">
        <v>616.25</v>
      </c>
      <c r="M1354">
        <v>616.25</v>
      </c>
      <c r="N1354">
        <v>616.25</v>
      </c>
      <c r="O1354">
        <v>625.91999999999996</v>
      </c>
      <c r="P1354">
        <v>625.91999999999996</v>
      </c>
      <c r="Q1354">
        <v>625.91999999999996</v>
      </c>
    </row>
    <row r="1355" spans="1:17" x14ac:dyDescent="0.2">
      <c r="A1355" t="s">
        <v>110</v>
      </c>
      <c r="B1355" t="e">
        <f>INDEX('SHOP Plan List'!B$2:B$15,MATCH($A1355,'SHOP Plan List'!$A$2:$A$15,0))</f>
        <v>#N/A</v>
      </c>
      <c r="C1355" t="e">
        <f>INDEX('SHOP Plan List'!C$2:C$15,MATCH($A1355,'SHOP Plan List'!$A$2:$A$15,0))</f>
        <v>#N/A</v>
      </c>
      <c r="D1355" t="s">
        <v>82</v>
      </c>
      <c r="E1355">
        <v>39</v>
      </c>
      <c r="F1355">
        <v>605.03</v>
      </c>
      <c r="G1355">
        <v>605.03</v>
      </c>
      <c r="H1355">
        <v>605.03</v>
      </c>
      <c r="I1355">
        <v>614.52</v>
      </c>
      <c r="J1355">
        <v>614.52</v>
      </c>
      <c r="K1355">
        <v>614.52</v>
      </c>
      <c r="L1355">
        <v>624.16</v>
      </c>
      <c r="M1355">
        <v>624.16</v>
      </c>
      <c r="N1355">
        <v>624.16</v>
      </c>
      <c r="O1355">
        <v>633.95000000000005</v>
      </c>
      <c r="P1355">
        <v>633.95000000000005</v>
      </c>
      <c r="Q1355">
        <v>633.95000000000005</v>
      </c>
    </row>
    <row r="1356" spans="1:17" x14ac:dyDescent="0.2">
      <c r="A1356" t="s">
        <v>110</v>
      </c>
      <c r="B1356" t="e">
        <f>INDEX('SHOP Plan List'!B$2:B$15,MATCH($A1356,'SHOP Plan List'!$A$2:$A$15,0))</f>
        <v>#N/A</v>
      </c>
      <c r="C1356" t="e">
        <f>INDEX('SHOP Plan List'!C$2:C$15,MATCH($A1356,'SHOP Plan List'!$A$2:$A$15,0))</f>
        <v>#N/A</v>
      </c>
      <c r="D1356" t="s">
        <v>82</v>
      </c>
      <c r="E1356">
        <v>40</v>
      </c>
      <c r="F1356">
        <v>612.70000000000005</v>
      </c>
      <c r="G1356">
        <v>612.70000000000005</v>
      </c>
      <c r="H1356">
        <v>612.70000000000005</v>
      </c>
      <c r="I1356">
        <v>622.30999999999995</v>
      </c>
      <c r="J1356">
        <v>622.30999999999995</v>
      </c>
      <c r="K1356">
        <v>622.30999999999995</v>
      </c>
      <c r="L1356">
        <v>632.07000000000005</v>
      </c>
      <c r="M1356">
        <v>632.07000000000005</v>
      </c>
      <c r="N1356">
        <v>632.07000000000005</v>
      </c>
      <c r="O1356">
        <v>641.99</v>
      </c>
      <c r="P1356">
        <v>641.99</v>
      </c>
      <c r="Q1356">
        <v>641.99</v>
      </c>
    </row>
    <row r="1357" spans="1:17" x14ac:dyDescent="0.2">
      <c r="A1357" t="s">
        <v>110</v>
      </c>
      <c r="B1357" t="e">
        <f>INDEX('SHOP Plan List'!B$2:B$15,MATCH($A1357,'SHOP Plan List'!$A$2:$A$15,0))</f>
        <v>#N/A</v>
      </c>
      <c r="C1357" t="e">
        <f>INDEX('SHOP Plan List'!C$2:C$15,MATCH($A1357,'SHOP Plan List'!$A$2:$A$15,0))</f>
        <v>#N/A</v>
      </c>
      <c r="D1357" t="s">
        <v>82</v>
      </c>
      <c r="E1357">
        <v>41</v>
      </c>
      <c r="F1357">
        <v>624.20000000000005</v>
      </c>
      <c r="G1357">
        <v>624.20000000000005</v>
      </c>
      <c r="H1357">
        <v>624.20000000000005</v>
      </c>
      <c r="I1357">
        <v>634</v>
      </c>
      <c r="J1357">
        <v>634</v>
      </c>
      <c r="K1357">
        <v>634</v>
      </c>
      <c r="L1357">
        <v>643.94000000000005</v>
      </c>
      <c r="M1357">
        <v>643.94000000000005</v>
      </c>
      <c r="N1357">
        <v>643.94000000000005</v>
      </c>
      <c r="O1357">
        <v>654.04999999999995</v>
      </c>
      <c r="P1357">
        <v>654.04999999999995</v>
      </c>
      <c r="Q1357">
        <v>654.04999999999995</v>
      </c>
    </row>
    <row r="1358" spans="1:17" x14ac:dyDescent="0.2">
      <c r="A1358" t="s">
        <v>110</v>
      </c>
      <c r="B1358" t="e">
        <f>INDEX('SHOP Plan List'!B$2:B$15,MATCH($A1358,'SHOP Plan List'!$A$2:$A$15,0))</f>
        <v>#N/A</v>
      </c>
      <c r="C1358" t="e">
        <f>INDEX('SHOP Plan List'!C$2:C$15,MATCH($A1358,'SHOP Plan List'!$A$2:$A$15,0))</f>
        <v>#N/A</v>
      </c>
      <c r="D1358" t="s">
        <v>82</v>
      </c>
      <c r="E1358">
        <v>42</v>
      </c>
      <c r="F1358">
        <v>635.23</v>
      </c>
      <c r="G1358">
        <v>635.23</v>
      </c>
      <c r="H1358">
        <v>635.23</v>
      </c>
      <c r="I1358">
        <v>645.20000000000005</v>
      </c>
      <c r="J1358">
        <v>645.20000000000005</v>
      </c>
      <c r="K1358">
        <v>645.20000000000005</v>
      </c>
      <c r="L1358">
        <v>655.32000000000005</v>
      </c>
      <c r="M1358">
        <v>655.32000000000005</v>
      </c>
      <c r="N1358">
        <v>655.32000000000005</v>
      </c>
      <c r="O1358">
        <v>665.6</v>
      </c>
      <c r="P1358">
        <v>665.6</v>
      </c>
      <c r="Q1358">
        <v>665.6</v>
      </c>
    </row>
    <row r="1359" spans="1:17" x14ac:dyDescent="0.2">
      <c r="A1359" t="s">
        <v>110</v>
      </c>
      <c r="B1359" t="e">
        <f>INDEX('SHOP Plan List'!B$2:B$15,MATCH($A1359,'SHOP Plan List'!$A$2:$A$15,0))</f>
        <v>#N/A</v>
      </c>
      <c r="C1359" t="e">
        <f>INDEX('SHOP Plan List'!C$2:C$15,MATCH($A1359,'SHOP Plan List'!$A$2:$A$15,0))</f>
        <v>#N/A</v>
      </c>
      <c r="D1359" t="s">
        <v>82</v>
      </c>
      <c r="E1359">
        <v>43</v>
      </c>
      <c r="F1359">
        <v>650.57000000000005</v>
      </c>
      <c r="G1359">
        <v>650.57000000000005</v>
      </c>
      <c r="H1359">
        <v>650.57000000000005</v>
      </c>
      <c r="I1359">
        <v>660.78</v>
      </c>
      <c r="J1359">
        <v>660.78</v>
      </c>
      <c r="K1359">
        <v>660.78</v>
      </c>
      <c r="L1359">
        <v>671.14</v>
      </c>
      <c r="M1359">
        <v>671.14</v>
      </c>
      <c r="N1359">
        <v>671.14</v>
      </c>
      <c r="O1359">
        <v>681.67</v>
      </c>
      <c r="P1359">
        <v>681.67</v>
      </c>
      <c r="Q1359">
        <v>681.67</v>
      </c>
    </row>
    <row r="1360" spans="1:17" x14ac:dyDescent="0.2">
      <c r="A1360" t="s">
        <v>110</v>
      </c>
      <c r="B1360" t="e">
        <f>INDEX('SHOP Plan List'!B$2:B$15,MATCH($A1360,'SHOP Plan List'!$A$2:$A$15,0))</f>
        <v>#N/A</v>
      </c>
      <c r="C1360" t="e">
        <f>INDEX('SHOP Plan List'!C$2:C$15,MATCH($A1360,'SHOP Plan List'!$A$2:$A$15,0))</f>
        <v>#N/A</v>
      </c>
      <c r="D1360" t="s">
        <v>82</v>
      </c>
      <c r="E1360">
        <v>44</v>
      </c>
      <c r="F1360">
        <v>669.75</v>
      </c>
      <c r="G1360">
        <v>669.75</v>
      </c>
      <c r="H1360">
        <v>669.75</v>
      </c>
      <c r="I1360">
        <v>680.26</v>
      </c>
      <c r="J1360">
        <v>680.26</v>
      </c>
      <c r="K1360">
        <v>680.26</v>
      </c>
      <c r="L1360">
        <v>690.93</v>
      </c>
      <c r="M1360">
        <v>690.93</v>
      </c>
      <c r="N1360">
        <v>690.93</v>
      </c>
      <c r="O1360">
        <v>701.77</v>
      </c>
      <c r="P1360">
        <v>701.77</v>
      </c>
      <c r="Q1360">
        <v>701.77</v>
      </c>
    </row>
    <row r="1361" spans="1:17" x14ac:dyDescent="0.2">
      <c r="A1361" t="s">
        <v>110</v>
      </c>
      <c r="B1361" t="e">
        <f>INDEX('SHOP Plan List'!B$2:B$15,MATCH($A1361,'SHOP Plan List'!$A$2:$A$15,0))</f>
        <v>#N/A</v>
      </c>
      <c r="C1361" t="e">
        <f>INDEX('SHOP Plan List'!C$2:C$15,MATCH($A1361,'SHOP Plan List'!$A$2:$A$15,0))</f>
        <v>#N/A</v>
      </c>
      <c r="D1361" t="s">
        <v>82</v>
      </c>
      <c r="E1361">
        <v>45</v>
      </c>
      <c r="F1361">
        <v>692.28</v>
      </c>
      <c r="G1361">
        <v>692.28</v>
      </c>
      <c r="H1361">
        <v>692.28</v>
      </c>
      <c r="I1361">
        <v>703.14</v>
      </c>
      <c r="J1361">
        <v>703.14</v>
      </c>
      <c r="K1361">
        <v>703.14</v>
      </c>
      <c r="L1361">
        <v>714.17</v>
      </c>
      <c r="M1361">
        <v>714.17</v>
      </c>
      <c r="N1361">
        <v>714.17</v>
      </c>
      <c r="O1361">
        <v>725.38</v>
      </c>
      <c r="P1361">
        <v>725.38</v>
      </c>
      <c r="Q1361">
        <v>725.38</v>
      </c>
    </row>
    <row r="1362" spans="1:17" x14ac:dyDescent="0.2">
      <c r="A1362" t="s">
        <v>110</v>
      </c>
      <c r="B1362" t="e">
        <f>INDEX('SHOP Plan List'!B$2:B$15,MATCH($A1362,'SHOP Plan List'!$A$2:$A$15,0))</f>
        <v>#N/A</v>
      </c>
      <c r="C1362" t="e">
        <f>INDEX('SHOP Plan List'!C$2:C$15,MATCH($A1362,'SHOP Plan List'!$A$2:$A$15,0))</f>
        <v>#N/A</v>
      </c>
      <c r="D1362" t="s">
        <v>82</v>
      </c>
      <c r="E1362">
        <v>46</v>
      </c>
      <c r="F1362">
        <v>719.13</v>
      </c>
      <c r="G1362">
        <v>719.13</v>
      </c>
      <c r="H1362">
        <v>719.13</v>
      </c>
      <c r="I1362">
        <v>730.41</v>
      </c>
      <c r="J1362">
        <v>730.41</v>
      </c>
      <c r="K1362">
        <v>730.41</v>
      </c>
      <c r="L1362">
        <v>741.87</v>
      </c>
      <c r="M1362">
        <v>741.87</v>
      </c>
      <c r="N1362">
        <v>741.87</v>
      </c>
      <c r="O1362">
        <v>753.51</v>
      </c>
      <c r="P1362">
        <v>753.51</v>
      </c>
      <c r="Q1362">
        <v>753.51</v>
      </c>
    </row>
    <row r="1363" spans="1:17" x14ac:dyDescent="0.2">
      <c r="A1363" t="s">
        <v>110</v>
      </c>
      <c r="B1363" t="e">
        <f>INDEX('SHOP Plan List'!B$2:B$15,MATCH($A1363,'SHOP Plan List'!$A$2:$A$15,0))</f>
        <v>#N/A</v>
      </c>
      <c r="C1363" t="e">
        <f>INDEX('SHOP Plan List'!C$2:C$15,MATCH($A1363,'SHOP Plan List'!$A$2:$A$15,0))</f>
        <v>#N/A</v>
      </c>
      <c r="D1363" t="s">
        <v>82</v>
      </c>
      <c r="E1363">
        <v>47</v>
      </c>
      <c r="F1363">
        <v>749.33</v>
      </c>
      <c r="G1363">
        <v>749.33</v>
      </c>
      <c r="H1363">
        <v>749.33</v>
      </c>
      <c r="I1363">
        <v>761.09</v>
      </c>
      <c r="J1363">
        <v>761.09</v>
      </c>
      <c r="K1363">
        <v>761.09</v>
      </c>
      <c r="L1363">
        <v>773.03</v>
      </c>
      <c r="M1363">
        <v>773.03</v>
      </c>
      <c r="N1363">
        <v>773.03</v>
      </c>
      <c r="O1363">
        <v>785.16</v>
      </c>
      <c r="P1363">
        <v>785.16</v>
      </c>
      <c r="Q1363">
        <v>785.16</v>
      </c>
    </row>
    <row r="1364" spans="1:17" x14ac:dyDescent="0.2">
      <c r="A1364" t="s">
        <v>110</v>
      </c>
      <c r="B1364" t="e">
        <f>INDEX('SHOP Plan List'!B$2:B$15,MATCH($A1364,'SHOP Plan List'!$A$2:$A$15,0))</f>
        <v>#N/A</v>
      </c>
      <c r="C1364" t="e">
        <f>INDEX('SHOP Plan List'!C$2:C$15,MATCH($A1364,'SHOP Plan List'!$A$2:$A$15,0))</f>
        <v>#N/A</v>
      </c>
      <c r="D1364" t="s">
        <v>82</v>
      </c>
      <c r="E1364">
        <v>48</v>
      </c>
      <c r="F1364">
        <v>783.85</v>
      </c>
      <c r="G1364">
        <v>783.85</v>
      </c>
      <c r="H1364">
        <v>783.85</v>
      </c>
      <c r="I1364">
        <v>796.15</v>
      </c>
      <c r="J1364">
        <v>796.15</v>
      </c>
      <c r="K1364">
        <v>796.15</v>
      </c>
      <c r="L1364">
        <v>808.64</v>
      </c>
      <c r="M1364">
        <v>808.64</v>
      </c>
      <c r="N1364">
        <v>808.64</v>
      </c>
      <c r="O1364">
        <v>821.33</v>
      </c>
      <c r="P1364">
        <v>821.33</v>
      </c>
      <c r="Q1364">
        <v>821.33</v>
      </c>
    </row>
    <row r="1365" spans="1:17" x14ac:dyDescent="0.2">
      <c r="A1365" t="s">
        <v>110</v>
      </c>
      <c r="B1365" t="e">
        <f>INDEX('SHOP Plan List'!B$2:B$15,MATCH($A1365,'SHOP Plan List'!$A$2:$A$15,0))</f>
        <v>#N/A</v>
      </c>
      <c r="C1365" t="e">
        <f>INDEX('SHOP Plan List'!C$2:C$15,MATCH($A1365,'SHOP Plan List'!$A$2:$A$15,0))</f>
        <v>#N/A</v>
      </c>
      <c r="D1365" t="s">
        <v>82</v>
      </c>
      <c r="E1365">
        <v>49</v>
      </c>
      <c r="F1365">
        <v>817.89</v>
      </c>
      <c r="G1365">
        <v>817.89</v>
      </c>
      <c r="H1365">
        <v>817.89</v>
      </c>
      <c r="I1365">
        <v>830.72</v>
      </c>
      <c r="J1365">
        <v>830.72</v>
      </c>
      <c r="K1365">
        <v>830.72</v>
      </c>
      <c r="L1365">
        <v>843.75</v>
      </c>
      <c r="M1365">
        <v>843.75</v>
      </c>
      <c r="N1365">
        <v>843.75</v>
      </c>
      <c r="O1365">
        <v>856.99</v>
      </c>
      <c r="P1365">
        <v>856.99</v>
      </c>
      <c r="Q1365">
        <v>856.99</v>
      </c>
    </row>
    <row r="1366" spans="1:17" x14ac:dyDescent="0.2">
      <c r="A1366" t="s">
        <v>110</v>
      </c>
      <c r="B1366" t="e">
        <f>INDEX('SHOP Plan List'!B$2:B$15,MATCH($A1366,'SHOP Plan List'!$A$2:$A$15,0))</f>
        <v>#N/A</v>
      </c>
      <c r="C1366" t="e">
        <f>INDEX('SHOP Plan List'!C$2:C$15,MATCH($A1366,'SHOP Plan List'!$A$2:$A$15,0))</f>
        <v>#N/A</v>
      </c>
      <c r="D1366" t="s">
        <v>82</v>
      </c>
      <c r="E1366">
        <v>50</v>
      </c>
      <c r="F1366">
        <v>856.24</v>
      </c>
      <c r="G1366">
        <v>856.24</v>
      </c>
      <c r="H1366">
        <v>856.24</v>
      </c>
      <c r="I1366">
        <v>869.68</v>
      </c>
      <c r="J1366">
        <v>869.68</v>
      </c>
      <c r="K1366">
        <v>869.68</v>
      </c>
      <c r="L1366">
        <v>883.32</v>
      </c>
      <c r="M1366">
        <v>883.32</v>
      </c>
      <c r="N1366">
        <v>883.32</v>
      </c>
      <c r="O1366">
        <v>897.18</v>
      </c>
      <c r="P1366">
        <v>897.18</v>
      </c>
      <c r="Q1366">
        <v>897.18</v>
      </c>
    </row>
    <row r="1367" spans="1:17" x14ac:dyDescent="0.2">
      <c r="A1367" t="s">
        <v>110</v>
      </c>
      <c r="B1367" t="e">
        <f>INDEX('SHOP Plan List'!B$2:B$15,MATCH($A1367,'SHOP Plan List'!$A$2:$A$15,0))</f>
        <v>#N/A</v>
      </c>
      <c r="C1367" t="e">
        <f>INDEX('SHOP Plan List'!C$2:C$15,MATCH($A1367,'SHOP Plan List'!$A$2:$A$15,0))</f>
        <v>#N/A</v>
      </c>
      <c r="D1367" t="s">
        <v>82</v>
      </c>
      <c r="E1367">
        <v>51</v>
      </c>
      <c r="F1367">
        <v>894.12</v>
      </c>
      <c r="G1367">
        <v>894.12</v>
      </c>
      <c r="H1367">
        <v>894.12</v>
      </c>
      <c r="I1367">
        <v>908.14</v>
      </c>
      <c r="J1367">
        <v>908.14</v>
      </c>
      <c r="K1367">
        <v>908.14</v>
      </c>
      <c r="L1367">
        <v>922.39</v>
      </c>
      <c r="M1367">
        <v>922.39</v>
      </c>
      <c r="N1367">
        <v>922.39</v>
      </c>
      <c r="O1367">
        <v>936.86</v>
      </c>
      <c r="P1367">
        <v>936.86</v>
      </c>
      <c r="Q1367">
        <v>936.86</v>
      </c>
    </row>
    <row r="1368" spans="1:17" x14ac:dyDescent="0.2">
      <c r="A1368" t="s">
        <v>110</v>
      </c>
      <c r="B1368" t="e">
        <f>INDEX('SHOP Plan List'!B$2:B$15,MATCH($A1368,'SHOP Plan List'!$A$2:$A$15,0))</f>
        <v>#N/A</v>
      </c>
      <c r="C1368" t="e">
        <f>INDEX('SHOP Plan List'!C$2:C$15,MATCH($A1368,'SHOP Plan List'!$A$2:$A$15,0))</f>
        <v>#N/A</v>
      </c>
      <c r="D1368" t="s">
        <v>82</v>
      </c>
      <c r="E1368">
        <v>52</v>
      </c>
      <c r="F1368">
        <v>935.82</v>
      </c>
      <c r="G1368">
        <v>935.82</v>
      </c>
      <c r="H1368">
        <v>935.82</v>
      </c>
      <c r="I1368">
        <v>950.51</v>
      </c>
      <c r="J1368">
        <v>950.51</v>
      </c>
      <c r="K1368">
        <v>950.51</v>
      </c>
      <c r="L1368">
        <v>965.42</v>
      </c>
      <c r="M1368">
        <v>965.42</v>
      </c>
      <c r="N1368">
        <v>965.42</v>
      </c>
      <c r="O1368">
        <v>980.57</v>
      </c>
      <c r="P1368">
        <v>980.57</v>
      </c>
      <c r="Q1368">
        <v>980.57</v>
      </c>
    </row>
    <row r="1369" spans="1:17" x14ac:dyDescent="0.2">
      <c r="A1369" t="s">
        <v>110</v>
      </c>
      <c r="B1369" t="e">
        <f>INDEX('SHOP Plan List'!B$2:B$15,MATCH($A1369,'SHOP Plan List'!$A$2:$A$15,0))</f>
        <v>#N/A</v>
      </c>
      <c r="C1369" t="e">
        <f>INDEX('SHOP Plan List'!C$2:C$15,MATCH($A1369,'SHOP Plan List'!$A$2:$A$15,0))</f>
        <v>#N/A</v>
      </c>
      <c r="D1369" t="s">
        <v>82</v>
      </c>
      <c r="E1369">
        <v>53</v>
      </c>
      <c r="F1369">
        <v>978.01</v>
      </c>
      <c r="G1369">
        <v>978.01</v>
      </c>
      <c r="H1369">
        <v>978.01</v>
      </c>
      <c r="I1369">
        <v>993.36</v>
      </c>
      <c r="J1369">
        <v>993.36</v>
      </c>
      <c r="K1369">
        <v>993.36</v>
      </c>
      <c r="L1369">
        <v>1008.94</v>
      </c>
      <c r="M1369">
        <v>1008.94</v>
      </c>
      <c r="N1369">
        <v>1008.94</v>
      </c>
      <c r="O1369">
        <v>1024.77</v>
      </c>
      <c r="P1369">
        <v>1024.77</v>
      </c>
      <c r="Q1369">
        <v>1024.77</v>
      </c>
    </row>
    <row r="1370" spans="1:17" x14ac:dyDescent="0.2">
      <c r="A1370" t="s">
        <v>110</v>
      </c>
      <c r="B1370" t="e">
        <f>INDEX('SHOP Plan List'!B$2:B$15,MATCH($A1370,'SHOP Plan List'!$A$2:$A$15,0))</f>
        <v>#N/A</v>
      </c>
      <c r="C1370" t="e">
        <f>INDEX('SHOP Plan List'!C$2:C$15,MATCH($A1370,'SHOP Plan List'!$A$2:$A$15,0))</f>
        <v>#N/A</v>
      </c>
      <c r="D1370" t="s">
        <v>82</v>
      </c>
      <c r="E1370">
        <v>54</v>
      </c>
      <c r="F1370">
        <v>1023.56</v>
      </c>
      <c r="G1370">
        <v>1023.56</v>
      </c>
      <c r="H1370">
        <v>1023.56</v>
      </c>
      <c r="I1370">
        <v>1039.6199999999999</v>
      </c>
      <c r="J1370">
        <v>1039.6199999999999</v>
      </c>
      <c r="K1370">
        <v>1039.6199999999999</v>
      </c>
      <c r="L1370">
        <v>1055.93</v>
      </c>
      <c r="M1370">
        <v>1055.93</v>
      </c>
      <c r="N1370">
        <v>1055.93</v>
      </c>
      <c r="O1370">
        <v>1072.49</v>
      </c>
      <c r="P1370">
        <v>1072.49</v>
      </c>
      <c r="Q1370">
        <v>1072.49</v>
      </c>
    </row>
    <row r="1371" spans="1:17" x14ac:dyDescent="0.2">
      <c r="A1371" t="s">
        <v>110</v>
      </c>
      <c r="B1371" t="e">
        <f>INDEX('SHOP Plan List'!B$2:B$15,MATCH($A1371,'SHOP Plan List'!$A$2:$A$15,0))</f>
        <v>#N/A</v>
      </c>
      <c r="C1371" t="e">
        <f>INDEX('SHOP Plan List'!C$2:C$15,MATCH($A1371,'SHOP Plan List'!$A$2:$A$15,0))</f>
        <v>#N/A</v>
      </c>
      <c r="D1371" t="s">
        <v>82</v>
      </c>
      <c r="E1371">
        <v>55</v>
      </c>
      <c r="F1371">
        <v>1069.0999999999999</v>
      </c>
      <c r="G1371">
        <v>1069.0999999999999</v>
      </c>
      <c r="H1371">
        <v>1069.0999999999999</v>
      </c>
      <c r="I1371">
        <v>1085.8800000000001</v>
      </c>
      <c r="J1371">
        <v>1085.8800000000001</v>
      </c>
      <c r="K1371">
        <v>1085.8800000000001</v>
      </c>
      <c r="L1371">
        <v>1102.9100000000001</v>
      </c>
      <c r="M1371">
        <v>1102.9100000000001</v>
      </c>
      <c r="N1371">
        <v>1102.9100000000001</v>
      </c>
      <c r="O1371">
        <v>1120.22</v>
      </c>
      <c r="P1371">
        <v>1120.22</v>
      </c>
      <c r="Q1371">
        <v>1120.22</v>
      </c>
    </row>
    <row r="1372" spans="1:17" x14ac:dyDescent="0.2">
      <c r="A1372" t="s">
        <v>110</v>
      </c>
      <c r="B1372" t="e">
        <f>INDEX('SHOP Plan List'!B$2:B$15,MATCH($A1372,'SHOP Plan List'!$A$2:$A$15,0))</f>
        <v>#N/A</v>
      </c>
      <c r="C1372" t="e">
        <f>INDEX('SHOP Plan List'!C$2:C$15,MATCH($A1372,'SHOP Plan List'!$A$2:$A$15,0))</f>
        <v>#N/A</v>
      </c>
      <c r="D1372" t="s">
        <v>82</v>
      </c>
      <c r="E1372">
        <v>56</v>
      </c>
      <c r="F1372">
        <v>1118.48</v>
      </c>
      <c r="G1372">
        <v>1118.48</v>
      </c>
      <c r="H1372">
        <v>1118.48</v>
      </c>
      <c r="I1372">
        <v>1136.03</v>
      </c>
      <c r="J1372">
        <v>1136.03</v>
      </c>
      <c r="K1372">
        <v>1136.03</v>
      </c>
      <c r="L1372">
        <v>1153.8499999999999</v>
      </c>
      <c r="M1372">
        <v>1153.8499999999999</v>
      </c>
      <c r="N1372">
        <v>1153.8499999999999</v>
      </c>
      <c r="O1372">
        <v>1171.96</v>
      </c>
      <c r="P1372">
        <v>1171.96</v>
      </c>
      <c r="Q1372">
        <v>1171.96</v>
      </c>
    </row>
    <row r="1373" spans="1:17" x14ac:dyDescent="0.2">
      <c r="A1373" t="s">
        <v>110</v>
      </c>
      <c r="B1373" t="e">
        <f>INDEX('SHOP Plan List'!B$2:B$15,MATCH($A1373,'SHOP Plan List'!$A$2:$A$15,0))</f>
        <v>#N/A</v>
      </c>
      <c r="C1373" t="e">
        <f>INDEX('SHOP Plan List'!C$2:C$15,MATCH($A1373,'SHOP Plan List'!$A$2:$A$15,0))</f>
        <v>#N/A</v>
      </c>
      <c r="D1373" t="s">
        <v>82</v>
      </c>
      <c r="E1373">
        <v>57</v>
      </c>
      <c r="F1373">
        <v>1168.3399999999999</v>
      </c>
      <c r="G1373">
        <v>1168.3399999999999</v>
      </c>
      <c r="H1373">
        <v>1168.3399999999999</v>
      </c>
      <c r="I1373">
        <v>1186.67</v>
      </c>
      <c r="J1373">
        <v>1186.67</v>
      </c>
      <c r="K1373">
        <v>1186.67</v>
      </c>
      <c r="L1373">
        <v>1205.29</v>
      </c>
      <c r="M1373">
        <v>1205.29</v>
      </c>
      <c r="N1373">
        <v>1205.29</v>
      </c>
      <c r="O1373">
        <v>1224.2</v>
      </c>
      <c r="P1373">
        <v>1224.2</v>
      </c>
      <c r="Q1373">
        <v>1224.2</v>
      </c>
    </row>
    <row r="1374" spans="1:17" x14ac:dyDescent="0.2">
      <c r="A1374" t="s">
        <v>110</v>
      </c>
      <c r="B1374" t="e">
        <f>INDEX('SHOP Plan List'!B$2:B$15,MATCH($A1374,'SHOP Plan List'!$A$2:$A$15,0))</f>
        <v>#N/A</v>
      </c>
      <c r="C1374" t="e">
        <f>INDEX('SHOP Plan List'!C$2:C$15,MATCH($A1374,'SHOP Plan List'!$A$2:$A$15,0))</f>
        <v>#N/A</v>
      </c>
      <c r="D1374" t="s">
        <v>82</v>
      </c>
      <c r="E1374">
        <v>58</v>
      </c>
      <c r="F1374">
        <v>1221.56</v>
      </c>
      <c r="G1374">
        <v>1221.56</v>
      </c>
      <c r="H1374">
        <v>1221.56</v>
      </c>
      <c r="I1374">
        <v>1240.72</v>
      </c>
      <c r="J1374">
        <v>1240.72</v>
      </c>
      <c r="K1374">
        <v>1240.72</v>
      </c>
      <c r="L1374">
        <v>1260.19</v>
      </c>
      <c r="M1374">
        <v>1260.19</v>
      </c>
      <c r="N1374">
        <v>1260.19</v>
      </c>
      <c r="O1374">
        <v>1279.96</v>
      </c>
      <c r="P1374">
        <v>1279.96</v>
      </c>
      <c r="Q1374">
        <v>1279.96</v>
      </c>
    </row>
    <row r="1375" spans="1:17" x14ac:dyDescent="0.2">
      <c r="A1375" t="s">
        <v>110</v>
      </c>
      <c r="B1375" t="e">
        <f>INDEX('SHOP Plan List'!B$2:B$15,MATCH($A1375,'SHOP Plan List'!$A$2:$A$15,0))</f>
        <v>#N/A</v>
      </c>
      <c r="C1375" t="e">
        <f>INDEX('SHOP Plan List'!C$2:C$15,MATCH($A1375,'SHOP Plan List'!$A$2:$A$15,0))</f>
        <v>#N/A</v>
      </c>
      <c r="D1375" t="s">
        <v>82</v>
      </c>
      <c r="E1375">
        <v>59</v>
      </c>
      <c r="F1375">
        <v>1247.93</v>
      </c>
      <c r="G1375">
        <v>1247.93</v>
      </c>
      <c r="H1375">
        <v>1247.93</v>
      </c>
      <c r="I1375">
        <v>1267.51</v>
      </c>
      <c r="J1375">
        <v>1267.51</v>
      </c>
      <c r="K1375">
        <v>1267.51</v>
      </c>
      <c r="L1375">
        <v>1287.3900000000001</v>
      </c>
      <c r="M1375">
        <v>1287.3900000000001</v>
      </c>
      <c r="N1375">
        <v>1287.3900000000001</v>
      </c>
      <c r="O1375">
        <v>1307.5899999999999</v>
      </c>
      <c r="P1375">
        <v>1307.5899999999999</v>
      </c>
      <c r="Q1375">
        <v>1307.5899999999999</v>
      </c>
    </row>
    <row r="1376" spans="1:17" x14ac:dyDescent="0.2">
      <c r="A1376" t="s">
        <v>110</v>
      </c>
      <c r="B1376" t="e">
        <f>INDEX('SHOP Plan List'!B$2:B$15,MATCH($A1376,'SHOP Plan List'!$A$2:$A$15,0))</f>
        <v>#N/A</v>
      </c>
      <c r="C1376" t="e">
        <f>INDEX('SHOP Plan List'!C$2:C$15,MATCH($A1376,'SHOP Plan List'!$A$2:$A$15,0))</f>
        <v>#N/A</v>
      </c>
      <c r="D1376" t="s">
        <v>82</v>
      </c>
      <c r="E1376">
        <v>60</v>
      </c>
      <c r="F1376">
        <v>1301.1400000000001</v>
      </c>
      <c r="G1376">
        <v>1301.1400000000001</v>
      </c>
      <c r="H1376">
        <v>1301.1400000000001</v>
      </c>
      <c r="I1376">
        <v>1321.56</v>
      </c>
      <c r="J1376">
        <v>1321.56</v>
      </c>
      <c r="K1376">
        <v>1321.56</v>
      </c>
      <c r="L1376">
        <v>1342.29</v>
      </c>
      <c r="M1376">
        <v>1342.29</v>
      </c>
      <c r="N1376">
        <v>1342.29</v>
      </c>
      <c r="O1376">
        <v>1363.35</v>
      </c>
      <c r="P1376">
        <v>1363.35</v>
      </c>
      <c r="Q1376">
        <v>1363.35</v>
      </c>
    </row>
    <row r="1377" spans="1:17" x14ac:dyDescent="0.2">
      <c r="A1377" t="s">
        <v>110</v>
      </c>
      <c r="B1377" t="e">
        <f>INDEX('SHOP Plan List'!B$2:B$15,MATCH($A1377,'SHOP Plan List'!$A$2:$A$15,0))</f>
        <v>#N/A</v>
      </c>
      <c r="C1377" t="e">
        <f>INDEX('SHOP Plan List'!C$2:C$15,MATCH($A1377,'SHOP Plan List'!$A$2:$A$15,0))</f>
        <v>#N/A</v>
      </c>
      <c r="D1377" t="s">
        <v>82</v>
      </c>
      <c r="E1377">
        <v>61</v>
      </c>
      <c r="F1377">
        <v>1347.17</v>
      </c>
      <c r="G1377">
        <v>1347.17</v>
      </c>
      <c r="H1377">
        <v>1347.17</v>
      </c>
      <c r="I1377">
        <v>1368.3</v>
      </c>
      <c r="J1377">
        <v>1368.3</v>
      </c>
      <c r="K1377">
        <v>1368.3</v>
      </c>
      <c r="L1377">
        <v>1389.77</v>
      </c>
      <c r="M1377">
        <v>1389.77</v>
      </c>
      <c r="N1377">
        <v>1389.77</v>
      </c>
      <c r="O1377">
        <v>1411.57</v>
      </c>
      <c r="P1377">
        <v>1411.57</v>
      </c>
      <c r="Q1377">
        <v>1411.57</v>
      </c>
    </row>
    <row r="1378" spans="1:17" x14ac:dyDescent="0.2">
      <c r="A1378" t="s">
        <v>110</v>
      </c>
      <c r="B1378" t="e">
        <f>INDEX('SHOP Plan List'!B$2:B$15,MATCH($A1378,'SHOP Plan List'!$A$2:$A$15,0))</f>
        <v>#N/A</v>
      </c>
      <c r="C1378" t="e">
        <f>INDEX('SHOP Plan List'!C$2:C$15,MATCH($A1378,'SHOP Plan List'!$A$2:$A$15,0))</f>
        <v>#N/A</v>
      </c>
      <c r="D1378" t="s">
        <v>82</v>
      </c>
      <c r="E1378">
        <v>62</v>
      </c>
      <c r="F1378">
        <v>1377.37</v>
      </c>
      <c r="G1378">
        <v>1377.37</v>
      </c>
      <c r="H1378">
        <v>1377.37</v>
      </c>
      <c r="I1378">
        <v>1398.98</v>
      </c>
      <c r="J1378">
        <v>1398.98</v>
      </c>
      <c r="K1378">
        <v>1398.98</v>
      </c>
      <c r="L1378">
        <v>1420.93</v>
      </c>
      <c r="M1378">
        <v>1420.93</v>
      </c>
      <c r="N1378">
        <v>1420.93</v>
      </c>
      <c r="O1378">
        <v>1443.22</v>
      </c>
      <c r="P1378">
        <v>1443.22</v>
      </c>
      <c r="Q1378">
        <v>1443.22</v>
      </c>
    </row>
    <row r="1379" spans="1:17" x14ac:dyDescent="0.2">
      <c r="A1379" t="s">
        <v>110</v>
      </c>
      <c r="B1379" t="e">
        <f>INDEX('SHOP Plan List'!B$2:B$15,MATCH($A1379,'SHOP Plan List'!$A$2:$A$15,0))</f>
        <v>#N/A</v>
      </c>
      <c r="C1379" t="e">
        <f>INDEX('SHOP Plan List'!C$2:C$15,MATCH($A1379,'SHOP Plan List'!$A$2:$A$15,0))</f>
        <v>#N/A</v>
      </c>
      <c r="D1379" t="s">
        <v>82</v>
      </c>
      <c r="E1379">
        <v>63</v>
      </c>
      <c r="F1379">
        <v>1415.24</v>
      </c>
      <c r="G1379">
        <v>1415.24</v>
      </c>
      <c r="H1379">
        <v>1415.24</v>
      </c>
      <c r="I1379">
        <v>1437.45</v>
      </c>
      <c r="J1379">
        <v>1437.45</v>
      </c>
      <c r="K1379">
        <v>1437.45</v>
      </c>
      <c r="L1379">
        <v>1460</v>
      </c>
      <c r="M1379">
        <v>1460</v>
      </c>
      <c r="N1379">
        <v>1460</v>
      </c>
      <c r="O1379">
        <v>1482.91</v>
      </c>
      <c r="P1379">
        <v>1482.91</v>
      </c>
      <c r="Q1379">
        <v>1482.91</v>
      </c>
    </row>
    <row r="1380" spans="1:17" x14ac:dyDescent="0.2">
      <c r="A1380" t="s">
        <v>110</v>
      </c>
      <c r="B1380" t="e">
        <f>INDEX('SHOP Plan List'!B$2:B$15,MATCH($A1380,'SHOP Plan List'!$A$2:$A$15,0))</f>
        <v>#N/A</v>
      </c>
      <c r="C1380" t="e">
        <f>INDEX('SHOP Plan List'!C$2:C$15,MATCH($A1380,'SHOP Plan List'!$A$2:$A$15,0))</f>
        <v>#N/A</v>
      </c>
      <c r="D1380" t="s">
        <v>82</v>
      </c>
      <c r="E1380" t="s">
        <v>84</v>
      </c>
      <c r="F1380">
        <v>1438.24</v>
      </c>
      <c r="G1380">
        <v>1438.24</v>
      </c>
      <c r="H1380">
        <v>1438.24</v>
      </c>
      <c r="I1380">
        <v>1460.81</v>
      </c>
      <c r="J1380">
        <v>1460.81</v>
      </c>
      <c r="K1380">
        <v>1460.81</v>
      </c>
      <c r="L1380">
        <v>1483.73</v>
      </c>
      <c r="M1380">
        <v>1483.73</v>
      </c>
      <c r="N1380">
        <v>1483.73</v>
      </c>
      <c r="O1380">
        <v>1507.01</v>
      </c>
      <c r="P1380">
        <v>1507.01</v>
      </c>
      <c r="Q1380">
        <v>1507.01</v>
      </c>
    </row>
    <row r="1381" spans="1:17" x14ac:dyDescent="0.2">
      <c r="A1381" t="s">
        <v>111</v>
      </c>
      <c r="B1381" t="e">
        <f>INDEX('SHOP Plan List'!B$2:B$15,MATCH($A1381,'SHOP Plan List'!$A$2:$A$15,0))</f>
        <v>#N/A</v>
      </c>
      <c r="C1381" t="e">
        <f>INDEX('SHOP Plan List'!C$2:C$15,MATCH($A1381,'SHOP Plan List'!$A$2:$A$15,0))</f>
        <v>#N/A</v>
      </c>
      <c r="D1381" t="s">
        <v>82</v>
      </c>
      <c r="E1381" t="s">
        <v>83</v>
      </c>
      <c r="F1381">
        <v>407.27</v>
      </c>
      <c r="G1381">
        <v>407.27</v>
      </c>
      <c r="H1381">
        <v>407.27</v>
      </c>
      <c r="I1381">
        <v>413.66</v>
      </c>
      <c r="J1381">
        <v>413.66</v>
      </c>
      <c r="K1381">
        <v>413.66</v>
      </c>
      <c r="L1381">
        <v>420.15</v>
      </c>
      <c r="M1381">
        <v>420.15</v>
      </c>
      <c r="N1381">
        <v>420.15</v>
      </c>
      <c r="O1381">
        <v>426.74</v>
      </c>
      <c r="P1381">
        <v>426.74</v>
      </c>
      <c r="Q1381">
        <v>426.74</v>
      </c>
    </row>
    <row r="1382" spans="1:17" x14ac:dyDescent="0.2">
      <c r="A1382" t="s">
        <v>111</v>
      </c>
      <c r="B1382" t="e">
        <f>INDEX('SHOP Plan List'!B$2:B$15,MATCH($A1382,'SHOP Plan List'!$A$2:$A$15,0))</f>
        <v>#N/A</v>
      </c>
      <c r="C1382" t="e">
        <f>INDEX('SHOP Plan List'!C$2:C$15,MATCH($A1382,'SHOP Plan List'!$A$2:$A$15,0))</f>
        <v>#N/A</v>
      </c>
      <c r="D1382" t="s">
        <v>82</v>
      </c>
      <c r="E1382">
        <v>15</v>
      </c>
      <c r="F1382">
        <v>443.47</v>
      </c>
      <c r="G1382">
        <v>443.47</v>
      </c>
      <c r="H1382">
        <v>443.47</v>
      </c>
      <c r="I1382">
        <v>450.43</v>
      </c>
      <c r="J1382">
        <v>450.43</v>
      </c>
      <c r="K1382">
        <v>450.43</v>
      </c>
      <c r="L1382">
        <v>457.5</v>
      </c>
      <c r="M1382">
        <v>457.5</v>
      </c>
      <c r="N1382">
        <v>457.5</v>
      </c>
      <c r="O1382">
        <v>464.68</v>
      </c>
      <c r="P1382">
        <v>464.68</v>
      </c>
      <c r="Q1382">
        <v>464.68</v>
      </c>
    </row>
    <row r="1383" spans="1:17" x14ac:dyDescent="0.2">
      <c r="A1383" t="s">
        <v>111</v>
      </c>
      <c r="B1383" t="e">
        <f>INDEX('SHOP Plan List'!B$2:B$15,MATCH($A1383,'SHOP Plan List'!$A$2:$A$15,0))</f>
        <v>#N/A</v>
      </c>
      <c r="C1383" t="e">
        <f>INDEX('SHOP Plan List'!C$2:C$15,MATCH($A1383,'SHOP Plan List'!$A$2:$A$15,0))</f>
        <v>#N/A</v>
      </c>
      <c r="D1383" t="s">
        <v>82</v>
      </c>
      <c r="E1383">
        <v>16</v>
      </c>
      <c r="F1383">
        <v>457.32</v>
      </c>
      <c r="G1383">
        <v>457.32</v>
      </c>
      <c r="H1383">
        <v>457.32</v>
      </c>
      <c r="I1383">
        <v>464.49</v>
      </c>
      <c r="J1383">
        <v>464.49</v>
      </c>
      <c r="K1383">
        <v>464.49</v>
      </c>
      <c r="L1383">
        <v>471.78</v>
      </c>
      <c r="M1383">
        <v>471.78</v>
      </c>
      <c r="N1383">
        <v>471.78</v>
      </c>
      <c r="O1383">
        <v>479.18</v>
      </c>
      <c r="P1383">
        <v>479.18</v>
      </c>
      <c r="Q1383">
        <v>479.18</v>
      </c>
    </row>
    <row r="1384" spans="1:17" x14ac:dyDescent="0.2">
      <c r="A1384" t="s">
        <v>111</v>
      </c>
      <c r="B1384" t="e">
        <f>INDEX('SHOP Plan List'!B$2:B$15,MATCH($A1384,'SHOP Plan List'!$A$2:$A$15,0))</f>
        <v>#N/A</v>
      </c>
      <c r="C1384" t="e">
        <f>INDEX('SHOP Plan List'!C$2:C$15,MATCH($A1384,'SHOP Plan List'!$A$2:$A$15,0))</f>
        <v>#N/A</v>
      </c>
      <c r="D1384" t="s">
        <v>82</v>
      </c>
      <c r="E1384">
        <v>17</v>
      </c>
      <c r="F1384">
        <v>471.16</v>
      </c>
      <c r="G1384">
        <v>471.16</v>
      </c>
      <c r="H1384">
        <v>471.16</v>
      </c>
      <c r="I1384">
        <v>478.55</v>
      </c>
      <c r="J1384">
        <v>478.55</v>
      </c>
      <c r="K1384">
        <v>478.55</v>
      </c>
      <c r="L1384">
        <v>486.06</v>
      </c>
      <c r="M1384">
        <v>486.06</v>
      </c>
      <c r="N1384">
        <v>486.06</v>
      </c>
      <c r="O1384">
        <v>493.68</v>
      </c>
      <c r="P1384">
        <v>493.68</v>
      </c>
      <c r="Q1384">
        <v>493.68</v>
      </c>
    </row>
    <row r="1385" spans="1:17" x14ac:dyDescent="0.2">
      <c r="A1385" t="s">
        <v>111</v>
      </c>
      <c r="B1385" t="e">
        <f>INDEX('SHOP Plan List'!B$2:B$15,MATCH($A1385,'SHOP Plan List'!$A$2:$A$15,0))</f>
        <v>#N/A</v>
      </c>
      <c r="C1385" t="e">
        <f>INDEX('SHOP Plan List'!C$2:C$15,MATCH($A1385,'SHOP Plan List'!$A$2:$A$15,0))</f>
        <v>#N/A</v>
      </c>
      <c r="D1385" t="s">
        <v>82</v>
      </c>
      <c r="E1385">
        <v>18</v>
      </c>
      <c r="F1385">
        <v>486.06</v>
      </c>
      <c r="G1385">
        <v>486.06</v>
      </c>
      <c r="H1385">
        <v>486.06</v>
      </c>
      <c r="I1385">
        <v>493.69</v>
      </c>
      <c r="J1385">
        <v>493.69</v>
      </c>
      <c r="K1385">
        <v>493.69</v>
      </c>
      <c r="L1385">
        <v>501.44</v>
      </c>
      <c r="M1385">
        <v>501.44</v>
      </c>
      <c r="N1385">
        <v>501.44</v>
      </c>
      <c r="O1385">
        <v>509.3</v>
      </c>
      <c r="P1385">
        <v>509.3</v>
      </c>
      <c r="Q1385">
        <v>509.3</v>
      </c>
    </row>
    <row r="1386" spans="1:17" x14ac:dyDescent="0.2">
      <c r="A1386" t="s">
        <v>111</v>
      </c>
      <c r="B1386" t="e">
        <f>INDEX('SHOP Plan List'!B$2:B$15,MATCH($A1386,'SHOP Plan List'!$A$2:$A$15,0))</f>
        <v>#N/A</v>
      </c>
      <c r="C1386" t="e">
        <f>INDEX('SHOP Plan List'!C$2:C$15,MATCH($A1386,'SHOP Plan List'!$A$2:$A$15,0))</f>
        <v>#N/A</v>
      </c>
      <c r="D1386" t="s">
        <v>82</v>
      </c>
      <c r="E1386">
        <v>19</v>
      </c>
      <c r="F1386">
        <v>500.97</v>
      </c>
      <c r="G1386">
        <v>500.97</v>
      </c>
      <c r="H1386">
        <v>500.97</v>
      </c>
      <c r="I1386">
        <v>508.83</v>
      </c>
      <c r="J1386">
        <v>508.83</v>
      </c>
      <c r="K1386">
        <v>508.83</v>
      </c>
      <c r="L1386">
        <v>516.80999999999995</v>
      </c>
      <c r="M1386">
        <v>516.80999999999995</v>
      </c>
      <c r="N1386">
        <v>516.80999999999995</v>
      </c>
      <c r="O1386">
        <v>524.91999999999996</v>
      </c>
      <c r="P1386">
        <v>524.91999999999996</v>
      </c>
      <c r="Q1386">
        <v>524.91999999999996</v>
      </c>
    </row>
    <row r="1387" spans="1:17" x14ac:dyDescent="0.2">
      <c r="A1387" t="s">
        <v>111</v>
      </c>
      <c r="B1387" t="e">
        <f>INDEX('SHOP Plan List'!B$2:B$15,MATCH($A1387,'SHOP Plan List'!$A$2:$A$15,0))</f>
        <v>#N/A</v>
      </c>
      <c r="C1387" t="e">
        <f>INDEX('SHOP Plan List'!C$2:C$15,MATCH($A1387,'SHOP Plan List'!$A$2:$A$15,0))</f>
        <v>#N/A</v>
      </c>
      <c r="D1387" t="s">
        <v>82</v>
      </c>
      <c r="E1387">
        <v>20</v>
      </c>
      <c r="F1387">
        <v>516.41</v>
      </c>
      <c r="G1387">
        <v>516.41</v>
      </c>
      <c r="H1387">
        <v>516.41</v>
      </c>
      <c r="I1387">
        <v>524.51</v>
      </c>
      <c r="J1387">
        <v>524.51</v>
      </c>
      <c r="K1387">
        <v>524.51</v>
      </c>
      <c r="L1387">
        <v>532.74</v>
      </c>
      <c r="M1387">
        <v>532.74</v>
      </c>
      <c r="N1387">
        <v>532.74</v>
      </c>
      <c r="O1387">
        <v>541.1</v>
      </c>
      <c r="P1387">
        <v>541.1</v>
      </c>
      <c r="Q1387">
        <v>541.1</v>
      </c>
    </row>
    <row r="1388" spans="1:17" x14ac:dyDescent="0.2">
      <c r="A1388" t="s">
        <v>111</v>
      </c>
      <c r="B1388" t="e">
        <f>INDEX('SHOP Plan List'!B$2:B$15,MATCH($A1388,'SHOP Plan List'!$A$2:$A$15,0))</f>
        <v>#N/A</v>
      </c>
      <c r="C1388" t="e">
        <f>INDEX('SHOP Plan List'!C$2:C$15,MATCH($A1388,'SHOP Plan List'!$A$2:$A$15,0))</f>
        <v>#N/A</v>
      </c>
      <c r="D1388" t="s">
        <v>82</v>
      </c>
      <c r="E1388">
        <v>21</v>
      </c>
      <c r="F1388">
        <v>532.38</v>
      </c>
      <c r="G1388">
        <v>532.38</v>
      </c>
      <c r="H1388">
        <v>532.38</v>
      </c>
      <c r="I1388">
        <v>540.73</v>
      </c>
      <c r="J1388">
        <v>540.73</v>
      </c>
      <c r="K1388">
        <v>540.73</v>
      </c>
      <c r="L1388">
        <v>549.22</v>
      </c>
      <c r="M1388">
        <v>549.22</v>
      </c>
      <c r="N1388">
        <v>549.22</v>
      </c>
      <c r="O1388">
        <v>557.83000000000004</v>
      </c>
      <c r="P1388">
        <v>557.83000000000004</v>
      </c>
      <c r="Q1388">
        <v>557.83000000000004</v>
      </c>
    </row>
    <row r="1389" spans="1:17" x14ac:dyDescent="0.2">
      <c r="A1389" t="s">
        <v>111</v>
      </c>
      <c r="B1389" t="e">
        <f>INDEX('SHOP Plan List'!B$2:B$15,MATCH($A1389,'SHOP Plan List'!$A$2:$A$15,0))</f>
        <v>#N/A</v>
      </c>
      <c r="C1389" t="e">
        <f>INDEX('SHOP Plan List'!C$2:C$15,MATCH($A1389,'SHOP Plan List'!$A$2:$A$15,0))</f>
        <v>#N/A</v>
      </c>
      <c r="D1389" t="s">
        <v>82</v>
      </c>
      <c r="E1389">
        <v>22</v>
      </c>
      <c r="F1389">
        <v>532.38</v>
      </c>
      <c r="G1389">
        <v>532.38</v>
      </c>
      <c r="H1389">
        <v>532.38</v>
      </c>
      <c r="I1389">
        <v>540.73</v>
      </c>
      <c r="J1389">
        <v>540.73</v>
      </c>
      <c r="K1389">
        <v>540.73</v>
      </c>
      <c r="L1389">
        <v>549.22</v>
      </c>
      <c r="M1389">
        <v>549.22</v>
      </c>
      <c r="N1389">
        <v>549.22</v>
      </c>
      <c r="O1389">
        <v>557.83000000000004</v>
      </c>
      <c r="P1389">
        <v>557.83000000000004</v>
      </c>
      <c r="Q1389">
        <v>557.83000000000004</v>
      </c>
    </row>
    <row r="1390" spans="1:17" x14ac:dyDescent="0.2">
      <c r="A1390" t="s">
        <v>111</v>
      </c>
      <c r="B1390" t="e">
        <f>INDEX('SHOP Plan List'!B$2:B$15,MATCH($A1390,'SHOP Plan List'!$A$2:$A$15,0))</f>
        <v>#N/A</v>
      </c>
      <c r="C1390" t="e">
        <f>INDEX('SHOP Plan List'!C$2:C$15,MATCH($A1390,'SHOP Plan List'!$A$2:$A$15,0))</f>
        <v>#N/A</v>
      </c>
      <c r="D1390" t="s">
        <v>82</v>
      </c>
      <c r="E1390">
        <v>23</v>
      </c>
      <c r="F1390">
        <v>532.38</v>
      </c>
      <c r="G1390">
        <v>532.38</v>
      </c>
      <c r="H1390">
        <v>532.38</v>
      </c>
      <c r="I1390">
        <v>540.73</v>
      </c>
      <c r="J1390">
        <v>540.73</v>
      </c>
      <c r="K1390">
        <v>540.73</v>
      </c>
      <c r="L1390">
        <v>549.22</v>
      </c>
      <c r="M1390">
        <v>549.22</v>
      </c>
      <c r="N1390">
        <v>549.22</v>
      </c>
      <c r="O1390">
        <v>557.83000000000004</v>
      </c>
      <c r="P1390">
        <v>557.83000000000004</v>
      </c>
      <c r="Q1390">
        <v>557.83000000000004</v>
      </c>
    </row>
    <row r="1391" spans="1:17" x14ac:dyDescent="0.2">
      <c r="A1391" t="s">
        <v>111</v>
      </c>
      <c r="B1391" t="e">
        <f>INDEX('SHOP Plan List'!B$2:B$15,MATCH($A1391,'SHOP Plan List'!$A$2:$A$15,0))</f>
        <v>#N/A</v>
      </c>
      <c r="C1391" t="e">
        <f>INDEX('SHOP Plan List'!C$2:C$15,MATCH($A1391,'SHOP Plan List'!$A$2:$A$15,0))</f>
        <v>#N/A</v>
      </c>
      <c r="D1391" t="s">
        <v>82</v>
      </c>
      <c r="E1391">
        <v>24</v>
      </c>
      <c r="F1391">
        <v>532.38</v>
      </c>
      <c r="G1391">
        <v>532.38</v>
      </c>
      <c r="H1391">
        <v>532.38</v>
      </c>
      <c r="I1391">
        <v>540.73</v>
      </c>
      <c r="J1391">
        <v>540.73</v>
      </c>
      <c r="K1391">
        <v>540.73</v>
      </c>
      <c r="L1391">
        <v>549.22</v>
      </c>
      <c r="M1391">
        <v>549.22</v>
      </c>
      <c r="N1391">
        <v>549.22</v>
      </c>
      <c r="O1391">
        <v>557.83000000000004</v>
      </c>
      <c r="P1391">
        <v>557.83000000000004</v>
      </c>
      <c r="Q1391">
        <v>557.83000000000004</v>
      </c>
    </row>
    <row r="1392" spans="1:17" x14ac:dyDescent="0.2">
      <c r="A1392" t="s">
        <v>111</v>
      </c>
      <c r="B1392" t="e">
        <f>INDEX('SHOP Plan List'!B$2:B$15,MATCH($A1392,'SHOP Plan List'!$A$2:$A$15,0))</f>
        <v>#N/A</v>
      </c>
      <c r="C1392" t="e">
        <f>INDEX('SHOP Plan List'!C$2:C$15,MATCH($A1392,'SHOP Plan List'!$A$2:$A$15,0))</f>
        <v>#N/A</v>
      </c>
      <c r="D1392" t="s">
        <v>82</v>
      </c>
      <c r="E1392">
        <v>25</v>
      </c>
      <c r="F1392">
        <v>534.51</v>
      </c>
      <c r="G1392">
        <v>534.51</v>
      </c>
      <c r="H1392">
        <v>534.51</v>
      </c>
      <c r="I1392">
        <v>542.9</v>
      </c>
      <c r="J1392">
        <v>542.9</v>
      </c>
      <c r="K1392">
        <v>542.9</v>
      </c>
      <c r="L1392">
        <v>551.41</v>
      </c>
      <c r="M1392">
        <v>551.41</v>
      </c>
      <c r="N1392">
        <v>551.41</v>
      </c>
      <c r="O1392">
        <v>560.07000000000005</v>
      </c>
      <c r="P1392">
        <v>560.07000000000005</v>
      </c>
      <c r="Q1392">
        <v>560.07000000000005</v>
      </c>
    </row>
    <row r="1393" spans="1:17" x14ac:dyDescent="0.2">
      <c r="A1393" t="s">
        <v>111</v>
      </c>
      <c r="B1393" t="e">
        <f>INDEX('SHOP Plan List'!B$2:B$15,MATCH($A1393,'SHOP Plan List'!$A$2:$A$15,0))</f>
        <v>#N/A</v>
      </c>
      <c r="C1393" t="e">
        <f>INDEX('SHOP Plan List'!C$2:C$15,MATCH($A1393,'SHOP Plan List'!$A$2:$A$15,0))</f>
        <v>#N/A</v>
      </c>
      <c r="D1393" t="s">
        <v>82</v>
      </c>
      <c r="E1393">
        <v>26</v>
      </c>
      <c r="F1393">
        <v>545.16</v>
      </c>
      <c r="G1393">
        <v>545.16</v>
      </c>
      <c r="H1393">
        <v>545.16</v>
      </c>
      <c r="I1393">
        <v>553.71</v>
      </c>
      <c r="J1393">
        <v>553.71</v>
      </c>
      <c r="K1393">
        <v>553.71</v>
      </c>
      <c r="L1393">
        <v>562.4</v>
      </c>
      <c r="M1393">
        <v>562.4</v>
      </c>
      <c r="N1393">
        <v>562.4</v>
      </c>
      <c r="O1393">
        <v>571.22</v>
      </c>
      <c r="P1393">
        <v>571.22</v>
      </c>
      <c r="Q1393">
        <v>571.22</v>
      </c>
    </row>
    <row r="1394" spans="1:17" x14ac:dyDescent="0.2">
      <c r="A1394" t="s">
        <v>111</v>
      </c>
      <c r="B1394" t="e">
        <f>INDEX('SHOP Plan List'!B$2:B$15,MATCH($A1394,'SHOP Plan List'!$A$2:$A$15,0))</f>
        <v>#N/A</v>
      </c>
      <c r="C1394" t="e">
        <f>INDEX('SHOP Plan List'!C$2:C$15,MATCH($A1394,'SHOP Plan List'!$A$2:$A$15,0))</f>
        <v>#N/A</v>
      </c>
      <c r="D1394" t="s">
        <v>82</v>
      </c>
      <c r="E1394">
        <v>27</v>
      </c>
      <c r="F1394">
        <v>557.94000000000005</v>
      </c>
      <c r="G1394">
        <v>557.94000000000005</v>
      </c>
      <c r="H1394">
        <v>557.94000000000005</v>
      </c>
      <c r="I1394">
        <v>566.69000000000005</v>
      </c>
      <c r="J1394">
        <v>566.69000000000005</v>
      </c>
      <c r="K1394">
        <v>566.69000000000005</v>
      </c>
      <c r="L1394">
        <v>575.58000000000004</v>
      </c>
      <c r="M1394">
        <v>575.58000000000004</v>
      </c>
      <c r="N1394">
        <v>575.58000000000004</v>
      </c>
      <c r="O1394">
        <v>584.61</v>
      </c>
      <c r="P1394">
        <v>584.61</v>
      </c>
      <c r="Q1394">
        <v>584.61</v>
      </c>
    </row>
    <row r="1395" spans="1:17" x14ac:dyDescent="0.2">
      <c r="A1395" t="s">
        <v>111</v>
      </c>
      <c r="B1395" t="e">
        <f>INDEX('SHOP Plan List'!B$2:B$15,MATCH($A1395,'SHOP Plan List'!$A$2:$A$15,0))</f>
        <v>#N/A</v>
      </c>
      <c r="C1395" t="e">
        <f>INDEX('SHOP Plan List'!C$2:C$15,MATCH($A1395,'SHOP Plan List'!$A$2:$A$15,0))</f>
        <v>#N/A</v>
      </c>
      <c r="D1395" t="s">
        <v>82</v>
      </c>
      <c r="E1395">
        <v>28</v>
      </c>
      <c r="F1395">
        <v>578.70000000000005</v>
      </c>
      <c r="G1395">
        <v>578.70000000000005</v>
      </c>
      <c r="H1395">
        <v>578.70000000000005</v>
      </c>
      <c r="I1395">
        <v>587.78</v>
      </c>
      <c r="J1395">
        <v>587.78</v>
      </c>
      <c r="K1395">
        <v>587.78</v>
      </c>
      <c r="L1395">
        <v>597</v>
      </c>
      <c r="M1395">
        <v>597</v>
      </c>
      <c r="N1395">
        <v>597</v>
      </c>
      <c r="O1395">
        <v>606.37</v>
      </c>
      <c r="P1395">
        <v>606.37</v>
      </c>
      <c r="Q1395">
        <v>606.37</v>
      </c>
    </row>
    <row r="1396" spans="1:17" x14ac:dyDescent="0.2">
      <c r="A1396" t="s">
        <v>111</v>
      </c>
      <c r="B1396" t="e">
        <f>INDEX('SHOP Plan List'!B$2:B$15,MATCH($A1396,'SHOP Plan List'!$A$2:$A$15,0))</f>
        <v>#N/A</v>
      </c>
      <c r="C1396" t="e">
        <f>INDEX('SHOP Plan List'!C$2:C$15,MATCH($A1396,'SHOP Plan List'!$A$2:$A$15,0))</f>
        <v>#N/A</v>
      </c>
      <c r="D1396" t="s">
        <v>82</v>
      </c>
      <c r="E1396">
        <v>29</v>
      </c>
      <c r="F1396">
        <v>595.73</v>
      </c>
      <c r="G1396">
        <v>595.73</v>
      </c>
      <c r="H1396">
        <v>595.73</v>
      </c>
      <c r="I1396">
        <v>605.08000000000004</v>
      </c>
      <c r="J1396">
        <v>605.08000000000004</v>
      </c>
      <c r="K1396">
        <v>605.08000000000004</v>
      </c>
      <c r="L1396">
        <v>614.57000000000005</v>
      </c>
      <c r="M1396">
        <v>614.57000000000005</v>
      </c>
      <c r="N1396">
        <v>614.57000000000005</v>
      </c>
      <c r="O1396">
        <v>624.22</v>
      </c>
      <c r="P1396">
        <v>624.22</v>
      </c>
      <c r="Q1396">
        <v>624.22</v>
      </c>
    </row>
    <row r="1397" spans="1:17" x14ac:dyDescent="0.2">
      <c r="A1397" t="s">
        <v>111</v>
      </c>
      <c r="B1397" t="e">
        <f>INDEX('SHOP Plan List'!B$2:B$15,MATCH($A1397,'SHOP Plan List'!$A$2:$A$15,0))</f>
        <v>#N/A</v>
      </c>
      <c r="C1397" t="e">
        <f>INDEX('SHOP Plan List'!C$2:C$15,MATCH($A1397,'SHOP Plan List'!$A$2:$A$15,0))</f>
        <v>#N/A</v>
      </c>
      <c r="D1397" t="s">
        <v>82</v>
      </c>
      <c r="E1397">
        <v>30</v>
      </c>
      <c r="F1397">
        <v>604.25</v>
      </c>
      <c r="G1397">
        <v>604.25</v>
      </c>
      <c r="H1397">
        <v>604.25</v>
      </c>
      <c r="I1397">
        <v>613.73</v>
      </c>
      <c r="J1397">
        <v>613.73</v>
      </c>
      <c r="K1397">
        <v>613.73</v>
      </c>
      <c r="L1397">
        <v>623.36</v>
      </c>
      <c r="M1397">
        <v>623.36</v>
      </c>
      <c r="N1397">
        <v>623.36</v>
      </c>
      <c r="O1397">
        <v>633.14</v>
      </c>
      <c r="P1397">
        <v>633.14</v>
      </c>
      <c r="Q1397">
        <v>633.14</v>
      </c>
    </row>
    <row r="1398" spans="1:17" x14ac:dyDescent="0.2">
      <c r="A1398" t="s">
        <v>111</v>
      </c>
      <c r="B1398" t="e">
        <f>INDEX('SHOP Plan List'!B$2:B$15,MATCH($A1398,'SHOP Plan List'!$A$2:$A$15,0))</f>
        <v>#N/A</v>
      </c>
      <c r="C1398" t="e">
        <f>INDEX('SHOP Plan List'!C$2:C$15,MATCH($A1398,'SHOP Plan List'!$A$2:$A$15,0))</f>
        <v>#N/A</v>
      </c>
      <c r="D1398" t="s">
        <v>82</v>
      </c>
      <c r="E1398">
        <v>31</v>
      </c>
      <c r="F1398">
        <v>617.03</v>
      </c>
      <c r="G1398">
        <v>617.03</v>
      </c>
      <c r="H1398">
        <v>617.03</v>
      </c>
      <c r="I1398">
        <v>626.71</v>
      </c>
      <c r="J1398">
        <v>626.71</v>
      </c>
      <c r="K1398">
        <v>626.71</v>
      </c>
      <c r="L1398">
        <v>636.54</v>
      </c>
      <c r="M1398">
        <v>636.54</v>
      </c>
      <c r="N1398">
        <v>636.54</v>
      </c>
      <c r="O1398">
        <v>646.53</v>
      </c>
      <c r="P1398">
        <v>646.53</v>
      </c>
      <c r="Q1398">
        <v>646.53</v>
      </c>
    </row>
    <row r="1399" spans="1:17" x14ac:dyDescent="0.2">
      <c r="A1399" t="s">
        <v>111</v>
      </c>
      <c r="B1399" t="e">
        <f>INDEX('SHOP Plan List'!B$2:B$15,MATCH($A1399,'SHOP Plan List'!$A$2:$A$15,0))</f>
        <v>#N/A</v>
      </c>
      <c r="C1399" t="e">
        <f>INDEX('SHOP Plan List'!C$2:C$15,MATCH($A1399,'SHOP Plan List'!$A$2:$A$15,0))</f>
        <v>#N/A</v>
      </c>
      <c r="D1399" t="s">
        <v>82</v>
      </c>
      <c r="E1399">
        <v>32</v>
      </c>
      <c r="F1399">
        <v>629.80999999999995</v>
      </c>
      <c r="G1399">
        <v>629.80999999999995</v>
      </c>
      <c r="H1399">
        <v>629.80999999999995</v>
      </c>
      <c r="I1399">
        <v>639.69000000000005</v>
      </c>
      <c r="J1399">
        <v>639.69000000000005</v>
      </c>
      <c r="K1399">
        <v>639.69000000000005</v>
      </c>
      <c r="L1399">
        <v>649.72</v>
      </c>
      <c r="M1399">
        <v>649.72</v>
      </c>
      <c r="N1399">
        <v>649.72</v>
      </c>
      <c r="O1399">
        <v>659.92</v>
      </c>
      <c r="P1399">
        <v>659.92</v>
      </c>
      <c r="Q1399">
        <v>659.92</v>
      </c>
    </row>
    <row r="1400" spans="1:17" x14ac:dyDescent="0.2">
      <c r="A1400" t="s">
        <v>111</v>
      </c>
      <c r="B1400" t="e">
        <f>INDEX('SHOP Plan List'!B$2:B$15,MATCH($A1400,'SHOP Plan List'!$A$2:$A$15,0))</f>
        <v>#N/A</v>
      </c>
      <c r="C1400" t="e">
        <f>INDEX('SHOP Plan List'!C$2:C$15,MATCH($A1400,'SHOP Plan List'!$A$2:$A$15,0))</f>
        <v>#N/A</v>
      </c>
      <c r="D1400" t="s">
        <v>82</v>
      </c>
      <c r="E1400">
        <v>33</v>
      </c>
      <c r="F1400">
        <v>637.79</v>
      </c>
      <c r="G1400">
        <v>637.79</v>
      </c>
      <c r="H1400">
        <v>637.79</v>
      </c>
      <c r="I1400">
        <v>647.79999999999995</v>
      </c>
      <c r="J1400">
        <v>647.79999999999995</v>
      </c>
      <c r="K1400">
        <v>647.79999999999995</v>
      </c>
      <c r="L1400">
        <v>657.96</v>
      </c>
      <c r="M1400">
        <v>657.96</v>
      </c>
      <c r="N1400">
        <v>657.96</v>
      </c>
      <c r="O1400">
        <v>668.29</v>
      </c>
      <c r="P1400">
        <v>668.29</v>
      </c>
      <c r="Q1400">
        <v>668.29</v>
      </c>
    </row>
    <row r="1401" spans="1:17" x14ac:dyDescent="0.2">
      <c r="A1401" t="s">
        <v>111</v>
      </c>
      <c r="B1401" t="e">
        <f>INDEX('SHOP Plan List'!B$2:B$15,MATCH($A1401,'SHOP Plan List'!$A$2:$A$15,0))</f>
        <v>#N/A</v>
      </c>
      <c r="C1401" t="e">
        <f>INDEX('SHOP Plan List'!C$2:C$15,MATCH($A1401,'SHOP Plan List'!$A$2:$A$15,0))</f>
        <v>#N/A</v>
      </c>
      <c r="D1401" t="s">
        <v>82</v>
      </c>
      <c r="E1401">
        <v>34</v>
      </c>
      <c r="F1401">
        <v>646.30999999999995</v>
      </c>
      <c r="G1401">
        <v>646.30999999999995</v>
      </c>
      <c r="H1401">
        <v>646.30999999999995</v>
      </c>
      <c r="I1401">
        <v>656.45</v>
      </c>
      <c r="J1401">
        <v>656.45</v>
      </c>
      <c r="K1401">
        <v>656.45</v>
      </c>
      <c r="L1401">
        <v>666.75</v>
      </c>
      <c r="M1401">
        <v>666.75</v>
      </c>
      <c r="N1401">
        <v>666.75</v>
      </c>
      <c r="O1401">
        <v>677.21</v>
      </c>
      <c r="P1401">
        <v>677.21</v>
      </c>
      <c r="Q1401">
        <v>677.21</v>
      </c>
    </row>
    <row r="1402" spans="1:17" x14ac:dyDescent="0.2">
      <c r="A1402" t="s">
        <v>111</v>
      </c>
      <c r="B1402" t="e">
        <f>INDEX('SHOP Plan List'!B$2:B$15,MATCH($A1402,'SHOP Plan List'!$A$2:$A$15,0))</f>
        <v>#N/A</v>
      </c>
      <c r="C1402" t="e">
        <f>INDEX('SHOP Plan List'!C$2:C$15,MATCH($A1402,'SHOP Plan List'!$A$2:$A$15,0))</f>
        <v>#N/A</v>
      </c>
      <c r="D1402" t="s">
        <v>82</v>
      </c>
      <c r="E1402">
        <v>35</v>
      </c>
      <c r="F1402">
        <v>650.57000000000005</v>
      </c>
      <c r="G1402">
        <v>650.57000000000005</v>
      </c>
      <c r="H1402">
        <v>650.57000000000005</v>
      </c>
      <c r="I1402">
        <v>660.78</v>
      </c>
      <c r="J1402">
        <v>660.78</v>
      </c>
      <c r="K1402">
        <v>660.78</v>
      </c>
      <c r="L1402">
        <v>671.14</v>
      </c>
      <c r="M1402">
        <v>671.14</v>
      </c>
      <c r="N1402">
        <v>671.14</v>
      </c>
      <c r="O1402">
        <v>681.67</v>
      </c>
      <c r="P1402">
        <v>681.67</v>
      </c>
      <c r="Q1402">
        <v>681.67</v>
      </c>
    </row>
    <row r="1403" spans="1:17" x14ac:dyDescent="0.2">
      <c r="A1403" t="s">
        <v>111</v>
      </c>
      <c r="B1403" t="e">
        <f>INDEX('SHOP Plan List'!B$2:B$15,MATCH($A1403,'SHOP Plan List'!$A$2:$A$15,0))</f>
        <v>#N/A</v>
      </c>
      <c r="C1403" t="e">
        <f>INDEX('SHOP Plan List'!C$2:C$15,MATCH($A1403,'SHOP Plan List'!$A$2:$A$15,0))</f>
        <v>#N/A</v>
      </c>
      <c r="D1403" t="s">
        <v>82</v>
      </c>
      <c r="E1403">
        <v>36</v>
      </c>
      <c r="F1403">
        <v>654.83000000000004</v>
      </c>
      <c r="G1403">
        <v>654.83000000000004</v>
      </c>
      <c r="H1403">
        <v>654.83000000000004</v>
      </c>
      <c r="I1403">
        <v>665.1</v>
      </c>
      <c r="J1403">
        <v>665.1</v>
      </c>
      <c r="K1403">
        <v>665.1</v>
      </c>
      <c r="L1403">
        <v>675.54</v>
      </c>
      <c r="M1403">
        <v>675.54</v>
      </c>
      <c r="N1403">
        <v>675.54</v>
      </c>
      <c r="O1403">
        <v>686.14</v>
      </c>
      <c r="P1403">
        <v>686.14</v>
      </c>
      <c r="Q1403">
        <v>686.14</v>
      </c>
    </row>
    <row r="1404" spans="1:17" x14ac:dyDescent="0.2">
      <c r="A1404" t="s">
        <v>111</v>
      </c>
      <c r="B1404" t="e">
        <f>INDEX('SHOP Plan List'!B$2:B$15,MATCH($A1404,'SHOP Plan List'!$A$2:$A$15,0))</f>
        <v>#N/A</v>
      </c>
      <c r="C1404" t="e">
        <f>INDEX('SHOP Plan List'!C$2:C$15,MATCH($A1404,'SHOP Plan List'!$A$2:$A$15,0))</f>
        <v>#N/A</v>
      </c>
      <c r="D1404" t="s">
        <v>82</v>
      </c>
      <c r="E1404">
        <v>37</v>
      </c>
      <c r="F1404">
        <v>659.09</v>
      </c>
      <c r="G1404">
        <v>659.09</v>
      </c>
      <c r="H1404">
        <v>659.09</v>
      </c>
      <c r="I1404">
        <v>669.43</v>
      </c>
      <c r="J1404">
        <v>669.43</v>
      </c>
      <c r="K1404">
        <v>669.43</v>
      </c>
      <c r="L1404">
        <v>679.93</v>
      </c>
      <c r="M1404">
        <v>679.93</v>
      </c>
      <c r="N1404">
        <v>679.93</v>
      </c>
      <c r="O1404">
        <v>690.6</v>
      </c>
      <c r="P1404">
        <v>690.6</v>
      </c>
      <c r="Q1404">
        <v>690.6</v>
      </c>
    </row>
    <row r="1405" spans="1:17" x14ac:dyDescent="0.2">
      <c r="A1405" t="s">
        <v>111</v>
      </c>
      <c r="B1405" t="e">
        <f>INDEX('SHOP Plan List'!B$2:B$15,MATCH($A1405,'SHOP Plan List'!$A$2:$A$15,0))</f>
        <v>#N/A</v>
      </c>
      <c r="C1405" t="e">
        <f>INDEX('SHOP Plan List'!C$2:C$15,MATCH($A1405,'SHOP Plan List'!$A$2:$A$15,0))</f>
        <v>#N/A</v>
      </c>
      <c r="D1405" t="s">
        <v>82</v>
      </c>
      <c r="E1405">
        <v>38</v>
      </c>
      <c r="F1405">
        <v>663.35</v>
      </c>
      <c r="G1405">
        <v>663.35</v>
      </c>
      <c r="H1405">
        <v>663.35</v>
      </c>
      <c r="I1405">
        <v>673.75</v>
      </c>
      <c r="J1405">
        <v>673.75</v>
      </c>
      <c r="K1405">
        <v>673.75</v>
      </c>
      <c r="L1405">
        <v>684.33</v>
      </c>
      <c r="M1405">
        <v>684.33</v>
      </c>
      <c r="N1405">
        <v>684.33</v>
      </c>
      <c r="O1405">
        <v>695.06</v>
      </c>
      <c r="P1405">
        <v>695.06</v>
      </c>
      <c r="Q1405">
        <v>695.06</v>
      </c>
    </row>
    <row r="1406" spans="1:17" x14ac:dyDescent="0.2">
      <c r="A1406" t="s">
        <v>111</v>
      </c>
      <c r="B1406" t="e">
        <f>INDEX('SHOP Plan List'!B$2:B$15,MATCH($A1406,'SHOP Plan List'!$A$2:$A$15,0))</f>
        <v>#N/A</v>
      </c>
      <c r="C1406" t="e">
        <f>INDEX('SHOP Plan List'!C$2:C$15,MATCH($A1406,'SHOP Plan List'!$A$2:$A$15,0))</f>
        <v>#N/A</v>
      </c>
      <c r="D1406" t="s">
        <v>82</v>
      </c>
      <c r="E1406">
        <v>39</v>
      </c>
      <c r="F1406">
        <v>671.87</v>
      </c>
      <c r="G1406">
        <v>671.87</v>
      </c>
      <c r="H1406">
        <v>671.87</v>
      </c>
      <c r="I1406">
        <v>682.41</v>
      </c>
      <c r="J1406">
        <v>682.41</v>
      </c>
      <c r="K1406">
        <v>682.41</v>
      </c>
      <c r="L1406">
        <v>693.11</v>
      </c>
      <c r="M1406">
        <v>693.11</v>
      </c>
      <c r="N1406">
        <v>693.11</v>
      </c>
      <c r="O1406">
        <v>703.99</v>
      </c>
      <c r="P1406">
        <v>703.99</v>
      </c>
      <c r="Q1406">
        <v>703.99</v>
      </c>
    </row>
    <row r="1407" spans="1:17" x14ac:dyDescent="0.2">
      <c r="A1407" t="s">
        <v>111</v>
      </c>
      <c r="B1407" t="e">
        <f>INDEX('SHOP Plan List'!B$2:B$15,MATCH($A1407,'SHOP Plan List'!$A$2:$A$15,0))</f>
        <v>#N/A</v>
      </c>
      <c r="C1407" t="e">
        <f>INDEX('SHOP Plan List'!C$2:C$15,MATCH($A1407,'SHOP Plan List'!$A$2:$A$15,0))</f>
        <v>#N/A</v>
      </c>
      <c r="D1407" t="s">
        <v>82</v>
      </c>
      <c r="E1407">
        <v>40</v>
      </c>
      <c r="F1407">
        <v>680.38</v>
      </c>
      <c r="G1407">
        <v>680.38</v>
      </c>
      <c r="H1407">
        <v>680.38</v>
      </c>
      <c r="I1407">
        <v>691.06</v>
      </c>
      <c r="J1407">
        <v>691.06</v>
      </c>
      <c r="K1407">
        <v>691.06</v>
      </c>
      <c r="L1407">
        <v>701.9</v>
      </c>
      <c r="M1407">
        <v>701.9</v>
      </c>
      <c r="N1407">
        <v>701.9</v>
      </c>
      <c r="O1407">
        <v>712.91</v>
      </c>
      <c r="P1407">
        <v>712.91</v>
      </c>
      <c r="Q1407">
        <v>712.91</v>
      </c>
    </row>
    <row r="1408" spans="1:17" x14ac:dyDescent="0.2">
      <c r="A1408" t="s">
        <v>111</v>
      </c>
      <c r="B1408" t="e">
        <f>INDEX('SHOP Plan List'!B$2:B$15,MATCH($A1408,'SHOP Plan List'!$A$2:$A$15,0))</f>
        <v>#N/A</v>
      </c>
      <c r="C1408" t="e">
        <f>INDEX('SHOP Plan List'!C$2:C$15,MATCH($A1408,'SHOP Plan List'!$A$2:$A$15,0))</f>
        <v>#N/A</v>
      </c>
      <c r="D1408" t="s">
        <v>82</v>
      </c>
      <c r="E1408">
        <v>41</v>
      </c>
      <c r="F1408">
        <v>693.16</v>
      </c>
      <c r="G1408">
        <v>693.16</v>
      </c>
      <c r="H1408">
        <v>693.16</v>
      </c>
      <c r="I1408">
        <v>704.04</v>
      </c>
      <c r="J1408">
        <v>704.04</v>
      </c>
      <c r="K1408">
        <v>704.04</v>
      </c>
      <c r="L1408">
        <v>715.08</v>
      </c>
      <c r="M1408">
        <v>715.08</v>
      </c>
      <c r="N1408">
        <v>715.08</v>
      </c>
      <c r="O1408">
        <v>726.3</v>
      </c>
      <c r="P1408">
        <v>726.3</v>
      </c>
      <c r="Q1408">
        <v>726.3</v>
      </c>
    </row>
    <row r="1409" spans="1:17" x14ac:dyDescent="0.2">
      <c r="A1409" t="s">
        <v>111</v>
      </c>
      <c r="B1409" t="e">
        <f>INDEX('SHOP Plan List'!B$2:B$15,MATCH($A1409,'SHOP Plan List'!$A$2:$A$15,0))</f>
        <v>#N/A</v>
      </c>
      <c r="C1409" t="e">
        <f>INDEX('SHOP Plan List'!C$2:C$15,MATCH($A1409,'SHOP Plan List'!$A$2:$A$15,0))</f>
        <v>#N/A</v>
      </c>
      <c r="D1409" t="s">
        <v>82</v>
      </c>
      <c r="E1409">
        <v>42</v>
      </c>
      <c r="F1409">
        <v>705.41</v>
      </c>
      <c r="G1409">
        <v>705.41</v>
      </c>
      <c r="H1409">
        <v>705.41</v>
      </c>
      <c r="I1409">
        <v>716.47</v>
      </c>
      <c r="J1409">
        <v>716.47</v>
      </c>
      <c r="K1409">
        <v>716.47</v>
      </c>
      <c r="L1409">
        <v>727.71</v>
      </c>
      <c r="M1409">
        <v>727.71</v>
      </c>
      <c r="N1409">
        <v>727.71</v>
      </c>
      <c r="O1409">
        <v>739.13</v>
      </c>
      <c r="P1409">
        <v>739.13</v>
      </c>
      <c r="Q1409">
        <v>739.13</v>
      </c>
    </row>
    <row r="1410" spans="1:17" x14ac:dyDescent="0.2">
      <c r="A1410" t="s">
        <v>111</v>
      </c>
      <c r="B1410" t="e">
        <f>INDEX('SHOP Plan List'!B$2:B$15,MATCH($A1410,'SHOP Plan List'!$A$2:$A$15,0))</f>
        <v>#N/A</v>
      </c>
      <c r="C1410" t="e">
        <f>INDEX('SHOP Plan List'!C$2:C$15,MATCH($A1410,'SHOP Plan List'!$A$2:$A$15,0))</f>
        <v>#N/A</v>
      </c>
      <c r="D1410" t="s">
        <v>82</v>
      </c>
      <c r="E1410">
        <v>43</v>
      </c>
      <c r="F1410">
        <v>722.44</v>
      </c>
      <c r="G1410">
        <v>722.44</v>
      </c>
      <c r="H1410">
        <v>722.44</v>
      </c>
      <c r="I1410">
        <v>733.78</v>
      </c>
      <c r="J1410">
        <v>733.78</v>
      </c>
      <c r="K1410">
        <v>733.78</v>
      </c>
      <c r="L1410">
        <v>745.29</v>
      </c>
      <c r="M1410">
        <v>745.29</v>
      </c>
      <c r="N1410">
        <v>745.29</v>
      </c>
      <c r="O1410">
        <v>756.98</v>
      </c>
      <c r="P1410">
        <v>756.98</v>
      </c>
      <c r="Q1410">
        <v>756.98</v>
      </c>
    </row>
    <row r="1411" spans="1:17" x14ac:dyDescent="0.2">
      <c r="A1411" t="s">
        <v>111</v>
      </c>
      <c r="B1411" t="e">
        <f>INDEX('SHOP Plan List'!B$2:B$15,MATCH($A1411,'SHOP Plan List'!$A$2:$A$15,0))</f>
        <v>#N/A</v>
      </c>
      <c r="C1411" t="e">
        <f>INDEX('SHOP Plan List'!C$2:C$15,MATCH($A1411,'SHOP Plan List'!$A$2:$A$15,0))</f>
        <v>#N/A</v>
      </c>
      <c r="D1411" t="s">
        <v>82</v>
      </c>
      <c r="E1411">
        <v>44</v>
      </c>
      <c r="F1411">
        <v>743.74</v>
      </c>
      <c r="G1411">
        <v>743.74</v>
      </c>
      <c r="H1411">
        <v>743.74</v>
      </c>
      <c r="I1411">
        <v>755.41</v>
      </c>
      <c r="J1411">
        <v>755.41</v>
      </c>
      <c r="K1411">
        <v>755.41</v>
      </c>
      <c r="L1411">
        <v>767.26</v>
      </c>
      <c r="M1411">
        <v>767.26</v>
      </c>
      <c r="N1411">
        <v>767.26</v>
      </c>
      <c r="O1411">
        <v>779.3</v>
      </c>
      <c r="P1411">
        <v>779.3</v>
      </c>
      <c r="Q1411">
        <v>779.3</v>
      </c>
    </row>
    <row r="1412" spans="1:17" x14ac:dyDescent="0.2">
      <c r="A1412" t="s">
        <v>111</v>
      </c>
      <c r="B1412" t="e">
        <f>INDEX('SHOP Plan List'!B$2:B$15,MATCH($A1412,'SHOP Plan List'!$A$2:$A$15,0))</f>
        <v>#N/A</v>
      </c>
      <c r="C1412" t="e">
        <f>INDEX('SHOP Plan List'!C$2:C$15,MATCH($A1412,'SHOP Plan List'!$A$2:$A$15,0))</f>
        <v>#N/A</v>
      </c>
      <c r="D1412" t="s">
        <v>82</v>
      </c>
      <c r="E1412">
        <v>45</v>
      </c>
      <c r="F1412">
        <v>768.76</v>
      </c>
      <c r="G1412">
        <v>768.76</v>
      </c>
      <c r="H1412">
        <v>768.76</v>
      </c>
      <c r="I1412">
        <v>780.82</v>
      </c>
      <c r="J1412">
        <v>780.82</v>
      </c>
      <c r="K1412">
        <v>780.82</v>
      </c>
      <c r="L1412">
        <v>793.07</v>
      </c>
      <c r="M1412">
        <v>793.07</v>
      </c>
      <c r="N1412">
        <v>793.07</v>
      </c>
      <c r="O1412">
        <v>805.51</v>
      </c>
      <c r="P1412">
        <v>805.51</v>
      </c>
      <c r="Q1412">
        <v>805.51</v>
      </c>
    </row>
    <row r="1413" spans="1:17" x14ac:dyDescent="0.2">
      <c r="A1413" t="s">
        <v>111</v>
      </c>
      <c r="B1413" t="e">
        <f>INDEX('SHOP Plan List'!B$2:B$15,MATCH($A1413,'SHOP Plan List'!$A$2:$A$15,0))</f>
        <v>#N/A</v>
      </c>
      <c r="C1413" t="e">
        <f>INDEX('SHOP Plan List'!C$2:C$15,MATCH($A1413,'SHOP Plan List'!$A$2:$A$15,0))</f>
        <v>#N/A</v>
      </c>
      <c r="D1413" t="s">
        <v>82</v>
      </c>
      <c r="E1413">
        <v>46</v>
      </c>
      <c r="F1413">
        <v>798.57</v>
      </c>
      <c r="G1413">
        <v>798.57</v>
      </c>
      <c r="H1413">
        <v>798.57</v>
      </c>
      <c r="I1413">
        <v>811.1</v>
      </c>
      <c r="J1413">
        <v>811.1</v>
      </c>
      <c r="K1413">
        <v>811.1</v>
      </c>
      <c r="L1413">
        <v>823.83</v>
      </c>
      <c r="M1413">
        <v>823.83</v>
      </c>
      <c r="N1413">
        <v>823.83</v>
      </c>
      <c r="O1413">
        <v>836.75</v>
      </c>
      <c r="P1413">
        <v>836.75</v>
      </c>
      <c r="Q1413">
        <v>836.75</v>
      </c>
    </row>
    <row r="1414" spans="1:17" x14ac:dyDescent="0.2">
      <c r="A1414" t="s">
        <v>111</v>
      </c>
      <c r="B1414" t="e">
        <f>INDEX('SHOP Plan List'!B$2:B$15,MATCH($A1414,'SHOP Plan List'!$A$2:$A$15,0))</f>
        <v>#N/A</v>
      </c>
      <c r="C1414" t="e">
        <f>INDEX('SHOP Plan List'!C$2:C$15,MATCH($A1414,'SHOP Plan List'!$A$2:$A$15,0))</f>
        <v>#N/A</v>
      </c>
      <c r="D1414" t="s">
        <v>82</v>
      </c>
      <c r="E1414">
        <v>47</v>
      </c>
      <c r="F1414">
        <v>832.11</v>
      </c>
      <c r="G1414">
        <v>832.11</v>
      </c>
      <c r="H1414">
        <v>832.11</v>
      </c>
      <c r="I1414">
        <v>845.17</v>
      </c>
      <c r="J1414">
        <v>845.17</v>
      </c>
      <c r="K1414">
        <v>845.17</v>
      </c>
      <c r="L1414">
        <v>858.43</v>
      </c>
      <c r="M1414">
        <v>858.43</v>
      </c>
      <c r="N1414">
        <v>858.43</v>
      </c>
      <c r="O1414">
        <v>871.9</v>
      </c>
      <c r="P1414">
        <v>871.9</v>
      </c>
      <c r="Q1414">
        <v>871.9</v>
      </c>
    </row>
    <row r="1415" spans="1:17" x14ac:dyDescent="0.2">
      <c r="A1415" t="s">
        <v>111</v>
      </c>
      <c r="B1415" t="e">
        <f>INDEX('SHOP Plan List'!B$2:B$15,MATCH($A1415,'SHOP Plan List'!$A$2:$A$15,0))</f>
        <v>#N/A</v>
      </c>
      <c r="C1415" t="e">
        <f>INDEX('SHOP Plan List'!C$2:C$15,MATCH($A1415,'SHOP Plan List'!$A$2:$A$15,0))</f>
        <v>#N/A</v>
      </c>
      <c r="D1415" t="s">
        <v>82</v>
      </c>
      <c r="E1415">
        <v>48</v>
      </c>
      <c r="F1415">
        <v>870.44</v>
      </c>
      <c r="G1415">
        <v>870.44</v>
      </c>
      <c r="H1415">
        <v>870.44</v>
      </c>
      <c r="I1415">
        <v>884.1</v>
      </c>
      <c r="J1415">
        <v>884.1</v>
      </c>
      <c r="K1415">
        <v>884.1</v>
      </c>
      <c r="L1415">
        <v>897.97</v>
      </c>
      <c r="M1415">
        <v>897.97</v>
      </c>
      <c r="N1415">
        <v>897.97</v>
      </c>
      <c r="O1415">
        <v>912.06</v>
      </c>
      <c r="P1415">
        <v>912.06</v>
      </c>
      <c r="Q1415">
        <v>912.06</v>
      </c>
    </row>
    <row r="1416" spans="1:17" x14ac:dyDescent="0.2">
      <c r="A1416" t="s">
        <v>111</v>
      </c>
      <c r="B1416" t="e">
        <f>INDEX('SHOP Plan List'!B$2:B$15,MATCH($A1416,'SHOP Plan List'!$A$2:$A$15,0))</f>
        <v>#N/A</v>
      </c>
      <c r="C1416" t="e">
        <f>INDEX('SHOP Plan List'!C$2:C$15,MATCH($A1416,'SHOP Plan List'!$A$2:$A$15,0))</f>
        <v>#N/A</v>
      </c>
      <c r="D1416" t="s">
        <v>82</v>
      </c>
      <c r="E1416">
        <v>49</v>
      </c>
      <c r="F1416">
        <v>908.24</v>
      </c>
      <c r="G1416">
        <v>908.24</v>
      </c>
      <c r="H1416">
        <v>908.24</v>
      </c>
      <c r="I1416">
        <v>922.49</v>
      </c>
      <c r="J1416">
        <v>922.49</v>
      </c>
      <c r="K1416">
        <v>922.49</v>
      </c>
      <c r="L1416">
        <v>936.97</v>
      </c>
      <c r="M1416">
        <v>936.97</v>
      </c>
      <c r="N1416">
        <v>936.97</v>
      </c>
      <c r="O1416">
        <v>951.67</v>
      </c>
      <c r="P1416">
        <v>951.67</v>
      </c>
      <c r="Q1416">
        <v>951.67</v>
      </c>
    </row>
    <row r="1417" spans="1:17" x14ac:dyDescent="0.2">
      <c r="A1417" t="s">
        <v>111</v>
      </c>
      <c r="B1417" t="e">
        <f>INDEX('SHOP Plan List'!B$2:B$15,MATCH($A1417,'SHOP Plan List'!$A$2:$A$15,0))</f>
        <v>#N/A</v>
      </c>
      <c r="C1417" t="e">
        <f>INDEX('SHOP Plan List'!C$2:C$15,MATCH($A1417,'SHOP Plan List'!$A$2:$A$15,0))</f>
        <v>#N/A</v>
      </c>
      <c r="D1417" t="s">
        <v>82</v>
      </c>
      <c r="E1417">
        <v>50</v>
      </c>
      <c r="F1417">
        <v>950.83</v>
      </c>
      <c r="G1417">
        <v>950.83</v>
      </c>
      <c r="H1417">
        <v>950.83</v>
      </c>
      <c r="I1417">
        <v>965.75</v>
      </c>
      <c r="J1417">
        <v>965.75</v>
      </c>
      <c r="K1417">
        <v>965.75</v>
      </c>
      <c r="L1417">
        <v>980.9</v>
      </c>
      <c r="M1417">
        <v>980.9</v>
      </c>
      <c r="N1417">
        <v>980.9</v>
      </c>
      <c r="O1417">
        <v>996.29</v>
      </c>
      <c r="P1417">
        <v>996.29</v>
      </c>
      <c r="Q1417">
        <v>996.29</v>
      </c>
    </row>
    <row r="1418" spans="1:17" x14ac:dyDescent="0.2">
      <c r="A1418" t="s">
        <v>111</v>
      </c>
      <c r="B1418" t="e">
        <f>INDEX('SHOP Plan List'!B$2:B$15,MATCH($A1418,'SHOP Plan List'!$A$2:$A$15,0))</f>
        <v>#N/A</v>
      </c>
      <c r="C1418" t="e">
        <f>INDEX('SHOP Plan List'!C$2:C$15,MATCH($A1418,'SHOP Plan List'!$A$2:$A$15,0))</f>
        <v>#N/A</v>
      </c>
      <c r="D1418" t="s">
        <v>82</v>
      </c>
      <c r="E1418">
        <v>51</v>
      </c>
      <c r="F1418">
        <v>992.89</v>
      </c>
      <c r="G1418">
        <v>992.89</v>
      </c>
      <c r="H1418">
        <v>992.89</v>
      </c>
      <c r="I1418">
        <v>1008.47</v>
      </c>
      <c r="J1418">
        <v>1008.47</v>
      </c>
      <c r="K1418">
        <v>1008.47</v>
      </c>
      <c r="L1418">
        <v>1024.29</v>
      </c>
      <c r="M1418">
        <v>1024.29</v>
      </c>
      <c r="N1418">
        <v>1024.29</v>
      </c>
      <c r="O1418">
        <v>1040.3599999999999</v>
      </c>
      <c r="P1418">
        <v>1040.3599999999999</v>
      </c>
      <c r="Q1418">
        <v>1040.3599999999999</v>
      </c>
    </row>
    <row r="1419" spans="1:17" x14ac:dyDescent="0.2">
      <c r="A1419" t="s">
        <v>111</v>
      </c>
      <c r="B1419" t="e">
        <f>INDEX('SHOP Plan List'!B$2:B$15,MATCH($A1419,'SHOP Plan List'!$A$2:$A$15,0))</f>
        <v>#N/A</v>
      </c>
      <c r="C1419" t="e">
        <f>INDEX('SHOP Plan List'!C$2:C$15,MATCH($A1419,'SHOP Plan List'!$A$2:$A$15,0))</f>
        <v>#N/A</v>
      </c>
      <c r="D1419" t="s">
        <v>82</v>
      </c>
      <c r="E1419">
        <v>52</v>
      </c>
      <c r="F1419">
        <v>1039.21</v>
      </c>
      <c r="G1419">
        <v>1039.21</v>
      </c>
      <c r="H1419">
        <v>1039.21</v>
      </c>
      <c r="I1419">
        <v>1055.51</v>
      </c>
      <c r="J1419">
        <v>1055.51</v>
      </c>
      <c r="K1419">
        <v>1055.51</v>
      </c>
      <c r="L1419">
        <v>1072.07</v>
      </c>
      <c r="M1419">
        <v>1072.07</v>
      </c>
      <c r="N1419">
        <v>1072.07</v>
      </c>
      <c r="O1419">
        <v>1088.8900000000001</v>
      </c>
      <c r="P1419">
        <v>1088.8900000000001</v>
      </c>
      <c r="Q1419">
        <v>1088.8900000000001</v>
      </c>
    </row>
    <row r="1420" spans="1:17" x14ac:dyDescent="0.2">
      <c r="A1420" t="s">
        <v>111</v>
      </c>
      <c r="B1420" t="e">
        <f>INDEX('SHOP Plan List'!B$2:B$15,MATCH($A1420,'SHOP Plan List'!$A$2:$A$15,0))</f>
        <v>#N/A</v>
      </c>
      <c r="C1420" t="e">
        <f>INDEX('SHOP Plan List'!C$2:C$15,MATCH($A1420,'SHOP Plan List'!$A$2:$A$15,0))</f>
        <v>#N/A</v>
      </c>
      <c r="D1420" t="s">
        <v>82</v>
      </c>
      <c r="E1420">
        <v>53</v>
      </c>
      <c r="F1420">
        <v>1086.06</v>
      </c>
      <c r="G1420">
        <v>1086.06</v>
      </c>
      <c r="H1420">
        <v>1086.06</v>
      </c>
      <c r="I1420">
        <v>1103.0999999999999</v>
      </c>
      <c r="J1420">
        <v>1103.0999999999999</v>
      </c>
      <c r="K1420">
        <v>1103.0999999999999</v>
      </c>
      <c r="L1420">
        <v>1120.4000000000001</v>
      </c>
      <c r="M1420">
        <v>1120.4000000000001</v>
      </c>
      <c r="N1420">
        <v>1120.4000000000001</v>
      </c>
      <c r="O1420">
        <v>1137.98</v>
      </c>
      <c r="P1420">
        <v>1137.98</v>
      </c>
      <c r="Q1420">
        <v>1137.98</v>
      </c>
    </row>
    <row r="1421" spans="1:17" x14ac:dyDescent="0.2">
      <c r="A1421" t="s">
        <v>111</v>
      </c>
      <c r="B1421" t="e">
        <f>INDEX('SHOP Plan List'!B$2:B$15,MATCH($A1421,'SHOP Plan List'!$A$2:$A$15,0))</f>
        <v>#N/A</v>
      </c>
      <c r="C1421" t="e">
        <f>INDEX('SHOP Plan List'!C$2:C$15,MATCH($A1421,'SHOP Plan List'!$A$2:$A$15,0))</f>
        <v>#N/A</v>
      </c>
      <c r="D1421" t="s">
        <v>82</v>
      </c>
      <c r="E1421">
        <v>54</v>
      </c>
      <c r="F1421">
        <v>1136.6300000000001</v>
      </c>
      <c r="G1421">
        <v>1136.6300000000001</v>
      </c>
      <c r="H1421">
        <v>1136.6300000000001</v>
      </c>
      <c r="I1421">
        <v>1154.47</v>
      </c>
      <c r="J1421">
        <v>1154.47</v>
      </c>
      <c r="K1421">
        <v>1154.47</v>
      </c>
      <c r="L1421">
        <v>1172.58</v>
      </c>
      <c r="M1421">
        <v>1172.58</v>
      </c>
      <c r="N1421">
        <v>1172.58</v>
      </c>
      <c r="O1421">
        <v>1190.98</v>
      </c>
      <c r="P1421">
        <v>1190.98</v>
      </c>
      <c r="Q1421">
        <v>1190.98</v>
      </c>
    </row>
    <row r="1422" spans="1:17" x14ac:dyDescent="0.2">
      <c r="A1422" t="s">
        <v>111</v>
      </c>
      <c r="B1422" t="e">
        <f>INDEX('SHOP Plan List'!B$2:B$15,MATCH($A1422,'SHOP Plan List'!$A$2:$A$15,0))</f>
        <v>#N/A</v>
      </c>
      <c r="C1422" t="e">
        <f>INDEX('SHOP Plan List'!C$2:C$15,MATCH($A1422,'SHOP Plan List'!$A$2:$A$15,0))</f>
        <v>#N/A</v>
      </c>
      <c r="D1422" t="s">
        <v>82</v>
      </c>
      <c r="E1422">
        <v>55</v>
      </c>
      <c r="F1422">
        <v>1187.21</v>
      </c>
      <c r="G1422">
        <v>1187.21</v>
      </c>
      <c r="H1422">
        <v>1187.21</v>
      </c>
      <c r="I1422">
        <v>1205.8399999999999</v>
      </c>
      <c r="J1422">
        <v>1205.8399999999999</v>
      </c>
      <c r="K1422">
        <v>1205.8399999999999</v>
      </c>
      <c r="L1422">
        <v>1224.76</v>
      </c>
      <c r="M1422">
        <v>1224.76</v>
      </c>
      <c r="N1422">
        <v>1224.76</v>
      </c>
      <c r="O1422">
        <v>1243.97</v>
      </c>
      <c r="P1422">
        <v>1243.97</v>
      </c>
      <c r="Q1422">
        <v>1243.97</v>
      </c>
    </row>
    <row r="1423" spans="1:17" x14ac:dyDescent="0.2">
      <c r="A1423" t="s">
        <v>111</v>
      </c>
      <c r="B1423" t="e">
        <f>INDEX('SHOP Plan List'!B$2:B$15,MATCH($A1423,'SHOP Plan List'!$A$2:$A$15,0))</f>
        <v>#N/A</v>
      </c>
      <c r="C1423" t="e">
        <f>INDEX('SHOP Plan List'!C$2:C$15,MATCH($A1423,'SHOP Plan List'!$A$2:$A$15,0))</f>
        <v>#N/A</v>
      </c>
      <c r="D1423" t="s">
        <v>82</v>
      </c>
      <c r="E1423">
        <v>56</v>
      </c>
      <c r="F1423">
        <v>1242.05</v>
      </c>
      <c r="G1423">
        <v>1242.05</v>
      </c>
      <c r="H1423">
        <v>1242.05</v>
      </c>
      <c r="I1423">
        <v>1261.53</v>
      </c>
      <c r="J1423">
        <v>1261.53</v>
      </c>
      <c r="K1423">
        <v>1261.53</v>
      </c>
      <c r="L1423">
        <v>1281.33</v>
      </c>
      <c r="M1423">
        <v>1281.33</v>
      </c>
      <c r="N1423">
        <v>1281.33</v>
      </c>
      <c r="O1423">
        <v>1301.43</v>
      </c>
      <c r="P1423">
        <v>1301.43</v>
      </c>
      <c r="Q1423">
        <v>1301.43</v>
      </c>
    </row>
    <row r="1424" spans="1:17" x14ac:dyDescent="0.2">
      <c r="A1424" t="s">
        <v>111</v>
      </c>
      <c r="B1424" t="e">
        <f>INDEX('SHOP Plan List'!B$2:B$15,MATCH($A1424,'SHOP Plan List'!$A$2:$A$15,0))</f>
        <v>#N/A</v>
      </c>
      <c r="C1424" t="e">
        <f>INDEX('SHOP Plan List'!C$2:C$15,MATCH($A1424,'SHOP Plan List'!$A$2:$A$15,0))</f>
        <v>#N/A</v>
      </c>
      <c r="D1424" t="s">
        <v>82</v>
      </c>
      <c r="E1424">
        <v>57</v>
      </c>
      <c r="F1424">
        <v>1297.4100000000001</v>
      </c>
      <c r="G1424">
        <v>1297.4100000000001</v>
      </c>
      <c r="H1424">
        <v>1297.4100000000001</v>
      </c>
      <c r="I1424">
        <v>1317.77</v>
      </c>
      <c r="J1424">
        <v>1317.77</v>
      </c>
      <c r="K1424">
        <v>1317.77</v>
      </c>
      <c r="L1424">
        <v>1338.44</v>
      </c>
      <c r="M1424">
        <v>1338.44</v>
      </c>
      <c r="N1424">
        <v>1338.44</v>
      </c>
      <c r="O1424">
        <v>1359.44</v>
      </c>
      <c r="P1424">
        <v>1359.44</v>
      </c>
      <c r="Q1424">
        <v>1359.44</v>
      </c>
    </row>
    <row r="1425" spans="1:17" x14ac:dyDescent="0.2">
      <c r="A1425" t="s">
        <v>111</v>
      </c>
      <c r="B1425" t="e">
        <f>INDEX('SHOP Plan List'!B$2:B$15,MATCH($A1425,'SHOP Plan List'!$A$2:$A$15,0))</f>
        <v>#N/A</v>
      </c>
      <c r="C1425" t="e">
        <f>INDEX('SHOP Plan List'!C$2:C$15,MATCH($A1425,'SHOP Plan List'!$A$2:$A$15,0))</f>
        <v>#N/A</v>
      </c>
      <c r="D1425" t="s">
        <v>82</v>
      </c>
      <c r="E1425">
        <v>58</v>
      </c>
      <c r="F1425">
        <v>1356.51</v>
      </c>
      <c r="G1425">
        <v>1356.51</v>
      </c>
      <c r="H1425">
        <v>1356.51</v>
      </c>
      <c r="I1425">
        <v>1377.79</v>
      </c>
      <c r="J1425">
        <v>1377.79</v>
      </c>
      <c r="K1425">
        <v>1377.79</v>
      </c>
      <c r="L1425">
        <v>1399.41</v>
      </c>
      <c r="M1425">
        <v>1399.41</v>
      </c>
      <c r="N1425">
        <v>1399.41</v>
      </c>
      <c r="O1425">
        <v>1421.36</v>
      </c>
      <c r="P1425">
        <v>1421.36</v>
      </c>
      <c r="Q1425">
        <v>1421.36</v>
      </c>
    </row>
    <row r="1426" spans="1:17" x14ac:dyDescent="0.2">
      <c r="A1426" t="s">
        <v>111</v>
      </c>
      <c r="B1426" t="e">
        <f>INDEX('SHOP Plan List'!B$2:B$15,MATCH($A1426,'SHOP Plan List'!$A$2:$A$15,0))</f>
        <v>#N/A</v>
      </c>
      <c r="C1426" t="e">
        <f>INDEX('SHOP Plan List'!C$2:C$15,MATCH($A1426,'SHOP Plan List'!$A$2:$A$15,0))</f>
        <v>#N/A</v>
      </c>
      <c r="D1426" t="s">
        <v>82</v>
      </c>
      <c r="E1426">
        <v>59</v>
      </c>
      <c r="F1426">
        <v>1385.79</v>
      </c>
      <c r="G1426">
        <v>1385.79</v>
      </c>
      <c r="H1426">
        <v>1385.79</v>
      </c>
      <c r="I1426">
        <v>1407.53</v>
      </c>
      <c r="J1426">
        <v>1407.53</v>
      </c>
      <c r="K1426">
        <v>1407.53</v>
      </c>
      <c r="L1426">
        <v>1429.61</v>
      </c>
      <c r="M1426">
        <v>1429.61</v>
      </c>
      <c r="N1426">
        <v>1429.61</v>
      </c>
      <c r="O1426">
        <v>1452.04</v>
      </c>
      <c r="P1426">
        <v>1452.04</v>
      </c>
      <c r="Q1426">
        <v>1452.04</v>
      </c>
    </row>
    <row r="1427" spans="1:17" x14ac:dyDescent="0.2">
      <c r="A1427" t="s">
        <v>111</v>
      </c>
      <c r="B1427" t="e">
        <f>INDEX('SHOP Plan List'!B$2:B$15,MATCH($A1427,'SHOP Plan List'!$A$2:$A$15,0))</f>
        <v>#N/A</v>
      </c>
      <c r="C1427" t="e">
        <f>INDEX('SHOP Plan List'!C$2:C$15,MATCH($A1427,'SHOP Plan List'!$A$2:$A$15,0))</f>
        <v>#N/A</v>
      </c>
      <c r="D1427" t="s">
        <v>82</v>
      </c>
      <c r="E1427">
        <v>60</v>
      </c>
      <c r="F1427">
        <v>1444.88</v>
      </c>
      <c r="G1427">
        <v>1444.88</v>
      </c>
      <c r="H1427">
        <v>1444.88</v>
      </c>
      <c r="I1427">
        <v>1467.55</v>
      </c>
      <c r="J1427">
        <v>1467.55</v>
      </c>
      <c r="K1427">
        <v>1467.55</v>
      </c>
      <c r="L1427">
        <v>1490.58</v>
      </c>
      <c r="M1427">
        <v>1490.58</v>
      </c>
      <c r="N1427">
        <v>1490.58</v>
      </c>
      <c r="O1427">
        <v>1513.96</v>
      </c>
      <c r="P1427">
        <v>1513.96</v>
      </c>
      <c r="Q1427">
        <v>1513.96</v>
      </c>
    </row>
    <row r="1428" spans="1:17" x14ac:dyDescent="0.2">
      <c r="A1428" t="s">
        <v>111</v>
      </c>
      <c r="B1428" t="e">
        <f>INDEX('SHOP Plan List'!B$2:B$15,MATCH($A1428,'SHOP Plan List'!$A$2:$A$15,0))</f>
        <v>#N/A</v>
      </c>
      <c r="C1428" t="e">
        <f>INDEX('SHOP Plan List'!C$2:C$15,MATCH($A1428,'SHOP Plan List'!$A$2:$A$15,0))</f>
        <v>#N/A</v>
      </c>
      <c r="D1428" t="s">
        <v>82</v>
      </c>
      <c r="E1428">
        <v>61</v>
      </c>
      <c r="F1428">
        <v>1495.99</v>
      </c>
      <c r="G1428">
        <v>1495.99</v>
      </c>
      <c r="H1428">
        <v>1495.99</v>
      </c>
      <c r="I1428">
        <v>1519.46</v>
      </c>
      <c r="J1428">
        <v>1519.46</v>
      </c>
      <c r="K1428">
        <v>1519.46</v>
      </c>
      <c r="L1428">
        <v>1543.3</v>
      </c>
      <c r="M1428">
        <v>1543.3</v>
      </c>
      <c r="N1428">
        <v>1543.3</v>
      </c>
      <c r="O1428">
        <v>1567.52</v>
      </c>
      <c r="P1428">
        <v>1567.52</v>
      </c>
      <c r="Q1428">
        <v>1567.52</v>
      </c>
    </row>
    <row r="1429" spans="1:17" x14ac:dyDescent="0.2">
      <c r="A1429" t="s">
        <v>111</v>
      </c>
      <c r="B1429" t="e">
        <f>INDEX('SHOP Plan List'!B$2:B$15,MATCH($A1429,'SHOP Plan List'!$A$2:$A$15,0))</f>
        <v>#N/A</v>
      </c>
      <c r="C1429" t="e">
        <f>INDEX('SHOP Plan List'!C$2:C$15,MATCH($A1429,'SHOP Plan List'!$A$2:$A$15,0))</f>
        <v>#N/A</v>
      </c>
      <c r="D1429" t="s">
        <v>82</v>
      </c>
      <c r="E1429">
        <v>62</v>
      </c>
      <c r="F1429">
        <v>1529.53</v>
      </c>
      <c r="G1429">
        <v>1529.53</v>
      </c>
      <c r="H1429">
        <v>1529.53</v>
      </c>
      <c r="I1429">
        <v>1553.53</v>
      </c>
      <c r="J1429">
        <v>1553.53</v>
      </c>
      <c r="K1429">
        <v>1553.53</v>
      </c>
      <c r="L1429">
        <v>1577.9</v>
      </c>
      <c r="M1429">
        <v>1577.9</v>
      </c>
      <c r="N1429">
        <v>1577.9</v>
      </c>
      <c r="O1429">
        <v>1602.66</v>
      </c>
      <c r="P1429">
        <v>1602.66</v>
      </c>
      <c r="Q1429">
        <v>1602.66</v>
      </c>
    </row>
    <row r="1430" spans="1:17" x14ac:dyDescent="0.2">
      <c r="A1430" t="s">
        <v>111</v>
      </c>
      <c r="B1430" t="e">
        <f>INDEX('SHOP Plan List'!B$2:B$15,MATCH($A1430,'SHOP Plan List'!$A$2:$A$15,0))</f>
        <v>#N/A</v>
      </c>
      <c r="C1430" t="e">
        <f>INDEX('SHOP Plan List'!C$2:C$15,MATCH($A1430,'SHOP Plan List'!$A$2:$A$15,0))</f>
        <v>#N/A</v>
      </c>
      <c r="D1430" t="s">
        <v>82</v>
      </c>
      <c r="E1430">
        <v>63</v>
      </c>
      <c r="F1430">
        <v>1571.59</v>
      </c>
      <c r="G1430">
        <v>1571.59</v>
      </c>
      <c r="H1430">
        <v>1571.59</v>
      </c>
      <c r="I1430">
        <v>1596.25</v>
      </c>
      <c r="J1430">
        <v>1596.25</v>
      </c>
      <c r="K1430">
        <v>1596.25</v>
      </c>
      <c r="L1430">
        <v>1621.29</v>
      </c>
      <c r="M1430">
        <v>1621.29</v>
      </c>
      <c r="N1430">
        <v>1621.29</v>
      </c>
      <c r="O1430">
        <v>1646.73</v>
      </c>
      <c r="P1430">
        <v>1646.73</v>
      </c>
      <c r="Q1430">
        <v>1646.73</v>
      </c>
    </row>
    <row r="1431" spans="1:17" x14ac:dyDescent="0.2">
      <c r="A1431" t="s">
        <v>111</v>
      </c>
      <c r="B1431" t="e">
        <f>INDEX('SHOP Plan List'!B$2:B$15,MATCH($A1431,'SHOP Plan List'!$A$2:$A$15,0))</f>
        <v>#N/A</v>
      </c>
      <c r="C1431" t="e">
        <f>INDEX('SHOP Plan List'!C$2:C$15,MATCH($A1431,'SHOP Plan List'!$A$2:$A$15,0))</f>
        <v>#N/A</v>
      </c>
      <c r="D1431" t="s">
        <v>82</v>
      </c>
      <c r="E1431" t="s">
        <v>84</v>
      </c>
      <c r="F1431">
        <v>1597.13</v>
      </c>
      <c r="G1431">
        <v>1597.13</v>
      </c>
      <c r="H1431">
        <v>1597.13</v>
      </c>
      <c r="I1431">
        <v>1622.19</v>
      </c>
      <c r="J1431">
        <v>1622.19</v>
      </c>
      <c r="K1431">
        <v>1622.19</v>
      </c>
      <c r="L1431">
        <v>1647.64</v>
      </c>
      <c r="M1431">
        <v>1647.64</v>
      </c>
      <c r="N1431">
        <v>1647.64</v>
      </c>
      <c r="O1431">
        <v>1673.49</v>
      </c>
      <c r="P1431">
        <v>1673.49</v>
      </c>
      <c r="Q1431">
        <v>1673.49</v>
      </c>
    </row>
    <row r="1432" spans="1:17" x14ac:dyDescent="0.2">
      <c r="A1432" t="s">
        <v>112</v>
      </c>
      <c r="B1432" t="e">
        <f>INDEX('SHOP Plan List'!B$2:B$15,MATCH($A1432,'SHOP Plan List'!$A$2:$A$15,0))</f>
        <v>#N/A</v>
      </c>
      <c r="C1432" t="e">
        <f>INDEX('SHOP Plan List'!C$2:C$15,MATCH($A1432,'SHOP Plan List'!$A$2:$A$15,0))</f>
        <v>#N/A</v>
      </c>
      <c r="D1432" t="s">
        <v>82</v>
      </c>
      <c r="E1432" t="s">
        <v>83</v>
      </c>
      <c r="F1432">
        <v>382.54</v>
      </c>
      <c r="G1432">
        <v>382.54</v>
      </c>
      <c r="H1432">
        <v>382.54</v>
      </c>
      <c r="I1432">
        <v>388.54</v>
      </c>
      <c r="J1432">
        <v>388.54</v>
      </c>
      <c r="K1432">
        <v>388.54</v>
      </c>
      <c r="L1432">
        <v>394.64</v>
      </c>
      <c r="M1432">
        <v>394.64</v>
      </c>
      <c r="N1432">
        <v>394.64</v>
      </c>
      <c r="O1432">
        <v>400.83</v>
      </c>
      <c r="P1432">
        <v>400.83</v>
      </c>
      <c r="Q1432">
        <v>400.83</v>
      </c>
    </row>
    <row r="1433" spans="1:17" x14ac:dyDescent="0.2">
      <c r="A1433" t="s">
        <v>112</v>
      </c>
      <c r="B1433" t="e">
        <f>INDEX('SHOP Plan List'!B$2:B$15,MATCH($A1433,'SHOP Plan List'!$A$2:$A$15,0))</f>
        <v>#N/A</v>
      </c>
      <c r="C1433" t="e">
        <f>INDEX('SHOP Plan List'!C$2:C$15,MATCH($A1433,'SHOP Plan List'!$A$2:$A$15,0))</f>
        <v>#N/A</v>
      </c>
      <c r="D1433" t="s">
        <v>82</v>
      </c>
      <c r="E1433">
        <v>15</v>
      </c>
      <c r="F1433">
        <v>416.54</v>
      </c>
      <c r="G1433">
        <v>416.54</v>
      </c>
      <c r="H1433">
        <v>416.54</v>
      </c>
      <c r="I1433">
        <v>423.08</v>
      </c>
      <c r="J1433">
        <v>423.08</v>
      </c>
      <c r="K1433">
        <v>423.08</v>
      </c>
      <c r="L1433">
        <v>429.72</v>
      </c>
      <c r="M1433">
        <v>429.72</v>
      </c>
      <c r="N1433">
        <v>429.72</v>
      </c>
      <c r="O1433">
        <v>436.46</v>
      </c>
      <c r="P1433">
        <v>436.46</v>
      </c>
      <c r="Q1433">
        <v>436.46</v>
      </c>
    </row>
    <row r="1434" spans="1:17" x14ac:dyDescent="0.2">
      <c r="A1434" t="s">
        <v>112</v>
      </c>
      <c r="B1434" t="e">
        <f>INDEX('SHOP Plan List'!B$2:B$15,MATCH($A1434,'SHOP Plan List'!$A$2:$A$15,0))</f>
        <v>#N/A</v>
      </c>
      <c r="C1434" t="e">
        <f>INDEX('SHOP Plan List'!C$2:C$15,MATCH($A1434,'SHOP Plan List'!$A$2:$A$15,0))</f>
        <v>#N/A</v>
      </c>
      <c r="D1434" t="s">
        <v>82</v>
      </c>
      <c r="E1434">
        <v>16</v>
      </c>
      <c r="F1434">
        <v>429.55</v>
      </c>
      <c r="G1434">
        <v>429.55</v>
      </c>
      <c r="H1434">
        <v>429.55</v>
      </c>
      <c r="I1434">
        <v>436.29</v>
      </c>
      <c r="J1434">
        <v>436.29</v>
      </c>
      <c r="K1434">
        <v>436.29</v>
      </c>
      <c r="L1434">
        <v>443.13</v>
      </c>
      <c r="M1434">
        <v>443.13</v>
      </c>
      <c r="N1434">
        <v>443.13</v>
      </c>
      <c r="O1434">
        <v>450.08</v>
      </c>
      <c r="P1434">
        <v>450.08</v>
      </c>
      <c r="Q1434">
        <v>450.08</v>
      </c>
    </row>
    <row r="1435" spans="1:17" x14ac:dyDescent="0.2">
      <c r="A1435" t="s">
        <v>112</v>
      </c>
      <c r="B1435" t="e">
        <f>INDEX('SHOP Plan List'!B$2:B$15,MATCH($A1435,'SHOP Plan List'!$A$2:$A$15,0))</f>
        <v>#N/A</v>
      </c>
      <c r="C1435" t="e">
        <f>INDEX('SHOP Plan List'!C$2:C$15,MATCH($A1435,'SHOP Plan List'!$A$2:$A$15,0))</f>
        <v>#N/A</v>
      </c>
      <c r="D1435" t="s">
        <v>82</v>
      </c>
      <c r="E1435">
        <v>17</v>
      </c>
      <c r="F1435">
        <v>442.55</v>
      </c>
      <c r="G1435">
        <v>442.55</v>
      </c>
      <c r="H1435">
        <v>442.55</v>
      </c>
      <c r="I1435">
        <v>449.49</v>
      </c>
      <c r="J1435">
        <v>449.49</v>
      </c>
      <c r="K1435">
        <v>449.49</v>
      </c>
      <c r="L1435">
        <v>456.54</v>
      </c>
      <c r="M1435">
        <v>456.54</v>
      </c>
      <c r="N1435">
        <v>456.54</v>
      </c>
      <c r="O1435">
        <v>463.71</v>
      </c>
      <c r="P1435">
        <v>463.71</v>
      </c>
      <c r="Q1435">
        <v>463.71</v>
      </c>
    </row>
    <row r="1436" spans="1:17" x14ac:dyDescent="0.2">
      <c r="A1436" t="s">
        <v>112</v>
      </c>
      <c r="B1436" t="e">
        <f>INDEX('SHOP Plan List'!B$2:B$15,MATCH($A1436,'SHOP Plan List'!$A$2:$A$15,0))</f>
        <v>#N/A</v>
      </c>
      <c r="C1436" t="e">
        <f>INDEX('SHOP Plan List'!C$2:C$15,MATCH($A1436,'SHOP Plan List'!$A$2:$A$15,0))</f>
        <v>#N/A</v>
      </c>
      <c r="D1436" t="s">
        <v>82</v>
      </c>
      <c r="E1436">
        <v>18</v>
      </c>
      <c r="F1436">
        <v>456.55</v>
      </c>
      <c r="G1436">
        <v>456.55</v>
      </c>
      <c r="H1436">
        <v>456.55</v>
      </c>
      <c r="I1436">
        <v>463.71</v>
      </c>
      <c r="J1436">
        <v>463.71</v>
      </c>
      <c r="K1436">
        <v>463.71</v>
      </c>
      <c r="L1436">
        <v>470.99</v>
      </c>
      <c r="M1436">
        <v>470.99</v>
      </c>
      <c r="N1436">
        <v>470.99</v>
      </c>
      <c r="O1436">
        <v>478.38</v>
      </c>
      <c r="P1436">
        <v>478.38</v>
      </c>
      <c r="Q1436">
        <v>478.38</v>
      </c>
    </row>
    <row r="1437" spans="1:17" x14ac:dyDescent="0.2">
      <c r="A1437" t="s">
        <v>112</v>
      </c>
      <c r="B1437" t="e">
        <f>INDEX('SHOP Plan List'!B$2:B$15,MATCH($A1437,'SHOP Plan List'!$A$2:$A$15,0))</f>
        <v>#N/A</v>
      </c>
      <c r="C1437" t="e">
        <f>INDEX('SHOP Plan List'!C$2:C$15,MATCH($A1437,'SHOP Plan List'!$A$2:$A$15,0))</f>
        <v>#N/A</v>
      </c>
      <c r="D1437" t="s">
        <v>82</v>
      </c>
      <c r="E1437">
        <v>19</v>
      </c>
      <c r="F1437">
        <v>470.55</v>
      </c>
      <c r="G1437">
        <v>470.55</v>
      </c>
      <c r="H1437">
        <v>470.55</v>
      </c>
      <c r="I1437">
        <v>477.93</v>
      </c>
      <c r="J1437">
        <v>477.93</v>
      </c>
      <c r="K1437">
        <v>477.93</v>
      </c>
      <c r="L1437">
        <v>485.43</v>
      </c>
      <c r="M1437">
        <v>485.43</v>
      </c>
      <c r="N1437">
        <v>485.43</v>
      </c>
      <c r="O1437">
        <v>493.05</v>
      </c>
      <c r="P1437">
        <v>493.05</v>
      </c>
      <c r="Q1437">
        <v>493.05</v>
      </c>
    </row>
    <row r="1438" spans="1:17" x14ac:dyDescent="0.2">
      <c r="A1438" t="s">
        <v>112</v>
      </c>
      <c r="B1438" t="e">
        <f>INDEX('SHOP Plan List'!B$2:B$15,MATCH($A1438,'SHOP Plan List'!$A$2:$A$15,0))</f>
        <v>#N/A</v>
      </c>
      <c r="C1438" t="e">
        <f>INDEX('SHOP Plan List'!C$2:C$15,MATCH($A1438,'SHOP Plan List'!$A$2:$A$15,0))</f>
        <v>#N/A</v>
      </c>
      <c r="D1438" t="s">
        <v>82</v>
      </c>
      <c r="E1438">
        <v>20</v>
      </c>
      <c r="F1438">
        <v>485.05</v>
      </c>
      <c r="G1438">
        <v>485.05</v>
      </c>
      <c r="H1438">
        <v>485.05</v>
      </c>
      <c r="I1438">
        <v>492.66</v>
      </c>
      <c r="J1438">
        <v>492.66</v>
      </c>
      <c r="K1438">
        <v>492.66</v>
      </c>
      <c r="L1438">
        <v>500.39</v>
      </c>
      <c r="M1438">
        <v>500.39</v>
      </c>
      <c r="N1438">
        <v>500.39</v>
      </c>
      <c r="O1438">
        <v>508.24</v>
      </c>
      <c r="P1438">
        <v>508.24</v>
      </c>
      <c r="Q1438">
        <v>508.24</v>
      </c>
    </row>
    <row r="1439" spans="1:17" x14ac:dyDescent="0.2">
      <c r="A1439" t="s">
        <v>112</v>
      </c>
      <c r="B1439" t="e">
        <f>INDEX('SHOP Plan List'!B$2:B$15,MATCH($A1439,'SHOP Plan List'!$A$2:$A$15,0))</f>
        <v>#N/A</v>
      </c>
      <c r="C1439" t="e">
        <f>INDEX('SHOP Plan List'!C$2:C$15,MATCH($A1439,'SHOP Plan List'!$A$2:$A$15,0))</f>
        <v>#N/A</v>
      </c>
      <c r="D1439" t="s">
        <v>82</v>
      </c>
      <c r="E1439">
        <v>21</v>
      </c>
      <c r="F1439">
        <v>500.05</v>
      </c>
      <c r="G1439">
        <v>500.05</v>
      </c>
      <c r="H1439">
        <v>500.05</v>
      </c>
      <c r="I1439">
        <v>507.9</v>
      </c>
      <c r="J1439">
        <v>507.9</v>
      </c>
      <c r="K1439">
        <v>507.9</v>
      </c>
      <c r="L1439">
        <v>515.87</v>
      </c>
      <c r="M1439">
        <v>515.87</v>
      </c>
      <c r="N1439">
        <v>515.87</v>
      </c>
      <c r="O1439">
        <v>523.96</v>
      </c>
      <c r="P1439">
        <v>523.96</v>
      </c>
      <c r="Q1439">
        <v>523.96</v>
      </c>
    </row>
    <row r="1440" spans="1:17" x14ac:dyDescent="0.2">
      <c r="A1440" t="s">
        <v>112</v>
      </c>
      <c r="B1440" t="e">
        <f>INDEX('SHOP Plan List'!B$2:B$15,MATCH($A1440,'SHOP Plan List'!$A$2:$A$15,0))</f>
        <v>#N/A</v>
      </c>
      <c r="C1440" t="e">
        <f>INDEX('SHOP Plan List'!C$2:C$15,MATCH($A1440,'SHOP Plan List'!$A$2:$A$15,0))</f>
        <v>#N/A</v>
      </c>
      <c r="D1440" t="s">
        <v>82</v>
      </c>
      <c r="E1440">
        <v>22</v>
      </c>
      <c r="F1440">
        <v>500.05</v>
      </c>
      <c r="G1440">
        <v>500.05</v>
      </c>
      <c r="H1440">
        <v>500.05</v>
      </c>
      <c r="I1440">
        <v>507.9</v>
      </c>
      <c r="J1440">
        <v>507.9</v>
      </c>
      <c r="K1440">
        <v>507.9</v>
      </c>
      <c r="L1440">
        <v>515.87</v>
      </c>
      <c r="M1440">
        <v>515.87</v>
      </c>
      <c r="N1440">
        <v>515.87</v>
      </c>
      <c r="O1440">
        <v>523.96</v>
      </c>
      <c r="P1440">
        <v>523.96</v>
      </c>
      <c r="Q1440">
        <v>523.96</v>
      </c>
    </row>
    <row r="1441" spans="1:17" x14ac:dyDescent="0.2">
      <c r="A1441" t="s">
        <v>112</v>
      </c>
      <c r="B1441" t="e">
        <f>INDEX('SHOP Plan List'!B$2:B$15,MATCH($A1441,'SHOP Plan List'!$A$2:$A$15,0))</f>
        <v>#N/A</v>
      </c>
      <c r="C1441" t="e">
        <f>INDEX('SHOP Plan List'!C$2:C$15,MATCH($A1441,'SHOP Plan List'!$A$2:$A$15,0))</f>
        <v>#N/A</v>
      </c>
      <c r="D1441" t="s">
        <v>82</v>
      </c>
      <c r="E1441">
        <v>23</v>
      </c>
      <c r="F1441">
        <v>500.05</v>
      </c>
      <c r="G1441">
        <v>500.05</v>
      </c>
      <c r="H1441">
        <v>500.05</v>
      </c>
      <c r="I1441">
        <v>507.9</v>
      </c>
      <c r="J1441">
        <v>507.9</v>
      </c>
      <c r="K1441">
        <v>507.9</v>
      </c>
      <c r="L1441">
        <v>515.87</v>
      </c>
      <c r="M1441">
        <v>515.87</v>
      </c>
      <c r="N1441">
        <v>515.87</v>
      </c>
      <c r="O1441">
        <v>523.96</v>
      </c>
      <c r="P1441">
        <v>523.96</v>
      </c>
      <c r="Q1441">
        <v>523.96</v>
      </c>
    </row>
    <row r="1442" spans="1:17" x14ac:dyDescent="0.2">
      <c r="A1442" t="s">
        <v>112</v>
      </c>
      <c r="B1442" t="e">
        <f>INDEX('SHOP Plan List'!B$2:B$15,MATCH($A1442,'SHOP Plan List'!$A$2:$A$15,0))</f>
        <v>#N/A</v>
      </c>
      <c r="C1442" t="e">
        <f>INDEX('SHOP Plan List'!C$2:C$15,MATCH($A1442,'SHOP Plan List'!$A$2:$A$15,0))</f>
        <v>#N/A</v>
      </c>
      <c r="D1442" t="s">
        <v>82</v>
      </c>
      <c r="E1442">
        <v>24</v>
      </c>
      <c r="F1442">
        <v>500.05</v>
      </c>
      <c r="G1442">
        <v>500.05</v>
      </c>
      <c r="H1442">
        <v>500.05</v>
      </c>
      <c r="I1442">
        <v>507.9</v>
      </c>
      <c r="J1442">
        <v>507.9</v>
      </c>
      <c r="K1442">
        <v>507.9</v>
      </c>
      <c r="L1442">
        <v>515.87</v>
      </c>
      <c r="M1442">
        <v>515.87</v>
      </c>
      <c r="N1442">
        <v>515.87</v>
      </c>
      <c r="O1442">
        <v>523.96</v>
      </c>
      <c r="P1442">
        <v>523.96</v>
      </c>
      <c r="Q1442">
        <v>523.96</v>
      </c>
    </row>
    <row r="1443" spans="1:17" x14ac:dyDescent="0.2">
      <c r="A1443" t="s">
        <v>112</v>
      </c>
      <c r="B1443" t="e">
        <f>INDEX('SHOP Plan List'!B$2:B$15,MATCH($A1443,'SHOP Plan List'!$A$2:$A$15,0))</f>
        <v>#N/A</v>
      </c>
      <c r="C1443" t="e">
        <f>INDEX('SHOP Plan List'!C$2:C$15,MATCH($A1443,'SHOP Plan List'!$A$2:$A$15,0))</f>
        <v>#N/A</v>
      </c>
      <c r="D1443" t="s">
        <v>82</v>
      </c>
      <c r="E1443">
        <v>25</v>
      </c>
      <c r="F1443">
        <v>502.05</v>
      </c>
      <c r="G1443">
        <v>502.05</v>
      </c>
      <c r="H1443">
        <v>502.05</v>
      </c>
      <c r="I1443">
        <v>509.93</v>
      </c>
      <c r="J1443">
        <v>509.93</v>
      </c>
      <c r="K1443">
        <v>509.93</v>
      </c>
      <c r="L1443">
        <v>517.92999999999995</v>
      </c>
      <c r="M1443">
        <v>517.92999999999995</v>
      </c>
      <c r="N1443">
        <v>517.92999999999995</v>
      </c>
      <c r="O1443">
        <v>526.05999999999995</v>
      </c>
      <c r="P1443">
        <v>526.05999999999995</v>
      </c>
      <c r="Q1443">
        <v>526.05999999999995</v>
      </c>
    </row>
    <row r="1444" spans="1:17" x14ac:dyDescent="0.2">
      <c r="A1444" t="s">
        <v>112</v>
      </c>
      <c r="B1444" t="e">
        <f>INDEX('SHOP Plan List'!B$2:B$15,MATCH($A1444,'SHOP Plan List'!$A$2:$A$15,0))</f>
        <v>#N/A</v>
      </c>
      <c r="C1444" t="e">
        <f>INDEX('SHOP Plan List'!C$2:C$15,MATCH($A1444,'SHOP Plan List'!$A$2:$A$15,0))</f>
        <v>#N/A</v>
      </c>
      <c r="D1444" t="s">
        <v>82</v>
      </c>
      <c r="E1444">
        <v>26</v>
      </c>
      <c r="F1444">
        <v>512.04999999999995</v>
      </c>
      <c r="G1444">
        <v>512.04999999999995</v>
      </c>
      <c r="H1444">
        <v>512.04999999999995</v>
      </c>
      <c r="I1444">
        <v>520.09</v>
      </c>
      <c r="J1444">
        <v>520.09</v>
      </c>
      <c r="K1444">
        <v>520.09</v>
      </c>
      <c r="L1444">
        <v>528.25</v>
      </c>
      <c r="M1444">
        <v>528.25</v>
      </c>
      <c r="N1444">
        <v>528.25</v>
      </c>
      <c r="O1444">
        <v>536.54</v>
      </c>
      <c r="P1444">
        <v>536.54</v>
      </c>
      <c r="Q1444">
        <v>536.54</v>
      </c>
    </row>
    <row r="1445" spans="1:17" x14ac:dyDescent="0.2">
      <c r="A1445" t="s">
        <v>112</v>
      </c>
      <c r="B1445" t="e">
        <f>INDEX('SHOP Plan List'!B$2:B$15,MATCH($A1445,'SHOP Plan List'!$A$2:$A$15,0))</f>
        <v>#N/A</v>
      </c>
      <c r="C1445" t="e">
        <f>INDEX('SHOP Plan List'!C$2:C$15,MATCH($A1445,'SHOP Plan List'!$A$2:$A$15,0))</f>
        <v>#N/A</v>
      </c>
      <c r="D1445" t="s">
        <v>82</v>
      </c>
      <c r="E1445">
        <v>27</v>
      </c>
      <c r="F1445">
        <v>524.05999999999995</v>
      </c>
      <c r="G1445">
        <v>524.05999999999995</v>
      </c>
      <c r="H1445">
        <v>524.05999999999995</v>
      </c>
      <c r="I1445">
        <v>532.28</v>
      </c>
      <c r="J1445">
        <v>532.28</v>
      </c>
      <c r="K1445">
        <v>532.28</v>
      </c>
      <c r="L1445">
        <v>540.63</v>
      </c>
      <c r="M1445">
        <v>540.63</v>
      </c>
      <c r="N1445">
        <v>540.63</v>
      </c>
      <c r="O1445">
        <v>549.11</v>
      </c>
      <c r="P1445">
        <v>549.11</v>
      </c>
      <c r="Q1445">
        <v>549.11</v>
      </c>
    </row>
    <row r="1446" spans="1:17" x14ac:dyDescent="0.2">
      <c r="A1446" t="s">
        <v>112</v>
      </c>
      <c r="B1446" t="e">
        <f>INDEX('SHOP Plan List'!B$2:B$15,MATCH($A1446,'SHOP Plan List'!$A$2:$A$15,0))</f>
        <v>#N/A</v>
      </c>
      <c r="C1446" t="e">
        <f>INDEX('SHOP Plan List'!C$2:C$15,MATCH($A1446,'SHOP Plan List'!$A$2:$A$15,0))</f>
        <v>#N/A</v>
      </c>
      <c r="D1446" t="s">
        <v>82</v>
      </c>
      <c r="E1446">
        <v>28</v>
      </c>
      <c r="F1446">
        <v>543.55999999999995</v>
      </c>
      <c r="G1446">
        <v>543.55999999999995</v>
      </c>
      <c r="H1446">
        <v>543.55999999999995</v>
      </c>
      <c r="I1446">
        <v>552.09</v>
      </c>
      <c r="J1446">
        <v>552.09</v>
      </c>
      <c r="K1446">
        <v>552.09</v>
      </c>
      <c r="L1446">
        <v>560.75</v>
      </c>
      <c r="M1446">
        <v>560.75</v>
      </c>
      <c r="N1446">
        <v>560.75</v>
      </c>
      <c r="O1446">
        <v>569.54999999999995</v>
      </c>
      <c r="P1446">
        <v>569.54999999999995</v>
      </c>
      <c r="Q1446">
        <v>569.54999999999995</v>
      </c>
    </row>
    <row r="1447" spans="1:17" x14ac:dyDescent="0.2">
      <c r="A1447" t="s">
        <v>112</v>
      </c>
      <c r="B1447" t="e">
        <f>INDEX('SHOP Plan List'!B$2:B$15,MATCH($A1447,'SHOP Plan List'!$A$2:$A$15,0))</f>
        <v>#N/A</v>
      </c>
      <c r="C1447" t="e">
        <f>INDEX('SHOP Plan List'!C$2:C$15,MATCH($A1447,'SHOP Plan List'!$A$2:$A$15,0))</f>
        <v>#N/A</v>
      </c>
      <c r="D1447" t="s">
        <v>82</v>
      </c>
      <c r="E1447">
        <v>29</v>
      </c>
      <c r="F1447">
        <v>559.55999999999995</v>
      </c>
      <c r="G1447">
        <v>559.55999999999995</v>
      </c>
      <c r="H1447">
        <v>559.55999999999995</v>
      </c>
      <c r="I1447">
        <v>568.34</v>
      </c>
      <c r="J1447">
        <v>568.34</v>
      </c>
      <c r="K1447">
        <v>568.34</v>
      </c>
      <c r="L1447">
        <v>577.26</v>
      </c>
      <c r="M1447">
        <v>577.26</v>
      </c>
      <c r="N1447">
        <v>577.26</v>
      </c>
      <c r="O1447">
        <v>586.30999999999995</v>
      </c>
      <c r="P1447">
        <v>586.30999999999995</v>
      </c>
      <c r="Q1447">
        <v>586.30999999999995</v>
      </c>
    </row>
    <row r="1448" spans="1:17" x14ac:dyDescent="0.2">
      <c r="A1448" t="s">
        <v>112</v>
      </c>
      <c r="B1448" t="e">
        <f>INDEX('SHOP Plan List'!B$2:B$15,MATCH($A1448,'SHOP Plan List'!$A$2:$A$15,0))</f>
        <v>#N/A</v>
      </c>
      <c r="C1448" t="e">
        <f>INDEX('SHOP Plan List'!C$2:C$15,MATCH($A1448,'SHOP Plan List'!$A$2:$A$15,0))</f>
        <v>#N/A</v>
      </c>
      <c r="D1448" t="s">
        <v>82</v>
      </c>
      <c r="E1448">
        <v>30</v>
      </c>
      <c r="F1448">
        <v>567.55999999999995</v>
      </c>
      <c r="G1448">
        <v>567.55999999999995</v>
      </c>
      <c r="H1448">
        <v>567.55999999999995</v>
      </c>
      <c r="I1448">
        <v>576.47</v>
      </c>
      <c r="J1448">
        <v>576.47</v>
      </c>
      <c r="K1448">
        <v>576.47</v>
      </c>
      <c r="L1448">
        <v>585.51</v>
      </c>
      <c r="M1448">
        <v>585.51</v>
      </c>
      <c r="N1448">
        <v>585.51</v>
      </c>
      <c r="O1448">
        <v>594.70000000000005</v>
      </c>
      <c r="P1448">
        <v>594.70000000000005</v>
      </c>
      <c r="Q1448">
        <v>594.70000000000005</v>
      </c>
    </row>
    <row r="1449" spans="1:17" x14ac:dyDescent="0.2">
      <c r="A1449" t="s">
        <v>112</v>
      </c>
      <c r="B1449" t="e">
        <f>INDEX('SHOP Plan List'!B$2:B$15,MATCH($A1449,'SHOP Plan List'!$A$2:$A$15,0))</f>
        <v>#N/A</v>
      </c>
      <c r="C1449" t="e">
        <f>INDEX('SHOP Plan List'!C$2:C$15,MATCH($A1449,'SHOP Plan List'!$A$2:$A$15,0))</f>
        <v>#N/A</v>
      </c>
      <c r="D1449" t="s">
        <v>82</v>
      </c>
      <c r="E1449">
        <v>31</v>
      </c>
      <c r="F1449">
        <v>579.55999999999995</v>
      </c>
      <c r="G1449">
        <v>579.55999999999995</v>
      </c>
      <c r="H1449">
        <v>579.55999999999995</v>
      </c>
      <c r="I1449">
        <v>588.65</v>
      </c>
      <c r="J1449">
        <v>588.65</v>
      </c>
      <c r="K1449">
        <v>588.65</v>
      </c>
      <c r="L1449">
        <v>597.89</v>
      </c>
      <c r="M1449">
        <v>597.89</v>
      </c>
      <c r="N1449">
        <v>597.89</v>
      </c>
      <c r="O1449">
        <v>607.27</v>
      </c>
      <c r="P1449">
        <v>607.27</v>
      </c>
      <c r="Q1449">
        <v>607.27</v>
      </c>
    </row>
    <row r="1450" spans="1:17" x14ac:dyDescent="0.2">
      <c r="A1450" t="s">
        <v>112</v>
      </c>
      <c r="B1450" t="e">
        <f>INDEX('SHOP Plan List'!B$2:B$15,MATCH($A1450,'SHOP Plan List'!$A$2:$A$15,0))</f>
        <v>#N/A</v>
      </c>
      <c r="C1450" t="e">
        <f>INDEX('SHOP Plan List'!C$2:C$15,MATCH($A1450,'SHOP Plan List'!$A$2:$A$15,0))</f>
        <v>#N/A</v>
      </c>
      <c r="D1450" t="s">
        <v>82</v>
      </c>
      <c r="E1450">
        <v>32</v>
      </c>
      <c r="F1450">
        <v>591.55999999999995</v>
      </c>
      <c r="G1450">
        <v>591.55999999999995</v>
      </c>
      <c r="H1450">
        <v>591.55999999999995</v>
      </c>
      <c r="I1450">
        <v>600.84</v>
      </c>
      <c r="J1450">
        <v>600.84</v>
      </c>
      <c r="K1450">
        <v>600.84</v>
      </c>
      <c r="L1450">
        <v>610.27</v>
      </c>
      <c r="M1450">
        <v>610.27</v>
      </c>
      <c r="N1450">
        <v>610.27</v>
      </c>
      <c r="O1450">
        <v>619.85</v>
      </c>
      <c r="P1450">
        <v>619.85</v>
      </c>
      <c r="Q1450">
        <v>619.85</v>
      </c>
    </row>
    <row r="1451" spans="1:17" x14ac:dyDescent="0.2">
      <c r="A1451" t="s">
        <v>112</v>
      </c>
      <c r="B1451" t="e">
        <f>INDEX('SHOP Plan List'!B$2:B$15,MATCH($A1451,'SHOP Plan List'!$A$2:$A$15,0))</f>
        <v>#N/A</v>
      </c>
      <c r="C1451" t="e">
        <f>INDEX('SHOP Plan List'!C$2:C$15,MATCH($A1451,'SHOP Plan List'!$A$2:$A$15,0))</f>
        <v>#N/A</v>
      </c>
      <c r="D1451" t="s">
        <v>82</v>
      </c>
      <c r="E1451">
        <v>33</v>
      </c>
      <c r="F1451">
        <v>599.05999999999995</v>
      </c>
      <c r="G1451">
        <v>599.05999999999995</v>
      </c>
      <c r="H1451">
        <v>599.05999999999995</v>
      </c>
      <c r="I1451">
        <v>608.46</v>
      </c>
      <c r="J1451">
        <v>608.46</v>
      </c>
      <c r="K1451">
        <v>608.46</v>
      </c>
      <c r="L1451">
        <v>618.01</v>
      </c>
      <c r="M1451">
        <v>618.01</v>
      </c>
      <c r="N1451">
        <v>618.01</v>
      </c>
      <c r="O1451">
        <v>627.71</v>
      </c>
      <c r="P1451">
        <v>627.71</v>
      </c>
      <c r="Q1451">
        <v>627.71</v>
      </c>
    </row>
    <row r="1452" spans="1:17" x14ac:dyDescent="0.2">
      <c r="A1452" t="s">
        <v>112</v>
      </c>
      <c r="B1452" t="e">
        <f>INDEX('SHOP Plan List'!B$2:B$15,MATCH($A1452,'SHOP Plan List'!$A$2:$A$15,0))</f>
        <v>#N/A</v>
      </c>
      <c r="C1452" t="e">
        <f>INDEX('SHOP Plan List'!C$2:C$15,MATCH($A1452,'SHOP Plan List'!$A$2:$A$15,0))</f>
        <v>#N/A</v>
      </c>
      <c r="D1452" t="s">
        <v>82</v>
      </c>
      <c r="E1452">
        <v>34</v>
      </c>
      <c r="F1452">
        <v>607.05999999999995</v>
      </c>
      <c r="G1452">
        <v>607.05999999999995</v>
      </c>
      <c r="H1452">
        <v>607.05999999999995</v>
      </c>
      <c r="I1452">
        <v>616.59</v>
      </c>
      <c r="J1452">
        <v>616.59</v>
      </c>
      <c r="K1452">
        <v>616.59</v>
      </c>
      <c r="L1452">
        <v>626.26</v>
      </c>
      <c r="M1452">
        <v>626.26</v>
      </c>
      <c r="N1452">
        <v>626.26</v>
      </c>
      <c r="O1452">
        <v>636.09</v>
      </c>
      <c r="P1452">
        <v>636.09</v>
      </c>
      <c r="Q1452">
        <v>636.09</v>
      </c>
    </row>
    <row r="1453" spans="1:17" x14ac:dyDescent="0.2">
      <c r="A1453" t="s">
        <v>112</v>
      </c>
      <c r="B1453" t="e">
        <f>INDEX('SHOP Plan List'!B$2:B$15,MATCH($A1453,'SHOP Plan List'!$A$2:$A$15,0))</f>
        <v>#N/A</v>
      </c>
      <c r="C1453" t="e">
        <f>INDEX('SHOP Plan List'!C$2:C$15,MATCH($A1453,'SHOP Plan List'!$A$2:$A$15,0))</f>
        <v>#N/A</v>
      </c>
      <c r="D1453" t="s">
        <v>82</v>
      </c>
      <c r="E1453">
        <v>35</v>
      </c>
      <c r="F1453">
        <v>611.07000000000005</v>
      </c>
      <c r="G1453">
        <v>611.07000000000005</v>
      </c>
      <c r="H1453">
        <v>611.07000000000005</v>
      </c>
      <c r="I1453">
        <v>620.65</v>
      </c>
      <c r="J1453">
        <v>620.65</v>
      </c>
      <c r="K1453">
        <v>620.65</v>
      </c>
      <c r="L1453">
        <v>630.39</v>
      </c>
      <c r="M1453">
        <v>630.39</v>
      </c>
      <c r="N1453">
        <v>630.39</v>
      </c>
      <c r="O1453">
        <v>640.28</v>
      </c>
      <c r="P1453">
        <v>640.28</v>
      </c>
      <c r="Q1453">
        <v>640.28</v>
      </c>
    </row>
    <row r="1454" spans="1:17" x14ac:dyDescent="0.2">
      <c r="A1454" t="s">
        <v>112</v>
      </c>
      <c r="B1454" t="e">
        <f>INDEX('SHOP Plan List'!B$2:B$15,MATCH($A1454,'SHOP Plan List'!$A$2:$A$15,0))</f>
        <v>#N/A</v>
      </c>
      <c r="C1454" t="e">
        <f>INDEX('SHOP Plan List'!C$2:C$15,MATCH($A1454,'SHOP Plan List'!$A$2:$A$15,0))</f>
        <v>#N/A</v>
      </c>
      <c r="D1454" t="s">
        <v>82</v>
      </c>
      <c r="E1454">
        <v>36</v>
      </c>
      <c r="F1454">
        <v>615.07000000000005</v>
      </c>
      <c r="G1454">
        <v>615.07000000000005</v>
      </c>
      <c r="H1454">
        <v>615.07000000000005</v>
      </c>
      <c r="I1454">
        <v>624.72</v>
      </c>
      <c r="J1454">
        <v>624.72</v>
      </c>
      <c r="K1454">
        <v>624.72</v>
      </c>
      <c r="L1454">
        <v>634.52</v>
      </c>
      <c r="M1454">
        <v>634.52</v>
      </c>
      <c r="N1454">
        <v>634.52</v>
      </c>
      <c r="O1454">
        <v>644.47</v>
      </c>
      <c r="P1454">
        <v>644.47</v>
      </c>
      <c r="Q1454">
        <v>644.47</v>
      </c>
    </row>
    <row r="1455" spans="1:17" x14ac:dyDescent="0.2">
      <c r="A1455" t="s">
        <v>112</v>
      </c>
      <c r="B1455" t="e">
        <f>INDEX('SHOP Plan List'!B$2:B$15,MATCH($A1455,'SHOP Plan List'!$A$2:$A$15,0))</f>
        <v>#N/A</v>
      </c>
      <c r="C1455" t="e">
        <f>INDEX('SHOP Plan List'!C$2:C$15,MATCH($A1455,'SHOP Plan List'!$A$2:$A$15,0))</f>
        <v>#N/A</v>
      </c>
      <c r="D1455" t="s">
        <v>82</v>
      </c>
      <c r="E1455">
        <v>37</v>
      </c>
      <c r="F1455">
        <v>619.07000000000005</v>
      </c>
      <c r="G1455">
        <v>619.07000000000005</v>
      </c>
      <c r="H1455">
        <v>619.07000000000005</v>
      </c>
      <c r="I1455">
        <v>628.78</v>
      </c>
      <c r="J1455">
        <v>628.78</v>
      </c>
      <c r="K1455">
        <v>628.78</v>
      </c>
      <c r="L1455">
        <v>638.64</v>
      </c>
      <c r="M1455">
        <v>638.64</v>
      </c>
      <c r="N1455">
        <v>638.64</v>
      </c>
      <c r="O1455">
        <v>648.66</v>
      </c>
      <c r="P1455">
        <v>648.66</v>
      </c>
      <c r="Q1455">
        <v>648.66</v>
      </c>
    </row>
    <row r="1456" spans="1:17" x14ac:dyDescent="0.2">
      <c r="A1456" t="s">
        <v>112</v>
      </c>
      <c r="B1456" t="e">
        <f>INDEX('SHOP Plan List'!B$2:B$15,MATCH($A1456,'SHOP Plan List'!$A$2:$A$15,0))</f>
        <v>#N/A</v>
      </c>
      <c r="C1456" t="e">
        <f>INDEX('SHOP Plan List'!C$2:C$15,MATCH($A1456,'SHOP Plan List'!$A$2:$A$15,0))</f>
        <v>#N/A</v>
      </c>
      <c r="D1456" t="s">
        <v>82</v>
      </c>
      <c r="E1456">
        <v>38</v>
      </c>
      <c r="F1456">
        <v>623.07000000000005</v>
      </c>
      <c r="G1456">
        <v>623.07000000000005</v>
      </c>
      <c r="H1456">
        <v>623.07000000000005</v>
      </c>
      <c r="I1456">
        <v>632.84</v>
      </c>
      <c r="J1456">
        <v>632.84</v>
      </c>
      <c r="K1456">
        <v>632.84</v>
      </c>
      <c r="L1456">
        <v>642.77</v>
      </c>
      <c r="M1456">
        <v>642.77</v>
      </c>
      <c r="N1456">
        <v>642.77</v>
      </c>
      <c r="O1456">
        <v>652.86</v>
      </c>
      <c r="P1456">
        <v>652.86</v>
      </c>
      <c r="Q1456">
        <v>652.86</v>
      </c>
    </row>
    <row r="1457" spans="1:17" x14ac:dyDescent="0.2">
      <c r="A1457" t="s">
        <v>112</v>
      </c>
      <c r="B1457" t="e">
        <f>INDEX('SHOP Plan List'!B$2:B$15,MATCH($A1457,'SHOP Plan List'!$A$2:$A$15,0))</f>
        <v>#N/A</v>
      </c>
      <c r="C1457" t="e">
        <f>INDEX('SHOP Plan List'!C$2:C$15,MATCH($A1457,'SHOP Plan List'!$A$2:$A$15,0))</f>
        <v>#N/A</v>
      </c>
      <c r="D1457" t="s">
        <v>82</v>
      </c>
      <c r="E1457">
        <v>39</v>
      </c>
      <c r="F1457">
        <v>631.07000000000005</v>
      </c>
      <c r="G1457">
        <v>631.07000000000005</v>
      </c>
      <c r="H1457">
        <v>631.07000000000005</v>
      </c>
      <c r="I1457">
        <v>640.97</v>
      </c>
      <c r="J1457">
        <v>640.97</v>
      </c>
      <c r="K1457">
        <v>640.97</v>
      </c>
      <c r="L1457">
        <v>651.02</v>
      </c>
      <c r="M1457">
        <v>651.02</v>
      </c>
      <c r="N1457">
        <v>651.02</v>
      </c>
      <c r="O1457">
        <v>661.24</v>
      </c>
      <c r="P1457">
        <v>661.24</v>
      </c>
      <c r="Q1457">
        <v>661.24</v>
      </c>
    </row>
    <row r="1458" spans="1:17" x14ac:dyDescent="0.2">
      <c r="A1458" t="s">
        <v>112</v>
      </c>
      <c r="B1458" t="e">
        <f>INDEX('SHOP Plan List'!B$2:B$15,MATCH($A1458,'SHOP Plan List'!$A$2:$A$15,0))</f>
        <v>#N/A</v>
      </c>
      <c r="C1458" t="e">
        <f>INDEX('SHOP Plan List'!C$2:C$15,MATCH($A1458,'SHOP Plan List'!$A$2:$A$15,0))</f>
        <v>#N/A</v>
      </c>
      <c r="D1458" t="s">
        <v>82</v>
      </c>
      <c r="E1458">
        <v>40</v>
      </c>
      <c r="F1458">
        <v>639.07000000000005</v>
      </c>
      <c r="G1458">
        <v>639.07000000000005</v>
      </c>
      <c r="H1458">
        <v>639.07000000000005</v>
      </c>
      <c r="I1458">
        <v>649.09</v>
      </c>
      <c r="J1458">
        <v>649.09</v>
      </c>
      <c r="K1458">
        <v>649.09</v>
      </c>
      <c r="L1458">
        <v>659.28</v>
      </c>
      <c r="M1458">
        <v>659.28</v>
      </c>
      <c r="N1458">
        <v>659.28</v>
      </c>
      <c r="O1458">
        <v>669.62</v>
      </c>
      <c r="P1458">
        <v>669.62</v>
      </c>
      <c r="Q1458">
        <v>669.62</v>
      </c>
    </row>
    <row r="1459" spans="1:17" x14ac:dyDescent="0.2">
      <c r="A1459" t="s">
        <v>112</v>
      </c>
      <c r="B1459" t="e">
        <f>INDEX('SHOP Plan List'!B$2:B$15,MATCH($A1459,'SHOP Plan List'!$A$2:$A$15,0))</f>
        <v>#N/A</v>
      </c>
      <c r="C1459" t="e">
        <f>INDEX('SHOP Plan List'!C$2:C$15,MATCH($A1459,'SHOP Plan List'!$A$2:$A$15,0))</f>
        <v>#N/A</v>
      </c>
      <c r="D1459" t="s">
        <v>82</v>
      </c>
      <c r="E1459">
        <v>41</v>
      </c>
      <c r="F1459">
        <v>651.07000000000005</v>
      </c>
      <c r="G1459">
        <v>651.07000000000005</v>
      </c>
      <c r="H1459">
        <v>651.07000000000005</v>
      </c>
      <c r="I1459">
        <v>661.28</v>
      </c>
      <c r="J1459">
        <v>661.28</v>
      </c>
      <c r="K1459">
        <v>661.28</v>
      </c>
      <c r="L1459">
        <v>671.66</v>
      </c>
      <c r="M1459">
        <v>671.66</v>
      </c>
      <c r="N1459">
        <v>671.66</v>
      </c>
      <c r="O1459">
        <v>682.2</v>
      </c>
      <c r="P1459">
        <v>682.2</v>
      </c>
      <c r="Q1459">
        <v>682.2</v>
      </c>
    </row>
    <row r="1460" spans="1:17" x14ac:dyDescent="0.2">
      <c r="A1460" t="s">
        <v>112</v>
      </c>
      <c r="B1460" t="e">
        <f>INDEX('SHOP Plan List'!B$2:B$15,MATCH($A1460,'SHOP Plan List'!$A$2:$A$15,0))</f>
        <v>#N/A</v>
      </c>
      <c r="C1460" t="e">
        <f>INDEX('SHOP Plan List'!C$2:C$15,MATCH($A1460,'SHOP Plan List'!$A$2:$A$15,0))</f>
        <v>#N/A</v>
      </c>
      <c r="D1460" t="s">
        <v>82</v>
      </c>
      <c r="E1460">
        <v>42</v>
      </c>
      <c r="F1460">
        <v>662.57</v>
      </c>
      <c r="G1460">
        <v>662.57</v>
      </c>
      <c r="H1460">
        <v>662.57</v>
      </c>
      <c r="I1460">
        <v>672.97</v>
      </c>
      <c r="J1460">
        <v>672.97</v>
      </c>
      <c r="K1460">
        <v>672.97</v>
      </c>
      <c r="L1460">
        <v>683.52</v>
      </c>
      <c r="M1460">
        <v>683.52</v>
      </c>
      <c r="N1460">
        <v>683.52</v>
      </c>
      <c r="O1460">
        <v>694.25</v>
      </c>
      <c r="P1460">
        <v>694.25</v>
      </c>
      <c r="Q1460">
        <v>694.25</v>
      </c>
    </row>
    <row r="1461" spans="1:17" x14ac:dyDescent="0.2">
      <c r="A1461" t="s">
        <v>112</v>
      </c>
      <c r="B1461" t="e">
        <f>INDEX('SHOP Plan List'!B$2:B$15,MATCH($A1461,'SHOP Plan List'!$A$2:$A$15,0))</f>
        <v>#N/A</v>
      </c>
      <c r="C1461" t="e">
        <f>INDEX('SHOP Plan List'!C$2:C$15,MATCH($A1461,'SHOP Plan List'!$A$2:$A$15,0))</f>
        <v>#N/A</v>
      </c>
      <c r="D1461" t="s">
        <v>82</v>
      </c>
      <c r="E1461">
        <v>43</v>
      </c>
      <c r="F1461">
        <v>678.57</v>
      </c>
      <c r="G1461">
        <v>678.57</v>
      </c>
      <c r="H1461">
        <v>678.57</v>
      </c>
      <c r="I1461">
        <v>689.22</v>
      </c>
      <c r="J1461">
        <v>689.22</v>
      </c>
      <c r="K1461">
        <v>689.22</v>
      </c>
      <c r="L1461">
        <v>700.03</v>
      </c>
      <c r="M1461">
        <v>700.03</v>
      </c>
      <c r="N1461">
        <v>700.03</v>
      </c>
      <c r="O1461">
        <v>711.02</v>
      </c>
      <c r="P1461">
        <v>711.02</v>
      </c>
      <c r="Q1461">
        <v>711.02</v>
      </c>
    </row>
    <row r="1462" spans="1:17" x14ac:dyDescent="0.2">
      <c r="A1462" t="s">
        <v>112</v>
      </c>
      <c r="B1462" t="e">
        <f>INDEX('SHOP Plan List'!B$2:B$15,MATCH($A1462,'SHOP Plan List'!$A$2:$A$15,0))</f>
        <v>#N/A</v>
      </c>
      <c r="C1462" t="e">
        <f>INDEX('SHOP Plan List'!C$2:C$15,MATCH($A1462,'SHOP Plan List'!$A$2:$A$15,0))</f>
        <v>#N/A</v>
      </c>
      <c r="D1462" t="s">
        <v>82</v>
      </c>
      <c r="E1462">
        <v>44</v>
      </c>
      <c r="F1462">
        <v>698.57</v>
      </c>
      <c r="G1462">
        <v>698.57</v>
      </c>
      <c r="H1462">
        <v>698.57</v>
      </c>
      <c r="I1462">
        <v>709.53</v>
      </c>
      <c r="J1462">
        <v>709.53</v>
      </c>
      <c r="K1462">
        <v>709.53</v>
      </c>
      <c r="L1462">
        <v>720.67</v>
      </c>
      <c r="M1462">
        <v>720.67</v>
      </c>
      <c r="N1462">
        <v>720.67</v>
      </c>
      <c r="O1462">
        <v>731.97</v>
      </c>
      <c r="P1462">
        <v>731.97</v>
      </c>
      <c r="Q1462">
        <v>731.97</v>
      </c>
    </row>
    <row r="1463" spans="1:17" x14ac:dyDescent="0.2">
      <c r="A1463" t="s">
        <v>112</v>
      </c>
      <c r="B1463" t="e">
        <f>INDEX('SHOP Plan List'!B$2:B$15,MATCH($A1463,'SHOP Plan List'!$A$2:$A$15,0))</f>
        <v>#N/A</v>
      </c>
      <c r="C1463" t="e">
        <f>INDEX('SHOP Plan List'!C$2:C$15,MATCH($A1463,'SHOP Plan List'!$A$2:$A$15,0))</f>
        <v>#N/A</v>
      </c>
      <c r="D1463" t="s">
        <v>82</v>
      </c>
      <c r="E1463">
        <v>45</v>
      </c>
      <c r="F1463">
        <v>722.08</v>
      </c>
      <c r="G1463">
        <v>722.08</v>
      </c>
      <c r="H1463">
        <v>722.08</v>
      </c>
      <c r="I1463">
        <v>733.41</v>
      </c>
      <c r="J1463">
        <v>733.41</v>
      </c>
      <c r="K1463">
        <v>733.41</v>
      </c>
      <c r="L1463">
        <v>744.91</v>
      </c>
      <c r="M1463">
        <v>744.91</v>
      </c>
      <c r="N1463">
        <v>744.91</v>
      </c>
      <c r="O1463">
        <v>756.6</v>
      </c>
      <c r="P1463">
        <v>756.6</v>
      </c>
      <c r="Q1463">
        <v>756.6</v>
      </c>
    </row>
    <row r="1464" spans="1:17" x14ac:dyDescent="0.2">
      <c r="A1464" t="s">
        <v>112</v>
      </c>
      <c r="B1464" t="e">
        <f>INDEX('SHOP Plan List'!B$2:B$15,MATCH($A1464,'SHOP Plan List'!$A$2:$A$15,0))</f>
        <v>#N/A</v>
      </c>
      <c r="C1464" t="e">
        <f>INDEX('SHOP Plan List'!C$2:C$15,MATCH($A1464,'SHOP Plan List'!$A$2:$A$15,0))</f>
        <v>#N/A</v>
      </c>
      <c r="D1464" t="s">
        <v>82</v>
      </c>
      <c r="E1464">
        <v>46</v>
      </c>
      <c r="F1464">
        <v>750.08</v>
      </c>
      <c r="G1464">
        <v>750.08</v>
      </c>
      <c r="H1464">
        <v>750.08</v>
      </c>
      <c r="I1464">
        <v>761.85</v>
      </c>
      <c r="J1464">
        <v>761.85</v>
      </c>
      <c r="K1464">
        <v>761.85</v>
      </c>
      <c r="L1464">
        <v>773.8</v>
      </c>
      <c r="M1464">
        <v>773.8</v>
      </c>
      <c r="N1464">
        <v>773.8</v>
      </c>
      <c r="O1464">
        <v>785.94</v>
      </c>
      <c r="P1464">
        <v>785.94</v>
      </c>
      <c r="Q1464">
        <v>785.94</v>
      </c>
    </row>
    <row r="1465" spans="1:17" x14ac:dyDescent="0.2">
      <c r="A1465" t="s">
        <v>112</v>
      </c>
      <c r="B1465" t="e">
        <f>INDEX('SHOP Plan List'!B$2:B$15,MATCH($A1465,'SHOP Plan List'!$A$2:$A$15,0))</f>
        <v>#N/A</v>
      </c>
      <c r="C1465" t="e">
        <f>INDEX('SHOP Plan List'!C$2:C$15,MATCH($A1465,'SHOP Plan List'!$A$2:$A$15,0))</f>
        <v>#N/A</v>
      </c>
      <c r="D1465" t="s">
        <v>82</v>
      </c>
      <c r="E1465">
        <v>47</v>
      </c>
      <c r="F1465">
        <v>781.58</v>
      </c>
      <c r="G1465">
        <v>781.58</v>
      </c>
      <c r="H1465">
        <v>781.58</v>
      </c>
      <c r="I1465">
        <v>793.85</v>
      </c>
      <c r="J1465">
        <v>793.85</v>
      </c>
      <c r="K1465">
        <v>793.85</v>
      </c>
      <c r="L1465">
        <v>806.3</v>
      </c>
      <c r="M1465">
        <v>806.3</v>
      </c>
      <c r="N1465">
        <v>806.3</v>
      </c>
      <c r="O1465">
        <v>818.95</v>
      </c>
      <c r="P1465">
        <v>818.95</v>
      </c>
      <c r="Q1465">
        <v>818.95</v>
      </c>
    </row>
    <row r="1466" spans="1:17" x14ac:dyDescent="0.2">
      <c r="A1466" t="s">
        <v>112</v>
      </c>
      <c r="B1466" t="e">
        <f>INDEX('SHOP Plan List'!B$2:B$15,MATCH($A1466,'SHOP Plan List'!$A$2:$A$15,0))</f>
        <v>#N/A</v>
      </c>
      <c r="C1466" t="e">
        <f>INDEX('SHOP Plan List'!C$2:C$15,MATCH($A1466,'SHOP Plan List'!$A$2:$A$15,0))</f>
        <v>#N/A</v>
      </c>
      <c r="D1466" t="s">
        <v>82</v>
      </c>
      <c r="E1466">
        <v>48</v>
      </c>
      <c r="F1466">
        <v>817.59</v>
      </c>
      <c r="G1466">
        <v>817.59</v>
      </c>
      <c r="H1466">
        <v>817.59</v>
      </c>
      <c r="I1466">
        <v>830.41</v>
      </c>
      <c r="J1466">
        <v>830.41</v>
      </c>
      <c r="K1466">
        <v>830.41</v>
      </c>
      <c r="L1466">
        <v>843.44</v>
      </c>
      <c r="M1466">
        <v>843.44</v>
      </c>
      <c r="N1466">
        <v>843.44</v>
      </c>
      <c r="O1466">
        <v>856.68</v>
      </c>
      <c r="P1466">
        <v>856.68</v>
      </c>
      <c r="Q1466">
        <v>856.68</v>
      </c>
    </row>
    <row r="1467" spans="1:17" x14ac:dyDescent="0.2">
      <c r="A1467" t="s">
        <v>112</v>
      </c>
      <c r="B1467" t="e">
        <f>INDEX('SHOP Plan List'!B$2:B$15,MATCH($A1467,'SHOP Plan List'!$A$2:$A$15,0))</f>
        <v>#N/A</v>
      </c>
      <c r="C1467" t="e">
        <f>INDEX('SHOP Plan List'!C$2:C$15,MATCH($A1467,'SHOP Plan List'!$A$2:$A$15,0))</f>
        <v>#N/A</v>
      </c>
      <c r="D1467" t="s">
        <v>82</v>
      </c>
      <c r="E1467">
        <v>49</v>
      </c>
      <c r="F1467">
        <v>853.09</v>
      </c>
      <c r="G1467">
        <v>853.09</v>
      </c>
      <c r="H1467">
        <v>853.09</v>
      </c>
      <c r="I1467">
        <v>866.48</v>
      </c>
      <c r="J1467">
        <v>866.48</v>
      </c>
      <c r="K1467">
        <v>866.48</v>
      </c>
      <c r="L1467">
        <v>880.07</v>
      </c>
      <c r="M1467">
        <v>880.07</v>
      </c>
      <c r="N1467">
        <v>880.07</v>
      </c>
      <c r="O1467">
        <v>893.88</v>
      </c>
      <c r="P1467">
        <v>893.88</v>
      </c>
      <c r="Q1467">
        <v>893.88</v>
      </c>
    </row>
    <row r="1468" spans="1:17" x14ac:dyDescent="0.2">
      <c r="A1468" t="s">
        <v>112</v>
      </c>
      <c r="B1468" t="e">
        <f>INDEX('SHOP Plan List'!B$2:B$15,MATCH($A1468,'SHOP Plan List'!$A$2:$A$15,0))</f>
        <v>#N/A</v>
      </c>
      <c r="C1468" t="e">
        <f>INDEX('SHOP Plan List'!C$2:C$15,MATCH($A1468,'SHOP Plan List'!$A$2:$A$15,0))</f>
        <v>#N/A</v>
      </c>
      <c r="D1468" t="s">
        <v>82</v>
      </c>
      <c r="E1468">
        <v>50</v>
      </c>
      <c r="F1468">
        <v>893.1</v>
      </c>
      <c r="G1468">
        <v>893.1</v>
      </c>
      <c r="H1468">
        <v>893.1</v>
      </c>
      <c r="I1468">
        <v>907.11</v>
      </c>
      <c r="J1468">
        <v>907.11</v>
      </c>
      <c r="K1468">
        <v>907.11</v>
      </c>
      <c r="L1468">
        <v>921.34</v>
      </c>
      <c r="M1468">
        <v>921.34</v>
      </c>
      <c r="N1468">
        <v>921.34</v>
      </c>
      <c r="O1468">
        <v>935.79</v>
      </c>
      <c r="P1468">
        <v>935.79</v>
      </c>
      <c r="Q1468">
        <v>935.79</v>
      </c>
    </row>
    <row r="1469" spans="1:17" x14ac:dyDescent="0.2">
      <c r="A1469" t="s">
        <v>112</v>
      </c>
      <c r="B1469" t="e">
        <f>INDEX('SHOP Plan List'!B$2:B$15,MATCH($A1469,'SHOP Plan List'!$A$2:$A$15,0))</f>
        <v>#N/A</v>
      </c>
      <c r="C1469" t="e">
        <f>INDEX('SHOP Plan List'!C$2:C$15,MATCH($A1469,'SHOP Plan List'!$A$2:$A$15,0))</f>
        <v>#N/A</v>
      </c>
      <c r="D1469" t="s">
        <v>82</v>
      </c>
      <c r="E1469">
        <v>51</v>
      </c>
      <c r="F1469">
        <v>932.6</v>
      </c>
      <c r="G1469">
        <v>932.6</v>
      </c>
      <c r="H1469">
        <v>932.6</v>
      </c>
      <c r="I1469">
        <v>947.23</v>
      </c>
      <c r="J1469">
        <v>947.23</v>
      </c>
      <c r="K1469">
        <v>947.23</v>
      </c>
      <c r="L1469">
        <v>962.09</v>
      </c>
      <c r="M1469">
        <v>962.09</v>
      </c>
      <c r="N1469">
        <v>962.09</v>
      </c>
      <c r="O1469">
        <v>977.19</v>
      </c>
      <c r="P1469">
        <v>977.19</v>
      </c>
      <c r="Q1469">
        <v>977.19</v>
      </c>
    </row>
    <row r="1470" spans="1:17" x14ac:dyDescent="0.2">
      <c r="A1470" t="s">
        <v>112</v>
      </c>
      <c r="B1470" t="e">
        <f>INDEX('SHOP Plan List'!B$2:B$15,MATCH($A1470,'SHOP Plan List'!$A$2:$A$15,0))</f>
        <v>#N/A</v>
      </c>
      <c r="C1470" t="e">
        <f>INDEX('SHOP Plan List'!C$2:C$15,MATCH($A1470,'SHOP Plan List'!$A$2:$A$15,0))</f>
        <v>#N/A</v>
      </c>
      <c r="D1470" t="s">
        <v>82</v>
      </c>
      <c r="E1470">
        <v>52</v>
      </c>
      <c r="F1470">
        <v>976.1</v>
      </c>
      <c r="G1470">
        <v>976.1</v>
      </c>
      <c r="H1470">
        <v>976.1</v>
      </c>
      <c r="I1470">
        <v>991.42</v>
      </c>
      <c r="J1470">
        <v>991.42</v>
      </c>
      <c r="K1470">
        <v>991.42</v>
      </c>
      <c r="L1470">
        <v>1006.97</v>
      </c>
      <c r="M1470">
        <v>1006.97</v>
      </c>
      <c r="N1470">
        <v>1006.97</v>
      </c>
      <c r="O1470">
        <v>1022.77</v>
      </c>
      <c r="P1470">
        <v>1022.77</v>
      </c>
      <c r="Q1470">
        <v>1022.77</v>
      </c>
    </row>
    <row r="1471" spans="1:17" x14ac:dyDescent="0.2">
      <c r="A1471" t="s">
        <v>112</v>
      </c>
      <c r="B1471" t="e">
        <f>INDEX('SHOP Plan List'!B$2:B$15,MATCH($A1471,'SHOP Plan List'!$A$2:$A$15,0))</f>
        <v>#N/A</v>
      </c>
      <c r="C1471" t="e">
        <f>INDEX('SHOP Plan List'!C$2:C$15,MATCH($A1471,'SHOP Plan List'!$A$2:$A$15,0))</f>
        <v>#N/A</v>
      </c>
      <c r="D1471" t="s">
        <v>82</v>
      </c>
      <c r="E1471">
        <v>53</v>
      </c>
      <c r="F1471">
        <v>1020.11</v>
      </c>
      <c r="G1471">
        <v>1020.11</v>
      </c>
      <c r="H1471">
        <v>1020.11</v>
      </c>
      <c r="I1471">
        <v>1036.1099999999999</v>
      </c>
      <c r="J1471">
        <v>1036.1099999999999</v>
      </c>
      <c r="K1471">
        <v>1036.1099999999999</v>
      </c>
      <c r="L1471">
        <v>1052.3699999999999</v>
      </c>
      <c r="M1471">
        <v>1052.3699999999999</v>
      </c>
      <c r="N1471">
        <v>1052.3699999999999</v>
      </c>
      <c r="O1471">
        <v>1068.8800000000001</v>
      </c>
      <c r="P1471">
        <v>1068.8800000000001</v>
      </c>
      <c r="Q1471">
        <v>1068.8800000000001</v>
      </c>
    </row>
    <row r="1472" spans="1:17" x14ac:dyDescent="0.2">
      <c r="A1472" t="s">
        <v>112</v>
      </c>
      <c r="B1472" t="e">
        <f>INDEX('SHOP Plan List'!B$2:B$15,MATCH($A1472,'SHOP Plan List'!$A$2:$A$15,0))</f>
        <v>#N/A</v>
      </c>
      <c r="C1472" t="e">
        <f>INDEX('SHOP Plan List'!C$2:C$15,MATCH($A1472,'SHOP Plan List'!$A$2:$A$15,0))</f>
        <v>#N/A</v>
      </c>
      <c r="D1472" t="s">
        <v>82</v>
      </c>
      <c r="E1472">
        <v>54</v>
      </c>
      <c r="F1472">
        <v>1067.6099999999999</v>
      </c>
      <c r="G1472">
        <v>1067.6099999999999</v>
      </c>
      <c r="H1472">
        <v>1067.6099999999999</v>
      </c>
      <c r="I1472">
        <v>1084.3599999999999</v>
      </c>
      <c r="J1472">
        <v>1084.3599999999999</v>
      </c>
      <c r="K1472">
        <v>1084.3599999999999</v>
      </c>
      <c r="L1472">
        <v>1101.3800000000001</v>
      </c>
      <c r="M1472">
        <v>1101.3800000000001</v>
      </c>
      <c r="N1472">
        <v>1101.3800000000001</v>
      </c>
      <c r="O1472">
        <v>1118.6600000000001</v>
      </c>
      <c r="P1472">
        <v>1118.6600000000001</v>
      </c>
      <c r="Q1472">
        <v>1118.6600000000001</v>
      </c>
    </row>
    <row r="1473" spans="1:17" x14ac:dyDescent="0.2">
      <c r="A1473" t="s">
        <v>112</v>
      </c>
      <c r="B1473" t="e">
        <f>INDEX('SHOP Plan List'!B$2:B$15,MATCH($A1473,'SHOP Plan List'!$A$2:$A$15,0))</f>
        <v>#N/A</v>
      </c>
      <c r="C1473" t="e">
        <f>INDEX('SHOP Plan List'!C$2:C$15,MATCH($A1473,'SHOP Plan List'!$A$2:$A$15,0))</f>
        <v>#N/A</v>
      </c>
      <c r="D1473" t="s">
        <v>82</v>
      </c>
      <c r="E1473">
        <v>55</v>
      </c>
      <c r="F1473">
        <v>1115.1199999999999</v>
      </c>
      <c r="G1473">
        <v>1115.1199999999999</v>
      </c>
      <c r="H1473">
        <v>1115.1199999999999</v>
      </c>
      <c r="I1473">
        <v>1132.6099999999999</v>
      </c>
      <c r="J1473">
        <v>1132.6099999999999</v>
      </c>
      <c r="K1473">
        <v>1132.6099999999999</v>
      </c>
      <c r="L1473">
        <v>1150.3800000000001</v>
      </c>
      <c r="M1473">
        <v>1150.3800000000001</v>
      </c>
      <c r="N1473">
        <v>1150.3800000000001</v>
      </c>
      <c r="O1473">
        <v>1168.43</v>
      </c>
      <c r="P1473">
        <v>1168.43</v>
      </c>
      <c r="Q1473">
        <v>1168.43</v>
      </c>
    </row>
    <row r="1474" spans="1:17" x14ac:dyDescent="0.2">
      <c r="A1474" t="s">
        <v>112</v>
      </c>
      <c r="B1474" t="e">
        <f>INDEX('SHOP Plan List'!B$2:B$15,MATCH($A1474,'SHOP Plan List'!$A$2:$A$15,0))</f>
        <v>#N/A</v>
      </c>
      <c r="C1474" t="e">
        <f>INDEX('SHOP Plan List'!C$2:C$15,MATCH($A1474,'SHOP Plan List'!$A$2:$A$15,0))</f>
        <v>#N/A</v>
      </c>
      <c r="D1474" t="s">
        <v>82</v>
      </c>
      <c r="E1474">
        <v>56</v>
      </c>
      <c r="F1474">
        <v>1166.6199999999999</v>
      </c>
      <c r="G1474">
        <v>1166.6199999999999</v>
      </c>
      <c r="H1474">
        <v>1166.6199999999999</v>
      </c>
      <c r="I1474">
        <v>1184.93</v>
      </c>
      <c r="J1474">
        <v>1184.93</v>
      </c>
      <c r="K1474">
        <v>1184.93</v>
      </c>
      <c r="L1474">
        <v>1203.52</v>
      </c>
      <c r="M1474">
        <v>1203.52</v>
      </c>
      <c r="N1474">
        <v>1203.52</v>
      </c>
      <c r="O1474">
        <v>1222.4000000000001</v>
      </c>
      <c r="P1474">
        <v>1222.4000000000001</v>
      </c>
      <c r="Q1474">
        <v>1222.4000000000001</v>
      </c>
    </row>
    <row r="1475" spans="1:17" x14ac:dyDescent="0.2">
      <c r="A1475" t="s">
        <v>112</v>
      </c>
      <c r="B1475" t="e">
        <f>INDEX('SHOP Plan List'!B$2:B$15,MATCH($A1475,'SHOP Plan List'!$A$2:$A$15,0))</f>
        <v>#N/A</v>
      </c>
      <c r="C1475" t="e">
        <f>INDEX('SHOP Plan List'!C$2:C$15,MATCH($A1475,'SHOP Plan List'!$A$2:$A$15,0))</f>
        <v>#N/A</v>
      </c>
      <c r="D1475" t="s">
        <v>82</v>
      </c>
      <c r="E1475">
        <v>57</v>
      </c>
      <c r="F1475">
        <v>1218.6300000000001</v>
      </c>
      <c r="G1475">
        <v>1218.6300000000001</v>
      </c>
      <c r="H1475">
        <v>1218.6300000000001</v>
      </c>
      <c r="I1475">
        <v>1237.75</v>
      </c>
      <c r="J1475">
        <v>1237.75</v>
      </c>
      <c r="K1475">
        <v>1237.75</v>
      </c>
      <c r="L1475">
        <v>1257.17</v>
      </c>
      <c r="M1475">
        <v>1257.17</v>
      </c>
      <c r="N1475">
        <v>1257.17</v>
      </c>
      <c r="O1475">
        <v>1276.8900000000001</v>
      </c>
      <c r="P1475">
        <v>1276.8900000000001</v>
      </c>
      <c r="Q1475">
        <v>1276.8900000000001</v>
      </c>
    </row>
    <row r="1476" spans="1:17" x14ac:dyDescent="0.2">
      <c r="A1476" t="s">
        <v>112</v>
      </c>
      <c r="B1476" t="e">
        <f>INDEX('SHOP Plan List'!B$2:B$15,MATCH($A1476,'SHOP Plan List'!$A$2:$A$15,0))</f>
        <v>#N/A</v>
      </c>
      <c r="C1476" t="e">
        <f>INDEX('SHOP Plan List'!C$2:C$15,MATCH($A1476,'SHOP Plan List'!$A$2:$A$15,0))</f>
        <v>#N/A</v>
      </c>
      <c r="D1476" t="s">
        <v>82</v>
      </c>
      <c r="E1476">
        <v>58</v>
      </c>
      <c r="F1476">
        <v>1274.1400000000001</v>
      </c>
      <c r="G1476">
        <v>1274.1400000000001</v>
      </c>
      <c r="H1476">
        <v>1274.1400000000001</v>
      </c>
      <c r="I1476">
        <v>1294.1300000000001</v>
      </c>
      <c r="J1476">
        <v>1294.1300000000001</v>
      </c>
      <c r="K1476">
        <v>1294.1300000000001</v>
      </c>
      <c r="L1476">
        <v>1314.43</v>
      </c>
      <c r="M1476">
        <v>1314.43</v>
      </c>
      <c r="N1476">
        <v>1314.43</v>
      </c>
      <c r="O1476">
        <v>1335.05</v>
      </c>
      <c r="P1476">
        <v>1335.05</v>
      </c>
      <c r="Q1476">
        <v>1335.05</v>
      </c>
    </row>
    <row r="1477" spans="1:17" x14ac:dyDescent="0.2">
      <c r="A1477" t="s">
        <v>112</v>
      </c>
      <c r="B1477" t="e">
        <f>INDEX('SHOP Plan List'!B$2:B$15,MATCH($A1477,'SHOP Plan List'!$A$2:$A$15,0))</f>
        <v>#N/A</v>
      </c>
      <c r="C1477" t="e">
        <f>INDEX('SHOP Plan List'!C$2:C$15,MATCH($A1477,'SHOP Plan List'!$A$2:$A$15,0))</f>
        <v>#N/A</v>
      </c>
      <c r="D1477" t="s">
        <v>82</v>
      </c>
      <c r="E1477">
        <v>59</v>
      </c>
      <c r="F1477">
        <v>1301.6400000000001</v>
      </c>
      <c r="G1477">
        <v>1301.6400000000001</v>
      </c>
      <c r="H1477">
        <v>1301.6400000000001</v>
      </c>
      <c r="I1477">
        <v>1322.06</v>
      </c>
      <c r="J1477">
        <v>1322.06</v>
      </c>
      <c r="K1477">
        <v>1322.06</v>
      </c>
      <c r="L1477">
        <v>1342.8</v>
      </c>
      <c r="M1477">
        <v>1342.8</v>
      </c>
      <c r="N1477">
        <v>1342.8</v>
      </c>
      <c r="O1477">
        <v>1363.87</v>
      </c>
      <c r="P1477">
        <v>1363.87</v>
      </c>
      <c r="Q1477">
        <v>1363.87</v>
      </c>
    </row>
    <row r="1478" spans="1:17" x14ac:dyDescent="0.2">
      <c r="A1478" t="s">
        <v>112</v>
      </c>
      <c r="B1478" t="e">
        <f>INDEX('SHOP Plan List'!B$2:B$15,MATCH($A1478,'SHOP Plan List'!$A$2:$A$15,0))</f>
        <v>#N/A</v>
      </c>
      <c r="C1478" t="e">
        <f>INDEX('SHOP Plan List'!C$2:C$15,MATCH($A1478,'SHOP Plan List'!$A$2:$A$15,0))</f>
        <v>#N/A</v>
      </c>
      <c r="D1478" t="s">
        <v>82</v>
      </c>
      <c r="E1478">
        <v>60</v>
      </c>
      <c r="F1478">
        <v>1357.14</v>
      </c>
      <c r="G1478">
        <v>1357.14</v>
      </c>
      <c r="H1478">
        <v>1357.14</v>
      </c>
      <c r="I1478">
        <v>1378.44</v>
      </c>
      <c r="J1478">
        <v>1378.44</v>
      </c>
      <c r="K1478">
        <v>1378.44</v>
      </c>
      <c r="L1478">
        <v>1400.06</v>
      </c>
      <c r="M1478">
        <v>1400.06</v>
      </c>
      <c r="N1478">
        <v>1400.06</v>
      </c>
      <c r="O1478">
        <v>1422.03</v>
      </c>
      <c r="P1478">
        <v>1422.03</v>
      </c>
      <c r="Q1478">
        <v>1422.03</v>
      </c>
    </row>
    <row r="1479" spans="1:17" x14ac:dyDescent="0.2">
      <c r="A1479" t="s">
        <v>112</v>
      </c>
      <c r="B1479" t="e">
        <f>INDEX('SHOP Plan List'!B$2:B$15,MATCH($A1479,'SHOP Plan List'!$A$2:$A$15,0))</f>
        <v>#N/A</v>
      </c>
      <c r="C1479" t="e">
        <f>INDEX('SHOP Plan List'!C$2:C$15,MATCH($A1479,'SHOP Plan List'!$A$2:$A$15,0))</f>
        <v>#N/A</v>
      </c>
      <c r="D1479" t="s">
        <v>82</v>
      </c>
      <c r="E1479">
        <v>61</v>
      </c>
      <c r="F1479">
        <v>1405.15</v>
      </c>
      <c r="G1479">
        <v>1405.15</v>
      </c>
      <c r="H1479">
        <v>1405.15</v>
      </c>
      <c r="I1479">
        <v>1427.2</v>
      </c>
      <c r="J1479">
        <v>1427.2</v>
      </c>
      <c r="K1479">
        <v>1427.2</v>
      </c>
      <c r="L1479">
        <v>1449.59</v>
      </c>
      <c r="M1479">
        <v>1449.59</v>
      </c>
      <c r="N1479">
        <v>1449.59</v>
      </c>
      <c r="O1479">
        <v>1472.33</v>
      </c>
      <c r="P1479">
        <v>1472.33</v>
      </c>
      <c r="Q1479">
        <v>1472.33</v>
      </c>
    </row>
    <row r="1480" spans="1:17" x14ac:dyDescent="0.2">
      <c r="A1480" t="s">
        <v>112</v>
      </c>
      <c r="B1480" t="e">
        <f>INDEX('SHOP Plan List'!B$2:B$15,MATCH($A1480,'SHOP Plan List'!$A$2:$A$15,0))</f>
        <v>#N/A</v>
      </c>
      <c r="C1480" t="e">
        <f>INDEX('SHOP Plan List'!C$2:C$15,MATCH($A1480,'SHOP Plan List'!$A$2:$A$15,0))</f>
        <v>#N/A</v>
      </c>
      <c r="D1480" t="s">
        <v>82</v>
      </c>
      <c r="E1480">
        <v>62</v>
      </c>
      <c r="F1480">
        <v>1436.65</v>
      </c>
      <c r="G1480">
        <v>1436.65</v>
      </c>
      <c r="H1480">
        <v>1436.65</v>
      </c>
      <c r="I1480">
        <v>1459.19</v>
      </c>
      <c r="J1480">
        <v>1459.19</v>
      </c>
      <c r="K1480">
        <v>1459.19</v>
      </c>
      <c r="L1480">
        <v>1482.09</v>
      </c>
      <c r="M1480">
        <v>1482.09</v>
      </c>
      <c r="N1480">
        <v>1482.09</v>
      </c>
      <c r="O1480">
        <v>1505.34</v>
      </c>
      <c r="P1480">
        <v>1505.34</v>
      </c>
      <c r="Q1480">
        <v>1505.34</v>
      </c>
    </row>
    <row r="1481" spans="1:17" x14ac:dyDescent="0.2">
      <c r="A1481" t="s">
        <v>112</v>
      </c>
      <c r="B1481" t="e">
        <f>INDEX('SHOP Plan List'!B$2:B$15,MATCH($A1481,'SHOP Plan List'!$A$2:$A$15,0))</f>
        <v>#N/A</v>
      </c>
      <c r="C1481" t="e">
        <f>INDEX('SHOP Plan List'!C$2:C$15,MATCH($A1481,'SHOP Plan List'!$A$2:$A$15,0))</f>
        <v>#N/A</v>
      </c>
      <c r="D1481" t="s">
        <v>82</v>
      </c>
      <c r="E1481">
        <v>63</v>
      </c>
      <c r="F1481">
        <v>1476.16</v>
      </c>
      <c r="G1481">
        <v>1476.16</v>
      </c>
      <c r="H1481">
        <v>1476.16</v>
      </c>
      <c r="I1481">
        <v>1499.32</v>
      </c>
      <c r="J1481">
        <v>1499.32</v>
      </c>
      <c r="K1481">
        <v>1499.32</v>
      </c>
      <c r="L1481">
        <v>1522.84</v>
      </c>
      <c r="M1481">
        <v>1522.84</v>
      </c>
      <c r="N1481">
        <v>1522.84</v>
      </c>
      <c r="O1481">
        <v>1546.73</v>
      </c>
      <c r="P1481">
        <v>1546.73</v>
      </c>
      <c r="Q1481">
        <v>1546.73</v>
      </c>
    </row>
    <row r="1482" spans="1:17" x14ac:dyDescent="0.2">
      <c r="A1482" t="s">
        <v>112</v>
      </c>
      <c r="B1482" t="e">
        <f>INDEX('SHOP Plan List'!B$2:B$15,MATCH($A1482,'SHOP Plan List'!$A$2:$A$15,0))</f>
        <v>#N/A</v>
      </c>
      <c r="C1482" t="e">
        <f>INDEX('SHOP Plan List'!C$2:C$15,MATCH($A1482,'SHOP Plan List'!$A$2:$A$15,0))</f>
        <v>#N/A</v>
      </c>
      <c r="D1482" t="s">
        <v>82</v>
      </c>
      <c r="E1482" t="s">
        <v>84</v>
      </c>
      <c r="F1482">
        <v>1500.15</v>
      </c>
      <c r="G1482">
        <v>1500.15</v>
      </c>
      <c r="H1482">
        <v>1500.15</v>
      </c>
      <c r="I1482">
        <v>1523.69</v>
      </c>
      <c r="J1482">
        <v>1523.69</v>
      </c>
      <c r="K1482">
        <v>1523.69</v>
      </c>
      <c r="L1482">
        <v>1547.59</v>
      </c>
      <c r="M1482">
        <v>1547.59</v>
      </c>
      <c r="N1482">
        <v>1547.59</v>
      </c>
      <c r="O1482">
        <v>1571.87</v>
      </c>
      <c r="P1482">
        <v>1571.87</v>
      </c>
      <c r="Q1482">
        <v>1571.87</v>
      </c>
    </row>
    <row r="1483" spans="1:17" x14ac:dyDescent="0.2">
      <c r="A1483" t="s">
        <v>113</v>
      </c>
      <c r="B1483" t="e">
        <f>INDEX('SHOP Plan List'!B$2:B$15,MATCH($A1483,'SHOP Plan List'!$A$2:$A$15,0))</f>
        <v>#N/A</v>
      </c>
      <c r="C1483" t="e">
        <f>INDEX('SHOP Plan List'!C$2:C$15,MATCH($A1483,'SHOP Plan List'!$A$2:$A$15,0))</f>
        <v>#N/A</v>
      </c>
      <c r="D1483" t="s">
        <v>82</v>
      </c>
      <c r="E1483" t="s">
        <v>83</v>
      </c>
      <c r="F1483">
        <v>359.39</v>
      </c>
      <c r="G1483">
        <v>359.39</v>
      </c>
      <c r="H1483">
        <v>359.39</v>
      </c>
      <c r="I1483">
        <v>365.03</v>
      </c>
      <c r="J1483">
        <v>365.03</v>
      </c>
      <c r="K1483">
        <v>365.03</v>
      </c>
      <c r="L1483">
        <v>370.75</v>
      </c>
      <c r="M1483">
        <v>370.75</v>
      </c>
      <c r="N1483">
        <v>370.75</v>
      </c>
      <c r="O1483">
        <v>376.57</v>
      </c>
      <c r="P1483">
        <v>376.57</v>
      </c>
      <c r="Q1483">
        <v>376.57</v>
      </c>
    </row>
    <row r="1484" spans="1:17" x14ac:dyDescent="0.2">
      <c r="A1484" t="s">
        <v>113</v>
      </c>
      <c r="B1484" t="e">
        <f>INDEX('SHOP Plan List'!B$2:B$15,MATCH($A1484,'SHOP Plan List'!$A$2:$A$15,0))</f>
        <v>#N/A</v>
      </c>
      <c r="C1484" t="e">
        <f>INDEX('SHOP Plan List'!C$2:C$15,MATCH($A1484,'SHOP Plan List'!$A$2:$A$15,0))</f>
        <v>#N/A</v>
      </c>
      <c r="D1484" t="s">
        <v>82</v>
      </c>
      <c r="E1484">
        <v>15</v>
      </c>
      <c r="F1484">
        <v>391.33</v>
      </c>
      <c r="G1484">
        <v>391.33</v>
      </c>
      <c r="H1484">
        <v>391.33</v>
      </c>
      <c r="I1484">
        <v>397.47</v>
      </c>
      <c r="J1484">
        <v>397.47</v>
      </c>
      <c r="K1484">
        <v>397.47</v>
      </c>
      <c r="L1484">
        <v>403.71</v>
      </c>
      <c r="M1484">
        <v>403.71</v>
      </c>
      <c r="N1484">
        <v>403.71</v>
      </c>
      <c r="O1484">
        <v>410.04</v>
      </c>
      <c r="P1484">
        <v>410.04</v>
      </c>
      <c r="Q1484">
        <v>410.04</v>
      </c>
    </row>
    <row r="1485" spans="1:17" x14ac:dyDescent="0.2">
      <c r="A1485" t="s">
        <v>113</v>
      </c>
      <c r="B1485" t="e">
        <f>INDEX('SHOP Plan List'!B$2:B$15,MATCH($A1485,'SHOP Plan List'!$A$2:$A$15,0))</f>
        <v>#N/A</v>
      </c>
      <c r="C1485" t="e">
        <f>INDEX('SHOP Plan List'!C$2:C$15,MATCH($A1485,'SHOP Plan List'!$A$2:$A$15,0))</f>
        <v>#N/A</v>
      </c>
      <c r="D1485" t="s">
        <v>82</v>
      </c>
      <c r="E1485">
        <v>16</v>
      </c>
      <c r="F1485">
        <v>403.55</v>
      </c>
      <c r="G1485">
        <v>403.55</v>
      </c>
      <c r="H1485">
        <v>403.55</v>
      </c>
      <c r="I1485">
        <v>409.88</v>
      </c>
      <c r="J1485">
        <v>409.88</v>
      </c>
      <c r="K1485">
        <v>409.88</v>
      </c>
      <c r="L1485">
        <v>416.31</v>
      </c>
      <c r="M1485">
        <v>416.31</v>
      </c>
      <c r="N1485">
        <v>416.31</v>
      </c>
      <c r="O1485">
        <v>422.84</v>
      </c>
      <c r="P1485">
        <v>422.84</v>
      </c>
      <c r="Q1485">
        <v>422.84</v>
      </c>
    </row>
    <row r="1486" spans="1:17" x14ac:dyDescent="0.2">
      <c r="A1486" t="s">
        <v>113</v>
      </c>
      <c r="B1486" t="e">
        <f>INDEX('SHOP Plan List'!B$2:B$15,MATCH($A1486,'SHOP Plan List'!$A$2:$A$15,0))</f>
        <v>#N/A</v>
      </c>
      <c r="C1486" t="e">
        <f>INDEX('SHOP Plan List'!C$2:C$15,MATCH($A1486,'SHOP Plan List'!$A$2:$A$15,0))</f>
        <v>#N/A</v>
      </c>
      <c r="D1486" t="s">
        <v>82</v>
      </c>
      <c r="E1486">
        <v>17</v>
      </c>
      <c r="F1486">
        <v>415.76</v>
      </c>
      <c r="G1486">
        <v>415.76</v>
      </c>
      <c r="H1486">
        <v>415.76</v>
      </c>
      <c r="I1486">
        <v>422.29</v>
      </c>
      <c r="J1486">
        <v>422.29</v>
      </c>
      <c r="K1486">
        <v>422.29</v>
      </c>
      <c r="L1486">
        <v>428.91</v>
      </c>
      <c r="M1486">
        <v>428.91</v>
      </c>
      <c r="N1486">
        <v>428.91</v>
      </c>
      <c r="O1486">
        <v>435.64</v>
      </c>
      <c r="P1486">
        <v>435.64</v>
      </c>
      <c r="Q1486">
        <v>435.64</v>
      </c>
    </row>
    <row r="1487" spans="1:17" x14ac:dyDescent="0.2">
      <c r="A1487" t="s">
        <v>113</v>
      </c>
      <c r="B1487" t="e">
        <f>INDEX('SHOP Plan List'!B$2:B$15,MATCH($A1487,'SHOP Plan List'!$A$2:$A$15,0))</f>
        <v>#N/A</v>
      </c>
      <c r="C1487" t="e">
        <f>INDEX('SHOP Plan List'!C$2:C$15,MATCH($A1487,'SHOP Plan List'!$A$2:$A$15,0))</f>
        <v>#N/A</v>
      </c>
      <c r="D1487" t="s">
        <v>82</v>
      </c>
      <c r="E1487">
        <v>18</v>
      </c>
      <c r="F1487">
        <v>428.92</v>
      </c>
      <c r="G1487">
        <v>428.92</v>
      </c>
      <c r="H1487">
        <v>428.92</v>
      </c>
      <c r="I1487">
        <v>435.65</v>
      </c>
      <c r="J1487">
        <v>435.65</v>
      </c>
      <c r="K1487">
        <v>435.65</v>
      </c>
      <c r="L1487">
        <v>442.48</v>
      </c>
      <c r="M1487">
        <v>442.48</v>
      </c>
      <c r="N1487">
        <v>442.48</v>
      </c>
      <c r="O1487">
        <v>449.42</v>
      </c>
      <c r="P1487">
        <v>449.42</v>
      </c>
      <c r="Q1487">
        <v>449.42</v>
      </c>
    </row>
    <row r="1488" spans="1:17" x14ac:dyDescent="0.2">
      <c r="A1488" t="s">
        <v>113</v>
      </c>
      <c r="B1488" t="e">
        <f>INDEX('SHOP Plan List'!B$2:B$15,MATCH($A1488,'SHOP Plan List'!$A$2:$A$15,0))</f>
        <v>#N/A</v>
      </c>
      <c r="C1488" t="e">
        <f>INDEX('SHOP Plan List'!C$2:C$15,MATCH($A1488,'SHOP Plan List'!$A$2:$A$15,0))</f>
        <v>#N/A</v>
      </c>
      <c r="D1488" t="s">
        <v>82</v>
      </c>
      <c r="E1488">
        <v>19</v>
      </c>
      <c r="F1488">
        <v>442.07</v>
      </c>
      <c r="G1488">
        <v>442.07</v>
      </c>
      <c r="H1488">
        <v>442.07</v>
      </c>
      <c r="I1488">
        <v>449.01</v>
      </c>
      <c r="J1488">
        <v>449.01</v>
      </c>
      <c r="K1488">
        <v>449.01</v>
      </c>
      <c r="L1488">
        <v>456.05</v>
      </c>
      <c r="M1488">
        <v>456.05</v>
      </c>
      <c r="N1488">
        <v>456.05</v>
      </c>
      <c r="O1488">
        <v>463.21</v>
      </c>
      <c r="P1488">
        <v>463.21</v>
      </c>
      <c r="Q1488">
        <v>463.21</v>
      </c>
    </row>
    <row r="1489" spans="1:17" x14ac:dyDescent="0.2">
      <c r="A1489" t="s">
        <v>113</v>
      </c>
      <c r="B1489" t="e">
        <f>INDEX('SHOP Plan List'!B$2:B$15,MATCH($A1489,'SHOP Plan List'!$A$2:$A$15,0))</f>
        <v>#N/A</v>
      </c>
      <c r="C1489" t="e">
        <f>INDEX('SHOP Plan List'!C$2:C$15,MATCH($A1489,'SHOP Plan List'!$A$2:$A$15,0))</f>
        <v>#N/A</v>
      </c>
      <c r="D1489" t="s">
        <v>82</v>
      </c>
      <c r="E1489">
        <v>20</v>
      </c>
      <c r="F1489">
        <v>455.7</v>
      </c>
      <c r="G1489">
        <v>455.7</v>
      </c>
      <c r="H1489">
        <v>455.7</v>
      </c>
      <c r="I1489">
        <v>462.84</v>
      </c>
      <c r="J1489">
        <v>462.84</v>
      </c>
      <c r="K1489">
        <v>462.84</v>
      </c>
      <c r="L1489">
        <v>470.11</v>
      </c>
      <c r="M1489">
        <v>470.11</v>
      </c>
      <c r="N1489">
        <v>470.11</v>
      </c>
      <c r="O1489">
        <v>477.48</v>
      </c>
      <c r="P1489">
        <v>477.48</v>
      </c>
      <c r="Q1489">
        <v>477.48</v>
      </c>
    </row>
    <row r="1490" spans="1:17" x14ac:dyDescent="0.2">
      <c r="A1490" t="s">
        <v>113</v>
      </c>
      <c r="B1490" t="e">
        <f>INDEX('SHOP Plan List'!B$2:B$15,MATCH($A1490,'SHOP Plan List'!$A$2:$A$15,0))</f>
        <v>#N/A</v>
      </c>
      <c r="C1490" t="e">
        <f>INDEX('SHOP Plan List'!C$2:C$15,MATCH($A1490,'SHOP Plan List'!$A$2:$A$15,0))</f>
        <v>#N/A</v>
      </c>
      <c r="D1490" t="s">
        <v>82</v>
      </c>
      <c r="E1490">
        <v>21</v>
      </c>
      <c r="F1490">
        <v>469.79</v>
      </c>
      <c r="G1490">
        <v>469.79</v>
      </c>
      <c r="H1490">
        <v>469.79</v>
      </c>
      <c r="I1490">
        <v>477.16</v>
      </c>
      <c r="J1490">
        <v>477.16</v>
      </c>
      <c r="K1490">
        <v>477.16</v>
      </c>
      <c r="L1490">
        <v>484.65</v>
      </c>
      <c r="M1490">
        <v>484.65</v>
      </c>
      <c r="N1490">
        <v>484.65</v>
      </c>
      <c r="O1490">
        <v>492.25</v>
      </c>
      <c r="P1490">
        <v>492.25</v>
      </c>
      <c r="Q1490">
        <v>492.25</v>
      </c>
    </row>
    <row r="1491" spans="1:17" x14ac:dyDescent="0.2">
      <c r="A1491" t="s">
        <v>113</v>
      </c>
      <c r="B1491" t="e">
        <f>INDEX('SHOP Plan List'!B$2:B$15,MATCH($A1491,'SHOP Plan List'!$A$2:$A$15,0))</f>
        <v>#N/A</v>
      </c>
      <c r="C1491" t="e">
        <f>INDEX('SHOP Plan List'!C$2:C$15,MATCH($A1491,'SHOP Plan List'!$A$2:$A$15,0))</f>
        <v>#N/A</v>
      </c>
      <c r="D1491" t="s">
        <v>82</v>
      </c>
      <c r="E1491">
        <v>22</v>
      </c>
      <c r="F1491">
        <v>469.79</v>
      </c>
      <c r="G1491">
        <v>469.79</v>
      </c>
      <c r="H1491">
        <v>469.79</v>
      </c>
      <c r="I1491">
        <v>477.16</v>
      </c>
      <c r="J1491">
        <v>477.16</v>
      </c>
      <c r="K1491">
        <v>477.16</v>
      </c>
      <c r="L1491">
        <v>484.65</v>
      </c>
      <c r="M1491">
        <v>484.65</v>
      </c>
      <c r="N1491">
        <v>484.65</v>
      </c>
      <c r="O1491">
        <v>492.25</v>
      </c>
      <c r="P1491">
        <v>492.25</v>
      </c>
      <c r="Q1491">
        <v>492.25</v>
      </c>
    </row>
    <row r="1492" spans="1:17" x14ac:dyDescent="0.2">
      <c r="A1492" t="s">
        <v>113</v>
      </c>
      <c r="B1492" t="e">
        <f>INDEX('SHOP Plan List'!B$2:B$15,MATCH($A1492,'SHOP Plan List'!$A$2:$A$15,0))</f>
        <v>#N/A</v>
      </c>
      <c r="C1492" t="e">
        <f>INDEX('SHOP Plan List'!C$2:C$15,MATCH($A1492,'SHOP Plan List'!$A$2:$A$15,0))</f>
        <v>#N/A</v>
      </c>
      <c r="D1492" t="s">
        <v>82</v>
      </c>
      <c r="E1492">
        <v>23</v>
      </c>
      <c r="F1492">
        <v>469.79</v>
      </c>
      <c r="G1492">
        <v>469.79</v>
      </c>
      <c r="H1492">
        <v>469.79</v>
      </c>
      <c r="I1492">
        <v>477.16</v>
      </c>
      <c r="J1492">
        <v>477.16</v>
      </c>
      <c r="K1492">
        <v>477.16</v>
      </c>
      <c r="L1492">
        <v>484.65</v>
      </c>
      <c r="M1492">
        <v>484.65</v>
      </c>
      <c r="N1492">
        <v>484.65</v>
      </c>
      <c r="O1492">
        <v>492.25</v>
      </c>
      <c r="P1492">
        <v>492.25</v>
      </c>
      <c r="Q1492">
        <v>492.25</v>
      </c>
    </row>
    <row r="1493" spans="1:17" x14ac:dyDescent="0.2">
      <c r="A1493" t="s">
        <v>113</v>
      </c>
      <c r="B1493" t="e">
        <f>INDEX('SHOP Plan List'!B$2:B$15,MATCH($A1493,'SHOP Plan List'!$A$2:$A$15,0))</f>
        <v>#N/A</v>
      </c>
      <c r="C1493" t="e">
        <f>INDEX('SHOP Plan List'!C$2:C$15,MATCH($A1493,'SHOP Plan List'!$A$2:$A$15,0))</f>
        <v>#N/A</v>
      </c>
      <c r="D1493" t="s">
        <v>82</v>
      </c>
      <c r="E1493">
        <v>24</v>
      </c>
      <c r="F1493">
        <v>469.79</v>
      </c>
      <c r="G1493">
        <v>469.79</v>
      </c>
      <c r="H1493">
        <v>469.79</v>
      </c>
      <c r="I1493">
        <v>477.16</v>
      </c>
      <c r="J1493">
        <v>477.16</v>
      </c>
      <c r="K1493">
        <v>477.16</v>
      </c>
      <c r="L1493">
        <v>484.65</v>
      </c>
      <c r="M1493">
        <v>484.65</v>
      </c>
      <c r="N1493">
        <v>484.65</v>
      </c>
      <c r="O1493">
        <v>492.25</v>
      </c>
      <c r="P1493">
        <v>492.25</v>
      </c>
      <c r="Q1493">
        <v>492.25</v>
      </c>
    </row>
    <row r="1494" spans="1:17" x14ac:dyDescent="0.2">
      <c r="A1494" t="s">
        <v>113</v>
      </c>
      <c r="B1494" t="e">
        <f>INDEX('SHOP Plan List'!B$2:B$15,MATCH($A1494,'SHOP Plan List'!$A$2:$A$15,0))</f>
        <v>#N/A</v>
      </c>
      <c r="C1494" t="e">
        <f>INDEX('SHOP Plan List'!C$2:C$15,MATCH($A1494,'SHOP Plan List'!$A$2:$A$15,0))</f>
        <v>#N/A</v>
      </c>
      <c r="D1494" t="s">
        <v>82</v>
      </c>
      <c r="E1494">
        <v>25</v>
      </c>
      <c r="F1494">
        <v>471.67</v>
      </c>
      <c r="G1494">
        <v>471.67</v>
      </c>
      <c r="H1494">
        <v>471.67</v>
      </c>
      <c r="I1494">
        <v>479.07</v>
      </c>
      <c r="J1494">
        <v>479.07</v>
      </c>
      <c r="K1494">
        <v>479.07</v>
      </c>
      <c r="L1494">
        <v>486.58</v>
      </c>
      <c r="M1494">
        <v>486.58</v>
      </c>
      <c r="N1494">
        <v>486.58</v>
      </c>
      <c r="O1494">
        <v>494.22</v>
      </c>
      <c r="P1494">
        <v>494.22</v>
      </c>
      <c r="Q1494">
        <v>494.22</v>
      </c>
    </row>
    <row r="1495" spans="1:17" x14ac:dyDescent="0.2">
      <c r="A1495" t="s">
        <v>113</v>
      </c>
      <c r="B1495" t="e">
        <f>INDEX('SHOP Plan List'!B$2:B$15,MATCH($A1495,'SHOP Plan List'!$A$2:$A$15,0))</f>
        <v>#N/A</v>
      </c>
      <c r="C1495" t="e">
        <f>INDEX('SHOP Plan List'!C$2:C$15,MATCH($A1495,'SHOP Plan List'!$A$2:$A$15,0))</f>
        <v>#N/A</v>
      </c>
      <c r="D1495" t="s">
        <v>82</v>
      </c>
      <c r="E1495">
        <v>26</v>
      </c>
      <c r="F1495">
        <v>481.06</v>
      </c>
      <c r="G1495">
        <v>481.06</v>
      </c>
      <c r="H1495">
        <v>481.06</v>
      </c>
      <c r="I1495">
        <v>488.61</v>
      </c>
      <c r="J1495">
        <v>488.61</v>
      </c>
      <c r="K1495">
        <v>488.61</v>
      </c>
      <c r="L1495">
        <v>496.28</v>
      </c>
      <c r="M1495">
        <v>496.28</v>
      </c>
      <c r="N1495">
        <v>496.28</v>
      </c>
      <c r="O1495">
        <v>504.06</v>
      </c>
      <c r="P1495">
        <v>504.06</v>
      </c>
      <c r="Q1495">
        <v>504.06</v>
      </c>
    </row>
    <row r="1496" spans="1:17" x14ac:dyDescent="0.2">
      <c r="A1496" t="s">
        <v>113</v>
      </c>
      <c r="B1496" t="e">
        <f>INDEX('SHOP Plan List'!B$2:B$15,MATCH($A1496,'SHOP Plan List'!$A$2:$A$15,0))</f>
        <v>#N/A</v>
      </c>
      <c r="C1496" t="e">
        <f>INDEX('SHOP Plan List'!C$2:C$15,MATCH($A1496,'SHOP Plan List'!$A$2:$A$15,0))</f>
        <v>#N/A</v>
      </c>
      <c r="D1496" t="s">
        <v>82</v>
      </c>
      <c r="E1496">
        <v>27</v>
      </c>
      <c r="F1496">
        <v>492.34</v>
      </c>
      <c r="G1496">
        <v>492.34</v>
      </c>
      <c r="H1496">
        <v>492.34</v>
      </c>
      <c r="I1496">
        <v>500.06</v>
      </c>
      <c r="J1496">
        <v>500.06</v>
      </c>
      <c r="K1496">
        <v>500.06</v>
      </c>
      <c r="L1496">
        <v>507.91</v>
      </c>
      <c r="M1496">
        <v>507.91</v>
      </c>
      <c r="N1496">
        <v>507.91</v>
      </c>
      <c r="O1496">
        <v>515.88</v>
      </c>
      <c r="P1496">
        <v>515.88</v>
      </c>
      <c r="Q1496">
        <v>515.88</v>
      </c>
    </row>
    <row r="1497" spans="1:17" x14ac:dyDescent="0.2">
      <c r="A1497" t="s">
        <v>113</v>
      </c>
      <c r="B1497" t="e">
        <f>INDEX('SHOP Plan List'!B$2:B$15,MATCH($A1497,'SHOP Plan List'!$A$2:$A$15,0))</f>
        <v>#N/A</v>
      </c>
      <c r="C1497" t="e">
        <f>INDEX('SHOP Plan List'!C$2:C$15,MATCH($A1497,'SHOP Plan List'!$A$2:$A$15,0))</f>
        <v>#N/A</v>
      </c>
      <c r="D1497" t="s">
        <v>82</v>
      </c>
      <c r="E1497">
        <v>28</v>
      </c>
      <c r="F1497">
        <v>510.66</v>
      </c>
      <c r="G1497">
        <v>510.66</v>
      </c>
      <c r="H1497">
        <v>510.66</v>
      </c>
      <c r="I1497">
        <v>518.66999999999996</v>
      </c>
      <c r="J1497">
        <v>518.66999999999996</v>
      </c>
      <c r="K1497">
        <v>518.66999999999996</v>
      </c>
      <c r="L1497">
        <v>526.80999999999995</v>
      </c>
      <c r="M1497">
        <v>526.80999999999995</v>
      </c>
      <c r="N1497">
        <v>526.80999999999995</v>
      </c>
      <c r="O1497">
        <v>535.08000000000004</v>
      </c>
      <c r="P1497">
        <v>535.08000000000004</v>
      </c>
      <c r="Q1497">
        <v>535.08000000000004</v>
      </c>
    </row>
    <row r="1498" spans="1:17" x14ac:dyDescent="0.2">
      <c r="A1498" t="s">
        <v>113</v>
      </c>
      <c r="B1498" t="e">
        <f>INDEX('SHOP Plan List'!B$2:B$15,MATCH($A1498,'SHOP Plan List'!$A$2:$A$15,0))</f>
        <v>#N/A</v>
      </c>
      <c r="C1498" t="e">
        <f>INDEX('SHOP Plan List'!C$2:C$15,MATCH($A1498,'SHOP Plan List'!$A$2:$A$15,0))</f>
        <v>#N/A</v>
      </c>
      <c r="D1498" t="s">
        <v>82</v>
      </c>
      <c r="E1498">
        <v>29</v>
      </c>
      <c r="F1498">
        <v>525.69000000000005</v>
      </c>
      <c r="G1498">
        <v>525.69000000000005</v>
      </c>
      <c r="H1498">
        <v>525.69000000000005</v>
      </c>
      <c r="I1498">
        <v>533.94000000000005</v>
      </c>
      <c r="J1498">
        <v>533.94000000000005</v>
      </c>
      <c r="K1498">
        <v>533.94000000000005</v>
      </c>
      <c r="L1498">
        <v>542.32000000000005</v>
      </c>
      <c r="M1498">
        <v>542.32000000000005</v>
      </c>
      <c r="N1498">
        <v>542.32000000000005</v>
      </c>
      <c r="O1498">
        <v>550.83000000000004</v>
      </c>
      <c r="P1498">
        <v>550.83000000000004</v>
      </c>
      <c r="Q1498">
        <v>550.83000000000004</v>
      </c>
    </row>
    <row r="1499" spans="1:17" x14ac:dyDescent="0.2">
      <c r="A1499" t="s">
        <v>113</v>
      </c>
      <c r="B1499" t="e">
        <f>INDEX('SHOP Plan List'!B$2:B$15,MATCH($A1499,'SHOP Plan List'!$A$2:$A$15,0))</f>
        <v>#N/A</v>
      </c>
      <c r="C1499" t="e">
        <f>INDEX('SHOP Plan List'!C$2:C$15,MATCH($A1499,'SHOP Plan List'!$A$2:$A$15,0))</f>
        <v>#N/A</v>
      </c>
      <c r="D1499" t="s">
        <v>82</v>
      </c>
      <c r="E1499">
        <v>30</v>
      </c>
      <c r="F1499">
        <v>533.21</v>
      </c>
      <c r="G1499">
        <v>533.21</v>
      </c>
      <c r="H1499">
        <v>533.21</v>
      </c>
      <c r="I1499">
        <v>541.58000000000004</v>
      </c>
      <c r="J1499">
        <v>541.58000000000004</v>
      </c>
      <c r="K1499">
        <v>541.58000000000004</v>
      </c>
      <c r="L1499">
        <v>550.07000000000005</v>
      </c>
      <c r="M1499">
        <v>550.07000000000005</v>
      </c>
      <c r="N1499">
        <v>550.07000000000005</v>
      </c>
      <c r="O1499">
        <v>558.70000000000005</v>
      </c>
      <c r="P1499">
        <v>558.70000000000005</v>
      </c>
      <c r="Q1499">
        <v>558.70000000000005</v>
      </c>
    </row>
    <row r="1500" spans="1:17" x14ac:dyDescent="0.2">
      <c r="A1500" t="s">
        <v>113</v>
      </c>
      <c r="B1500" t="e">
        <f>INDEX('SHOP Plan List'!B$2:B$15,MATCH($A1500,'SHOP Plan List'!$A$2:$A$15,0))</f>
        <v>#N/A</v>
      </c>
      <c r="C1500" t="e">
        <f>INDEX('SHOP Plan List'!C$2:C$15,MATCH($A1500,'SHOP Plan List'!$A$2:$A$15,0))</f>
        <v>#N/A</v>
      </c>
      <c r="D1500" t="s">
        <v>82</v>
      </c>
      <c r="E1500">
        <v>31</v>
      </c>
      <c r="F1500">
        <v>544.49</v>
      </c>
      <c r="G1500">
        <v>544.49</v>
      </c>
      <c r="H1500">
        <v>544.49</v>
      </c>
      <c r="I1500">
        <v>553.03</v>
      </c>
      <c r="J1500">
        <v>553.03</v>
      </c>
      <c r="K1500">
        <v>553.03</v>
      </c>
      <c r="L1500">
        <v>561.70000000000005</v>
      </c>
      <c r="M1500">
        <v>561.70000000000005</v>
      </c>
      <c r="N1500">
        <v>561.70000000000005</v>
      </c>
      <c r="O1500">
        <v>570.52</v>
      </c>
      <c r="P1500">
        <v>570.52</v>
      </c>
      <c r="Q1500">
        <v>570.52</v>
      </c>
    </row>
    <row r="1501" spans="1:17" x14ac:dyDescent="0.2">
      <c r="A1501" t="s">
        <v>113</v>
      </c>
      <c r="B1501" t="e">
        <f>INDEX('SHOP Plan List'!B$2:B$15,MATCH($A1501,'SHOP Plan List'!$A$2:$A$15,0))</f>
        <v>#N/A</v>
      </c>
      <c r="C1501" t="e">
        <f>INDEX('SHOP Plan List'!C$2:C$15,MATCH($A1501,'SHOP Plan List'!$A$2:$A$15,0))</f>
        <v>#N/A</v>
      </c>
      <c r="D1501" t="s">
        <v>82</v>
      </c>
      <c r="E1501">
        <v>32</v>
      </c>
      <c r="F1501">
        <v>555.76</v>
      </c>
      <c r="G1501">
        <v>555.76</v>
      </c>
      <c r="H1501">
        <v>555.76</v>
      </c>
      <c r="I1501">
        <v>564.48</v>
      </c>
      <c r="J1501">
        <v>564.48</v>
      </c>
      <c r="K1501">
        <v>564.48</v>
      </c>
      <c r="L1501">
        <v>573.34</v>
      </c>
      <c r="M1501">
        <v>573.34</v>
      </c>
      <c r="N1501">
        <v>573.34</v>
      </c>
      <c r="O1501">
        <v>582.33000000000004</v>
      </c>
      <c r="P1501">
        <v>582.33000000000004</v>
      </c>
      <c r="Q1501">
        <v>582.33000000000004</v>
      </c>
    </row>
    <row r="1502" spans="1:17" x14ac:dyDescent="0.2">
      <c r="A1502" t="s">
        <v>113</v>
      </c>
      <c r="B1502" t="e">
        <f>INDEX('SHOP Plan List'!B$2:B$15,MATCH($A1502,'SHOP Plan List'!$A$2:$A$15,0))</f>
        <v>#N/A</v>
      </c>
      <c r="C1502" t="e">
        <f>INDEX('SHOP Plan List'!C$2:C$15,MATCH($A1502,'SHOP Plan List'!$A$2:$A$15,0))</f>
        <v>#N/A</v>
      </c>
      <c r="D1502" t="s">
        <v>82</v>
      </c>
      <c r="E1502">
        <v>33</v>
      </c>
      <c r="F1502">
        <v>562.80999999999995</v>
      </c>
      <c r="G1502">
        <v>562.80999999999995</v>
      </c>
      <c r="H1502">
        <v>562.80999999999995</v>
      </c>
      <c r="I1502">
        <v>571.64</v>
      </c>
      <c r="J1502">
        <v>571.64</v>
      </c>
      <c r="K1502">
        <v>571.64</v>
      </c>
      <c r="L1502">
        <v>580.61</v>
      </c>
      <c r="M1502">
        <v>580.61</v>
      </c>
      <c r="N1502">
        <v>580.61</v>
      </c>
      <c r="O1502">
        <v>589.71</v>
      </c>
      <c r="P1502">
        <v>589.71</v>
      </c>
      <c r="Q1502">
        <v>589.71</v>
      </c>
    </row>
    <row r="1503" spans="1:17" x14ac:dyDescent="0.2">
      <c r="A1503" t="s">
        <v>113</v>
      </c>
      <c r="B1503" t="e">
        <f>INDEX('SHOP Plan List'!B$2:B$15,MATCH($A1503,'SHOP Plan List'!$A$2:$A$15,0))</f>
        <v>#N/A</v>
      </c>
      <c r="C1503" t="e">
        <f>INDEX('SHOP Plan List'!C$2:C$15,MATCH($A1503,'SHOP Plan List'!$A$2:$A$15,0))</f>
        <v>#N/A</v>
      </c>
      <c r="D1503" t="s">
        <v>82</v>
      </c>
      <c r="E1503">
        <v>34</v>
      </c>
      <c r="F1503">
        <v>570.32000000000005</v>
      </c>
      <c r="G1503">
        <v>570.32000000000005</v>
      </c>
      <c r="H1503">
        <v>570.32000000000005</v>
      </c>
      <c r="I1503">
        <v>579.27</v>
      </c>
      <c r="J1503">
        <v>579.27</v>
      </c>
      <c r="K1503">
        <v>579.27</v>
      </c>
      <c r="L1503">
        <v>588.36</v>
      </c>
      <c r="M1503">
        <v>588.36</v>
      </c>
      <c r="N1503">
        <v>588.36</v>
      </c>
      <c r="O1503">
        <v>597.59</v>
      </c>
      <c r="P1503">
        <v>597.59</v>
      </c>
      <c r="Q1503">
        <v>597.59</v>
      </c>
    </row>
    <row r="1504" spans="1:17" x14ac:dyDescent="0.2">
      <c r="A1504" t="s">
        <v>113</v>
      </c>
      <c r="B1504" t="e">
        <f>INDEX('SHOP Plan List'!B$2:B$15,MATCH($A1504,'SHOP Plan List'!$A$2:$A$15,0))</f>
        <v>#N/A</v>
      </c>
      <c r="C1504" t="e">
        <f>INDEX('SHOP Plan List'!C$2:C$15,MATCH($A1504,'SHOP Plan List'!$A$2:$A$15,0))</f>
        <v>#N/A</v>
      </c>
      <c r="D1504" t="s">
        <v>82</v>
      </c>
      <c r="E1504">
        <v>35</v>
      </c>
      <c r="F1504">
        <v>574.08000000000004</v>
      </c>
      <c r="G1504">
        <v>574.08000000000004</v>
      </c>
      <c r="H1504">
        <v>574.08000000000004</v>
      </c>
      <c r="I1504">
        <v>583.09</v>
      </c>
      <c r="J1504">
        <v>583.09</v>
      </c>
      <c r="K1504">
        <v>583.09</v>
      </c>
      <c r="L1504">
        <v>592.24</v>
      </c>
      <c r="M1504">
        <v>592.24</v>
      </c>
      <c r="N1504">
        <v>592.24</v>
      </c>
      <c r="O1504">
        <v>601.53</v>
      </c>
      <c r="P1504">
        <v>601.53</v>
      </c>
      <c r="Q1504">
        <v>601.53</v>
      </c>
    </row>
    <row r="1505" spans="1:17" x14ac:dyDescent="0.2">
      <c r="A1505" t="s">
        <v>113</v>
      </c>
      <c r="B1505" t="e">
        <f>INDEX('SHOP Plan List'!B$2:B$15,MATCH($A1505,'SHOP Plan List'!$A$2:$A$15,0))</f>
        <v>#N/A</v>
      </c>
      <c r="C1505" t="e">
        <f>INDEX('SHOP Plan List'!C$2:C$15,MATCH($A1505,'SHOP Plan List'!$A$2:$A$15,0))</f>
        <v>#N/A</v>
      </c>
      <c r="D1505" t="s">
        <v>82</v>
      </c>
      <c r="E1505">
        <v>36</v>
      </c>
      <c r="F1505">
        <v>577.84</v>
      </c>
      <c r="G1505">
        <v>577.84</v>
      </c>
      <c r="H1505">
        <v>577.84</v>
      </c>
      <c r="I1505">
        <v>586.91</v>
      </c>
      <c r="J1505">
        <v>586.91</v>
      </c>
      <c r="K1505">
        <v>586.91</v>
      </c>
      <c r="L1505">
        <v>596.11</v>
      </c>
      <c r="M1505">
        <v>596.11</v>
      </c>
      <c r="N1505">
        <v>596.11</v>
      </c>
      <c r="O1505">
        <v>605.47</v>
      </c>
      <c r="P1505">
        <v>605.47</v>
      </c>
      <c r="Q1505">
        <v>605.47</v>
      </c>
    </row>
    <row r="1506" spans="1:17" x14ac:dyDescent="0.2">
      <c r="A1506" t="s">
        <v>113</v>
      </c>
      <c r="B1506" t="e">
        <f>INDEX('SHOP Plan List'!B$2:B$15,MATCH($A1506,'SHOP Plan List'!$A$2:$A$15,0))</f>
        <v>#N/A</v>
      </c>
      <c r="C1506" t="e">
        <f>INDEX('SHOP Plan List'!C$2:C$15,MATCH($A1506,'SHOP Plan List'!$A$2:$A$15,0))</f>
        <v>#N/A</v>
      </c>
      <c r="D1506" t="s">
        <v>82</v>
      </c>
      <c r="E1506">
        <v>37</v>
      </c>
      <c r="F1506">
        <v>581.6</v>
      </c>
      <c r="G1506">
        <v>581.6</v>
      </c>
      <c r="H1506">
        <v>581.6</v>
      </c>
      <c r="I1506">
        <v>590.72</v>
      </c>
      <c r="J1506">
        <v>590.72</v>
      </c>
      <c r="K1506">
        <v>590.72</v>
      </c>
      <c r="L1506">
        <v>599.99</v>
      </c>
      <c r="M1506">
        <v>599.99</v>
      </c>
      <c r="N1506">
        <v>599.99</v>
      </c>
      <c r="O1506">
        <v>609.4</v>
      </c>
      <c r="P1506">
        <v>609.4</v>
      </c>
      <c r="Q1506">
        <v>609.4</v>
      </c>
    </row>
    <row r="1507" spans="1:17" x14ac:dyDescent="0.2">
      <c r="A1507" t="s">
        <v>113</v>
      </c>
      <c r="B1507" t="e">
        <f>INDEX('SHOP Plan List'!B$2:B$15,MATCH($A1507,'SHOP Plan List'!$A$2:$A$15,0))</f>
        <v>#N/A</v>
      </c>
      <c r="C1507" t="e">
        <f>INDEX('SHOP Plan List'!C$2:C$15,MATCH($A1507,'SHOP Plan List'!$A$2:$A$15,0))</f>
        <v>#N/A</v>
      </c>
      <c r="D1507" t="s">
        <v>82</v>
      </c>
      <c r="E1507">
        <v>38</v>
      </c>
      <c r="F1507">
        <v>585.36</v>
      </c>
      <c r="G1507">
        <v>585.36</v>
      </c>
      <c r="H1507">
        <v>585.36</v>
      </c>
      <c r="I1507">
        <v>594.54</v>
      </c>
      <c r="J1507">
        <v>594.54</v>
      </c>
      <c r="K1507">
        <v>594.54</v>
      </c>
      <c r="L1507">
        <v>603.87</v>
      </c>
      <c r="M1507">
        <v>603.87</v>
      </c>
      <c r="N1507">
        <v>603.87</v>
      </c>
      <c r="O1507">
        <v>613.34</v>
      </c>
      <c r="P1507">
        <v>613.34</v>
      </c>
      <c r="Q1507">
        <v>613.34</v>
      </c>
    </row>
    <row r="1508" spans="1:17" x14ac:dyDescent="0.2">
      <c r="A1508" t="s">
        <v>113</v>
      </c>
      <c r="B1508" t="e">
        <f>INDEX('SHOP Plan List'!B$2:B$15,MATCH($A1508,'SHOP Plan List'!$A$2:$A$15,0))</f>
        <v>#N/A</v>
      </c>
      <c r="C1508" t="e">
        <f>INDEX('SHOP Plan List'!C$2:C$15,MATCH($A1508,'SHOP Plan List'!$A$2:$A$15,0))</f>
        <v>#N/A</v>
      </c>
      <c r="D1508" t="s">
        <v>82</v>
      </c>
      <c r="E1508">
        <v>39</v>
      </c>
      <c r="F1508">
        <v>592.87</v>
      </c>
      <c r="G1508">
        <v>592.87</v>
      </c>
      <c r="H1508">
        <v>592.87</v>
      </c>
      <c r="I1508">
        <v>602.17999999999995</v>
      </c>
      <c r="J1508">
        <v>602.17999999999995</v>
      </c>
      <c r="K1508">
        <v>602.17999999999995</v>
      </c>
      <c r="L1508">
        <v>611.62</v>
      </c>
      <c r="M1508">
        <v>611.62</v>
      </c>
      <c r="N1508">
        <v>611.62</v>
      </c>
      <c r="O1508">
        <v>621.22</v>
      </c>
      <c r="P1508">
        <v>621.22</v>
      </c>
      <c r="Q1508">
        <v>621.22</v>
      </c>
    </row>
    <row r="1509" spans="1:17" x14ac:dyDescent="0.2">
      <c r="A1509" t="s">
        <v>113</v>
      </c>
      <c r="B1509" t="e">
        <f>INDEX('SHOP Plan List'!B$2:B$15,MATCH($A1509,'SHOP Plan List'!$A$2:$A$15,0))</f>
        <v>#N/A</v>
      </c>
      <c r="C1509" t="e">
        <f>INDEX('SHOP Plan List'!C$2:C$15,MATCH($A1509,'SHOP Plan List'!$A$2:$A$15,0))</f>
        <v>#N/A</v>
      </c>
      <c r="D1509" t="s">
        <v>82</v>
      </c>
      <c r="E1509">
        <v>40</v>
      </c>
      <c r="F1509">
        <v>600.39</v>
      </c>
      <c r="G1509">
        <v>600.39</v>
      </c>
      <c r="H1509">
        <v>600.39</v>
      </c>
      <c r="I1509">
        <v>609.80999999999995</v>
      </c>
      <c r="J1509">
        <v>609.80999999999995</v>
      </c>
      <c r="K1509">
        <v>609.80999999999995</v>
      </c>
      <c r="L1509">
        <v>619.38</v>
      </c>
      <c r="M1509">
        <v>619.38</v>
      </c>
      <c r="N1509">
        <v>619.38</v>
      </c>
      <c r="O1509">
        <v>629.09</v>
      </c>
      <c r="P1509">
        <v>629.09</v>
      </c>
      <c r="Q1509">
        <v>629.09</v>
      </c>
    </row>
    <row r="1510" spans="1:17" x14ac:dyDescent="0.2">
      <c r="A1510" t="s">
        <v>113</v>
      </c>
      <c r="B1510" t="e">
        <f>INDEX('SHOP Plan List'!B$2:B$15,MATCH($A1510,'SHOP Plan List'!$A$2:$A$15,0))</f>
        <v>#N/A</v>
      </c>
      <c r="C1510" t="e">
        <f>INDEX('SHOP Plan List'!C$2:C$15,MATCH($A1510,'SHOP Plan List'!$A$2:$A$15,0))</f>
        <v>#N/A</v>
      </c>
      <c r="D1510" t="s">
        <v>82</v>
      </c>
      <c r="E1510">
        <v>41</v>
      </c>
      <c r="F1510">
        <v>611.66</v>
      </c>
      <c r="G1510">
        <v>611.66</v>
      </c>
      <c r="H1510">
        <v>611.66</v>
      </c>
      <c r="I1510">
        <v>621.26</v>
      </c>
      <c r="J1510">
        <v>621.26</v>
      </c>
      <c r="K1510">
        <v>621.26</v>
      </c>
      <c r="L1510">
        <v>631.01</v>
      </c>
      <c r="M1510">
        <v>631.01</v>
      </c>
      <c r="N1510">
        <v>631.01</v>
      </c>
      <c r="O1510">
        <v>640.91</v>
      </c>
      <c r="P1510">
        <v>640.91</v>
      </c>
      <c r="Q1510">
        <v>640.91</v>
      </c>
    </row>
    <row r="1511" spans="1:17" x14ac:dyDescent="0.2">
      <c r="A1511" t="s">
        <v>113</v>
      </c>
      <c r="B1511" t="e">
        <f>INDEX('SHOP Plan List'!B$2:B$15,MATCH($A1511,'SHOP Plan List'!$A$2:$A$15,0))</f>
        <v>#N/A</v>
      </c>
      <c r="C1511" t="e">
        <f>INDEX('SHOP Plan List'!C$2:C$15,MATCH($A1511,'SHOP Plan List'!$A$2:$A$15,0))</f>
        <v>#N/A</v>
      </c>
      <c r="D1511" t="s">
        <v>82</v>
      </c>
      <c r="E1511">
        <v>42</v>
      </c>
      <c r="F1511">
        <v>622.47</v>
      </c>
      <c r="G1511">
        <v>622.47</v>
      </c>
      <c r="H1511">
        <v>622.47</v>
      </c>
      <c r="I1511">
        <v>632.24</v>
      </c>
      <c r="J1511">
        <v>632.24</v>
      </c>
      <c r="K1511">
        <v>632.24</v>
      </c>
      <c r="L1511">
        <v>642.16</v>
      </c>
      <c r="M1511">
        <v>642.16</v>
      </c>
      <c r="N1511">
        <v>642.16</v>
      </c>
      <c r="O1511">
        <v>652.23</v>
      </c>
      <c r="P1511">
        <v>652.23</v>
      </c>
      <c r="Q1511">
        <v>652.23</v>
      </c>
    </row>
    <row r="1512" spans="1:17" x14ac:dyDescent="0.2">
      <c r="A1512" t="s">
        <v>113</v>
      </c>
      <c r="B1512" t="e">
        <f>INDEX('SHOP Plan List'!B$2:B$15,MATCH($A1512,'SHOP Plan List'!$A$2:$A$15,0))</f>
        <v>#N/A</v>
      </c>
      <c r="C1512" t="e">
        <f>INDEX('SHOP Plan List'!C$2:C$15,MATCH($A1512,'SHOP Plan List'!$A$2:$A$15,0))</f>
        <v>#N/A</v>
      </c>
      <c r="D1512" t="s">
        <v>82</v>
      </c>
      <c r="E1512">
        <v>43</v>
      </c>
      <c r="F1512">
        <v>637.5</v>
      </c>
      <c r="G1512">
        <v>637.5</v>
      </c>
      <c r="H1512">
        <v>637.5</v>
      </c>
      <c r="I1512">
        <v>647.51</v>
      </c>
      <c r="J1512">
        <v>647.51</v>
      </c>
      <c r="K1512">
        <v>647.51</v>
      </c>
      <c r="L1512">
        <v>657.66</v>
      </c>
      <c r="M1512">
        <v>657.66</v>
      </c>
      <c r="N1512">
        <v>657.66</v>
      </c>
      <c r="O1512">
        <v>667.98</v>
      </c>
      <c r="P1512">
        <v>667.98</v>
      </c>
      <c r="Q1512">
        <v>667.98</v>
      </c>
    </row>
    <row r="1513" spans="1:17" x14ac:dyDescent="0.2">
      <c r="A1513" t="s">
        <v>113</v>
      </c>
      <c r="B1513" t="e">
        <f>INDEX('SHOP Plan List'!B$2:B$15,MATCH($A1513,'SHOP Plan List'!$A$2:$A$15,0))</f>
        <v>#N/A</v>
      </c>
      <c r="C1513" t="e">
        <f>INDEX('SHOP Plan List'!C$2:C$15,MATCH($A1513,'SHOP Plan List'!$A$2:$A$15,0))</f>
        <v>#N/A</v>
      </c>
      <c r="D1513" t="s">
        <v>82</v>
      </c>
      <c r="E1513">
        <v>44</v>
      </c>
      <c r="F1513">
        <v>656.29</v>
      </c>
      <c r="G1513">
        <v>656.29</v>
      </c>
      <c r="H1513">
        <v>656.29</v>
      </c>
      <c r="I1513">
        <v>666.59</v>
      </c>
      <c r="J1513">
        <v>666.59</v>
      </c>
      <c r="K1513">
        <v>666.59</v>
      </c>
      <c r="L1513">
        <v>677.05</v>
      </c>
      <c r="M1513">
        <v>677.05</v>
      </c>
      <c r="N1513">
        <v>677.05</v>
      </c>
      <c r="O1513">
        <v>687.67</v>
      </c>
      <c r="P1513">
        <v>687.67</v>
      </c>
      <c r="Q1513">
        <v>687.67</v>
      </c>
    </row>
    <row r="1514" spans="1:17" x14ac:dyDescent="0.2">
      <c r="A1514" t="s">
        <v>113</v>
      </c>
      <c r="B1514" t="e">
        <f>INDEX('SHOP Plan List'!B$2:B$15,MATCH($A1514,'SHOP Plan List'!$A$2:$A$15,0))</f>
        <v>#N/A</v>
      </c>
      <c r="C1514" t="e">
        <f>INDEX('SHOP Plan List'!C$2:C$15,MATCH($A1514,'SHOP Plan List'!$A$2:$A$15,0))</f>
        <v>#N/A</v>
      </c>
      <c r="D1514" t="s">
        <v>82</v>
      </c>
      <c r="E1514">
        <v>45</v>
      </c>
      <c r="F1514">
        <v>678.37</v>
      </c>
      <c r="G1514">
        <v>678.37</v>
      </c>
      <c r="H1514">
        <v>678.37</v>
      </c>
      <c r="I1514">
        <v>689.02</v>
      </c>
      <c r="J1514">
        <v>689.02</v>
      </c>
      <c r="K1514">
        <v>689.02</v>
      </c>
      <c r="L1514">
        <v>699.83</v>
      </c>
      <c r="M1514">
        <v>699.83</v>
      </c>
      <c r="N1514">
        <v>699.83</v>
      </c>
      <c r="O1514">
        <v>710.81</v>
      </c>
      <c r="P1514">
        <v>710.81</v>
      </c>
      <c r="Q1514">
        <v>710.81</v>
      </c>
    </row>
    <row r="1515" spans="1:17" x14ac:dyDescent="0.2">
      <c r="A1515" t="s">
        <v>113</v>
      </c>
      <c r="B1515" t="e">
        <f>INDEX('SHOP Plan List'!B$2:B$15,MATCH($A1515,'SHOP Plan List'!$A$2:$A$15,0))</f>
        <v>#N/A</v>
      </c>
      <c r="C1515" t="e">
        <f>INDEX('SHOP Plan List'!C$2:C$15,MATCH($A1515,'SHOP Plan List'!$A$2:$A$15,0))</f>
        <v>#N/A</v>
      </c>
      <c r="D1515" t="s">
        <v>82</v>
      </c>
      <c r="E1515">
        <v>46</v>
      </c>
      <c r="F1515">
        <v>704.68</v>
      </c>
      <c r="G1515">
        <v>704.68</v>
      </c>
      <c r="H1515">
        <v>704.68</v>
      </c>
      <c r="I1515">
        <v>715.74</v>
      </c>
      <c r="J1515">
        <v>715.74</v>
      </c>
      <c r="K1515">
        <v>715.74</v>
      </c>
      <c r="L1515">
        <v>726.97</v>
      </c>
      <c r="M1515">
        <v>726.97</v>
      </c>
      <c r="N1515">
        <v>726.97</v>
      </c>
      <c r="O1515">
        <v>738.37</v>
      </c>
      <c r="P1515">
        <v>738.37</v>
      </c>
      <c r="Q1515">
        <v>738.37</v>
      </c>
    </row>
    <row r="1516" spans="1:17" x14ac:dyDescent="0.2">
      <c r="A1516" t="s">
        <v>113</v>
      </c>
      <c r="B1516" t="e">
        <f>INDEX('SHOP Plan List'!B$2:B$15,MATCH($A1516,'SHOP Plan List'!$A$2:$A$15,0))</f>
        <v>#N/A</v>
      </c>
      <c r="C1516" t="e">
        <f>INDEX('SHOP Plan List'!C$2:C$15,MATCH($A1516,'SHOP Plan List'!$A$2:$A$15,0))</f>
        <v>#N/A</v>
      </c>
      <c r="D1516" t="s">
        <v>82</v>
      </c>
      <c r="E1516">
        <v>47</v>
      </c>
      <c r="F1516">
        <v>734.28</v>
      </c>
      <c r="G1516">
        <v>734.28</v>
      </c>
      <c r="H1516">
        <v>734.28</v>
      </c>
      <c r="I1516">
        <v>745.8</v>
      </c>
      <c r="J1516">
        <v>745.8</v>
      </c>
      <c r="K1516">
        <v>745.8</v>
      </c>
      <c r="L1516">
        <v>757.5</v>
      </c>
      <c r="M1516">
        <v>757.5</v>
      </c>
      <c r="N1516">
        <v>757.5</v>
      </c>
      <c r="O1516">
        <v>769.39</v>
      </c>
      <c r="P1516">
        <v>769.39</v>
      </c>
      <c r="Q1516">
        <v>769.39</v>
      </c>
    </row>
    <row r="1517" spans="1:17" x14ac:dyDescent="0.2">
      <c r="A1517" t="s">
        <v>113</v>
      </c>
      <c r="B1517" t="e">
        <f>INDEX('SHOP Plan List'!B$2:B$15,MATCH($A1517,'SHOP Plan List'!$A$2:$A$15,0))</f>
        <v>#N/A</v>
      </c>
      <c r="C1517" t="e">
        <f>INDEX('SHOP Plan List'!C$2:C$15,MATCH($A1517,'SHOP Plan List'!$A$2:$A$15,0))</f>
        <v>#N/A</v>
      </c>
      <c r="D1517" t="s">
        <v>82</v>
      </c>
      <c r="E1517">
        <v>48</v>
      </c>
      <c r="F1517">
        <v>768.1</v>
      </c>
      <c r="G1517">
        <v>768.1</v>
      </c>
      <c r="H1517">
        <v>768.1</v>
      </c>
      <c r="I1517">
        <v>780.16</v>
      </c>
      <c r="J1517">
        <v>780.16</v>
      </c>
      <c r="K1517">
        <v>780.16</v>
      </c>
      <c r="L1517">
        <v>792.4</v>
      </c>
      <c r="M1517">
        <v>792.4</v>
      </c>
      <c r="N1517">
        <v>792.4</v>
      </c>
      <c r="O1517">
        <v>804.83</v>
      </c>
      <c r="P1517">
        <v>804.83</v>
      </c>
      <c r="Q1517">
        <v>804.83</v>
      </c>
    </row>
    <row r="1518" spans="1:17" x14ac:dyDescent="0.2">
      <c r="A1518" t="s">
        <v>113</v>
      </c>
      <c r="B1518" t="e">
        <f>INDEX('SHOP Plan List'!B$2:B$15,MATCH($A1518,'SHOP Plan List'!$A$2:$A$15,0))</f>
        <v>#N/A</v>
      </c>
      <c r="C1518" t="e">
        <f>INDEX('SHOP Plan List'!C$2:C$15,MATCH($A1518,'SHOP Plan List'!$A$2:$A$15,0))</f>
        <v>#N/A</v>
      </c>
      <c r="D1518" t="s">
        <v>82</v>
      </c>
      <c r="E1518">
        <v>49</v>
      </c>
      <c r="F1518">
        <v>801.46</v>
      </c>
      <c r="G1518">
        <v>801.46</v>
      </c>
      <c r="H1518">
        <v>801.46</v>
      </c>
      <c r="I1518">
        <v>814.03</v>
      </c>
      <c r="J1518">
        <v>814.03</v>
      </c>
      <c r="K1518">
        <v>814.03</v>
      </c>
      <c r="L1518">
        <v>826.81</v>
      </c>
      <c r="M1518">
        <v>826.81</v>
      </c>
      <c r="N1518">
        <v>826.81</v>
      </c>
      <c r="O1518">
        <v>839.78</v>
      </c>
      <c r="P1518">
        <v>839.78</v>
      </c>
      <c r="Q1518">
        <v>839.78</v>
      </c>
    </row>
    <row r="1519" spans="1:17" x14ac:dyDescent="0.2">
      <c r="A1519" t="s">
        <v>113</v>
      </c>
      <c r="B1519" t="e">
        <f>INDEX('SHOP Plan List'!B$2:B$15,MATCH($A1519,'SHOP Plan List'!$A$2:$A$15,0))</f>
        <v>#N/A</v>
      </c>
      <c r="C1519" t="e">
        <f>INDEX('SHOP Plan List'!C$2:C$15,MATCH($A1519,'SHOP Plan List'!$A$2:$A$15,0))</f>
        <v>#N/A</v>
      </c>
      <c r="D1519" t="s">
        <v>82</v>
      </c>
      <c r="E1519">
        <v>50</v>
      </c>
      <c r="F1519">
        <v>839.04</v>
      </c>
      <c r="G1519">
        <v>839.04</v>
      </c>
      <c r="H1519">
        <v>839.04</v>
      </c>
      <c r="I1519">
        <v>852.21</v>
      </c>
      <c r="J1519">
        <v>852.21</v>
      </c>
      <c r="K1519">
        <v>852.21</v>
      </c>
      <c r="L1519">
        <v>865.58</v>
      </c>
      <c r="M1519">
        <v>865.58</v>
      </c>
      <c r="N1519">
        <v>865.58</v>
      </c>
      <c r="O1519">
        <v>879.16</v>
      </c>
      <c r="P1519">
        <v>879.16</v>
      </c>
      <c r="Q1519">
        <v>879.16</v>
      </c>
    </row>
    <row r="1520" spans="1:17" x14ac:dyDescent="0.2">
      <c r="A1520" t="s">
        <v>113</v>
      </c>
      <c r="B1520" t="e">
        <f>INDEX('SHOP Plan List'!B$2:B$15,MATCH($A1520,'SHOP Plan List'!$A$2:$A$15,0))</f>
        <v>#N/A</v>
      </c>
      <c r="C1520" t="e">
        <f>INDEX('SHOP Plan List'!C$2:C$15,MATCH($A1520,'SHOP Plan List'!$A$2:$A$15,0))</f>
        <v>#N/A</v>
      </c>
      <c r="D1520" t="s">
        <v>82</v>
      </c>
      <c r="E1520">
        <v>51</v>
      </c>
      <c r="F1520">
        <v>876.16</v>
      </c>
      <c r="G1520">
        <v>876.16</v>
      </c>
      <c r="H1520">
        <v>876.16</v>
      </c>
      <c r="I1520">
        <v>889.9</v>
      </c>
      <c r="J1520">
        <v>889.9</v>
      </c>
      <c r="K1520">
        <v>889.9</v>
      </c>
      <c r="L1520">
        <v>903.86</v>
      </c>
      <c r="M1520">
        <v>903.86</v>
      </c>
      <c r="N1520">
        <v>903.86</v>
      </c>
      <c r="O1520">
        <v>918.05</v>
      </c>
      <c r="P1520">
        <v>918.05</v>
      </c>
      <c r="Q1520">
        <v>918.05</v>
      </c>
    </row>
    <row r="1521" spans="1:17" x14ac:dyDescent="0.2">
      <c r="A1521" t="s">
        <v>113</v>
      </c>
      <c r="B1521" t="e">
        <f>INDEX('SHOP Plan List'!B$2:B$15,MATCH($A1521,'SHOP Plan List'!$A$2:$A$15,0))</f>
        <v>#N/A</v>
      </c>
      <c r="C1521" t="e">
        <f>INDEX('SHOP Plan List'!C$2:C$15,MATCH($A1521,'SHOP Plan List'!$A$2:$A$15,0))</f>
        <v>#N/A</v>
      </c>
      <c r="D1521" t="s">
        <v>82</v>
      </c>
      <c r="E1521">
        <v>52</v>
      </c>
      <c r="F1521">
        <v>917.03</v>
      </c>
      <c r="G1521">
        <v>917.03</v>
      </c>
      <c r="H1521">
        <v>917.03</v>
      </c>
      <c r="I1521">
        <v>931.42</v>
      </c>
      <c r="J1521">
        <v>931.42</v>
      </c>
      <c r="K1521">
        <v>931.42</v>
      </c>
      <c r="L1521">
        <v>946.03</v>
      </c>
      <c r="M1521">
        <v>946.03</v>
      </c>
      <c r="N1521">
        <v>946.03</v>
      </c>
      <c r="O1521">
        <v>960.87</v>
      </c>
      <c r="P1521">
        <v>960.87</v>
      </c>
      <c r="Q1521">
        <v>960.87</v>
      </c>
    </row>
    <row r="1522" spans="1:17" x14ac:dyDescent="0.2">
      <c r="A1522" t="s">
        <v>113</v>
      </c>
      <c r="B1522" t="e">
        <f>INDEX('SHOP Plan List'!B$2:B$15,MATCH($A1522,'SHOP Plan List'!$A$2:$A$15,0))</f>
        <v>#N/A</v>
      </c>
      <c r="C1522" t="e">
        <f>INDEX('SHOP Plan List'!C$2:C$15,MATCH($A1522,'SHOP Plan List'!$A$2:$A$15,0))</f>
        <v>#N/A</v>
      </c>
      <c r="D1522" t="s">
        <v>82</v>
      </c>
      <c r="E1522">
        <v>53</v>
      </c>
      <c r="F1522">
        <v>958.37</v>
      </c>
      <c r="G1522">
        <v>958.37</v>
      </c>
      <c r="H1522">
        <v>958.37</v>
      </c>
      <c r="I1522">
        <v>973.41</v>
      </c>
      <c r="J1522">
        <v>973.41</v>
      </c>
      <c r="K1522">
        <v>973.41</v>
      </c>
      <c r="L1522">
        <v>988.68</v>
      </c>
      <c r="M1522">
        <v>988.68</v>
      </c>
      <c r="N1522">
        <v>988.68</v>
      </c>
      <c r="O1522">
        <v>1004.19</v>
      </c>
      <c r="P1522">
        <v>1004.19</v>
      </c>
      <c r="Q1522">
        <v>1004.19</v>
      </c>
    </row>
    <row r="1523" spans="1:17" x14ac:dyDescent="0.2">
      <c r="A1523" t="s">
        <v>113</v>
      </c>
      <c r="B1523" t="e">
        <f>INDEX('SHOP Plan List'!B$2:B$15,MATCH($A1523,'SHOP Plan List'!$A$2:$A$15,0))</f>
        <v>#N/A</v>
      </c>
      <c r="C1523" t="e">
        <f>INDEX('SHOP Plan List'!C$2:C$15,MATCH($A1523,'SHOP Plan List'!$A$2:$A$15,0))</f>
        <v>#N/A</v>
      </c>
      <c r="D1523" t="s">
        <v>82</v>
      </c>
      <c r="E1523">
        <v>54</v>
      </c>
      <c r="F1523">
        <v>1003</v>
      </c>
      <c r="G1523">
        <v>1003</v>
      </c>
      <c r="H1523">
        <v>1003</v>
      </c>
      <c r="I1523">
        <v>1018.74</v>
      </c>
      <c r="J1523">
        <v>1018.74</v>
      </c>
      <c r="K1523">
        <v>1018.74</v>
      </c>
      <c r="L1523">
        <v>1034.72</v>
      </c>
      <c r="M1523">
        <v>1034.72</v>
      </c>
      <c r="N1523">
        <v>1034.72</v>
      </c>
      <c r="O1523">
        <v>1050.95</v>
      </c>
      <c r="P1523">
        <v>1050.95</v>
      </c>
      <c r="Q1523">
        <v>1050.95</v>
      </c>
    </row>
    <row r="1524" spans="1:17" x14ac:dyDescent="0.2">
      <c r="A1524" t="s">
        <v>113</v>
      </c>
      <c r="B1524" t="e">
        <f>INDEX('SHOP Plan List'!B$2:B$15,MATCH($A1524,'SHOP Plan List'!$A$2:$A$15,0))</f>
        <v>#N/A</v>
      </c>
      <c r="C1524" t="e">
        <f>INDEX('SHOP Plan List'!C$2:C$15,MATCH($A1524,'SHOP Plan List'!$A$2:$A$15,0))</f>
        <v>#N/A</v>
      </c>
      <c r="D1524" t="s">
        <v>82</v>
      </c>
      <c r="E1524">
        <v>55</v>
      </c>
      <c r="F1524">
        <v>1047.6300000000001</v>
      </c>
      <c r="G1524">
        <v>1047.6300000000001</v>
      </c>
      <c r="H1524">
        <v>1047.6300000000001</v>
      </c>
      <c r="I1524">
        <v>1064.07</v>
      </c>
      <c r="J1524">
        <v>1064.07</v>
      </c>
      <c r="K1524">
        <v>1064.07</v>
      </c>
      <c r="L1524">
        <v>1080.76</v>
      </c>
      <c r="M1524">
        <v>1080.76</v>
      </c>
      <c r="N1524">
        <v>1080.76</v>
      </c>
      <c r="O1524">
        <v>1097.72</v>
      </c>
      <c r="P1524">
        <v>1097.72</v>
      </c>
      <c r="Q1524">
        <v>1097.72</v>
      </c>
    </row>
    <row r="1525" spans="1:17" x14ac:dyDescent="0.2">
      <c r="A1525" t="s">
        <v>113</v>
      </c>
      <c r="B1525" t="e">
        <f>INDEX('SHOP Plan List'!B$2:B$15,MATCH($A1525,'SHOP Plan List'!$A$2:$A$15,0))</f>
        <v>#N/A</v>
      </c>
      <c r="C1525" t="e">
        <f>INDEX('SHOP Plan List'!C$2:C$15,MATCH($A1525,'SHOP Plan List'!$A$2:$A$15,0))</f>
        <v>#N/A</v>
      </c>
      <c r="D1525" t="s">
        <v>82</v>
      </c>
      <c r="E1525">
        <v>56</v>
      </c>
      <c r="F1525">
        <v>1096.02</v>
      </c>
      <c r="G1525">
        <v>1096.02</v>
      </c>
      <c r="H1525">
        <v>1096.02</v>
      </c>
      <c r="I1525">
        <v>1113.21</v>
      </c>
      <c r="J1525">
        <v>1113.21</v>
      </c>
      <c r="K1525">
        <v>1113.21</v>
      </c>
      <c r="L1525">
        <v>1130.68</v>
      </c>
      <c r="M1525">
        <v>1130.68</v>
      </c>
      <c r="N1525">
        <v>1130.68</v>
      </c>
      <c r="O1525">
        <v>1148.42</v>
      </c>
      <c r="P1525">
        <v>1148.42</v>
      </c>
      <c r="Q1525">
        <v>1148.42</v>
      </c>
    </row>
    <row r="1526" spans="1:17" x14ac:dyDescent="0.2">
      <c r="A1526" t="s">
        <v>113</v>
      </c>
      <c r="B1526" t="e">
        <f>INDEX('SHOP Plan List'!B$2:B$15,MATCH($A1526,'SHOP Plan List'!$A$2:$A$15,0))</f>
        <v>#N/A</v>
      </c>
      <c r="C1526" t="e">
        <f>INDEX('SHOP Plan List'!C$2:C$15,MATCH($A1526,'SHOP Plan List'!$A$2:$A$15,0))</f>
        <v>#N/A</v>
      </c>
      <c r="D1526" t="s">
        <v>82</v>
      </c>
      <c r="E1526">
        <v>57</v>
      </c>
      <c r="F1526">
        <v>1144.8800000000001</v>
      </c>
      <c r="G1526">
        <v>1144.8800000000001</v>
      </c>
      <c r="H1526">
        <v>1144.8800000000001</v>
      </c>
      <c r="I1526">
        <v>1162.8399999999999</v>
      </c>
      <c r="J1526">
        <v>1162.8399999999999</v>
      </c>
      <c r="K1526">
        <v>1162.8399999999999</v>
      </c>
      <c r="L1526">
        <v>1181.08</v>
      </c>
      <c r="M1526">
        <v>1181.08</v>
      </c>
      <c r="N1526">
        <v>1181.08</v>
      </c>
      <c r="O1526">
        <v>1199.6099999999999</v>
      </c>
      <c r="P1526">
        <v>1199.6099999999999</v>
      </c>
      <c r="Q1526">
        <v>1199.6099999999999</v>
      </c>
    </row>
    <row r="1527" spans="1:17" x14ac:dyDescent="0.2">
      <c r="A1527" t="s">
        <v>113</v>
      </c>
      <c r="B1527" t="e">
        <f>INDEX('SHOP Plan List'!B$2:B$15,MATCH($A1527,'SHOP Plan List'!$A$2:$A$15,0))</f>
        <v>#N/A</v>
      </c>
      <c r="C1527" t="e">
        <f>INDEX('SHOP Plan List'!C$2:C$15,MATCH($A1527,'SHOP Plan List'!$A$2:$A$15,0))</f>
        <v>#N/A</v>
      </c>
      <c r="D1527" t="s">
        <v>82</v>
      </c>
      <c r="E1527">
        <v>58</v>
      </c>
      <c r="F1527">
        <v>1197.02</v>
      </c>
      <c r="G1527">
        <v>1197.02</v>
      </c>
      <c r="H1527">
        <v>1197.02</v>
      </c>
      <c r="I1527">
        <v>1215.8</v>
      </c>
      <c r="J1527">
        <v>1215.8</v>
      </c>
      <c r="K1527">
        <v>1215.8</v>
      </c>
      <c r="L1527">
        <v>1234.8800000000001</v>
      </c>
      <c r="M1527">
        <v>1234.8800000000001</v>
      </c>
      <c r="N1527">
        <v>1234.8800000000001</v>
      </c>
      <c r="O1527">
        <v>1254.25</v>
      </c>
      <c r="P1527">
        <v>1254.25</v>
      </c>
      <c r="Q1527">
        <v>1254.25</v>
      </c>
    </row>
    <row r="1528" spans="1:17" x14ac:dyDescent="0.2">
      <c r="A1528" t="s">
        <v>113</v>
      </c>
      <c r="B1528" t="e">
        <f>INDEX('SHOP Plan List'!B$2:B$15,MATCH($A1528,'SHOP Plan List'!$A$2:$A$15,0))</f>
        <v>#N/A</v>
      </c>
      <c r="C1528" t="e">
        <f>INDEX('SHOP Plan List'!C$2:C$15,MATCH($A1528,'SHOP Plan List'!$A$2:$A$15,0))</f>
        <v>#N/A</v>
      </c>
      <c r="D1528" t="s">
        <v>82</v>
      </c>
      <c r="E1528">
        <v>59</v>
      </c>
      <c r="F1528">
        <v>1222.8599999999999</v>
      </c>
      <c r="G1528">
        <v>1222.8599999999999</v>
      </c>
      <c r="H1528">
        <v>1222.8599999999999</v>
      </c>
      <c r="I1528">
        <v>1242.05</v>
      </c>
      <c r="J1528">
        <v>1242.05</v>
      </c>
      <c r="K1528">
        <v>1242.05</v>
      </c>
      <c r="L1528">
        <v>1261.53</v>
      </c>
      <c r="M1528">
        <v>1261.53</v>
      </c>
      <c r="N1528">
        <v>1261.53</v>
      </c>
      <c r="O1528">
        <v>1281.33</v>
      </c>
      <c r="P1528">
        <v>1281.33</v>
      </c>
      <c r="Q1528">
        <v>1281.33</v>
      </c>
    </row>
    <row r="1529" spans="1:17" x14ac:dyDescent="0.2">
      <c r="A1529" t="s">
        <v>113</v>
      </c>
      <c r="B1529" t="e">
        <f>INDEX('SHOP Plan List'!B$2:B$15,MATCH($A1529,'SHOP Plan List'!$A$2:$A$15,0))</f>
        <v>#N/A</v>
      </c>
      <c r="C1529" t="e">
        <f>INDEX('SHOP Plan List'!C$2:C$15,MATCH($A1529,'SHOP Plan List'!$A$2:$A$15,0))</f>
        <v>#N/A</v>
      </c>
      <c r="D1529" t="s">
        <v>82</v>
      </c>
      <c r="E1529">
        <v>60</v>
      </c>
      <c r="F1529">
        <v>1275.01</v>
      </c>
      <c r="G1529">
        <v>1275.01</v>
      </c>
      <c r="H1529">
        <v>1275.01</v>
      </c>
      <c r="I1529">
        <v>1295.01</v>
      </c>
      <c r="J1529">
        <v>1295.01</v>
      </c>
      <c r="K1529">
        <v>1295.01</v>
      </c>
      <c r="L1529">
        <v>1315.33</v>
      </c>
      <c r="M1529">
        <v>1315.33</v>
      </c>
      <c r="N1529">
        <v>1315.33</v>
      </c>
      <c r="O1529">
        <v>1335.97</v>
      </c>
      <c r="P1529">
        <v>1335.97</v>
      </c>
      <c r="Q1529">
        <v>1335.97</v>
      </c>
    </row>
    <row r="1530" spans="1:17" x14ac:dyDescent="0.2">
      <c r="A1530" t="s">
        <v>113</v>
      </c>
      <c r="B1530" t="e">
        <f>INDEX('SHOP Plan List'!B$2:B$15,MATCH($A1530,'SHOP Plan List'!$A$2:$A$15,0))</f>
        <v>#N/A</v>
      </c>
      <c r="C1530" t="e">
        <f>INDEX('SHOP Plan List'!C$2:C$15,MATCH($A1530,'SHOP Plan List'!$A$2:$A$15,0))</f>
        <v>#N/A</v>
      </c>
      <c r="D1530" t="s">
        <v>82</v>
      </c>
      <c r="E1530">
        <v>61</v>
      </c>
      <c r="F1530">
        <v>1320.11</v>
      </c>
      <c r="G1530">
        <v>1320.11</v>
      </c>
      <c r="H1530">
        <v>1320.11</v>
      </c>
      <c r="I1530">
        <v>1340.82</v>
      </c>
      <c r="J1530">
        <v>1340.82</v>
      </c>
      <c r="K1530">
        <v>1340.82</v>
      </c>
      <c r="L1530">
        <v>1361.85</v>
      </c>
      <c r="M1530">
        <v>1361.85</v>
      </c>
      <c r="N1530">
        <v>1361.85</v>
      </c>
      <c r="O1530">
        <v>1383.22</v>
      </c>
      <c r="P1530">
        <v>1383.22</v>
      </c>
      <c r="Q1530">
        <v>1383.22</v>
      </c>
    </row>
    <row r="1531" spans="1:17" x14ac:dyDescent="0.2">
      <c r="A1531" t="s">
        <v>113</v>
      </c>
      <c r="B1531" t="e">
        <f>INDEX('SHOP Plan List'!B$2:B$15,MATCH($A1531,'SHOP Plan List'!$A$2:$A$15,0))</f>
        <v>#N/A</v>
      </c>
      <c r="C1531" t="e">
        <f>INDEX('SHOP Plan List'!C$2:C$15,MATCH($A1531,'SHOP Plan List'!$A$2:$A$15,0))</f>
        <v>#N/A</v>
      </c>
      <c r="D1531" t="s">
        <v>82</v>
      </c>
      <c r="E1531">
        <v>62</v>
      </c>
      <c r="F1531">
        <v>1349.7</v>
      </c>
      <c r="G1531">
        <v>1349.7</v>
      </c>
      <c r="H1531">
        <v>1349.7</v>
      </c>
      <c r="I1531">
        <v>1370.88</v>
      </c>
      <c r="J1531">
        <v>1370.88</v>
      </c>
      <c r="K1531">
        <v>1370.88</v>
      </c>
      <c r="L1531">
        <v>1392.39</v>
      </c>
      <c r="M1531">
        <v>1392.39</v>
      </c>
      <c r="N1531">
        <v>1392.39</v>
      </c>
      <c r="O1531">
        <v>1414.23</v>
      </c>
      <c r="P1531">
        <v>1414.23</v>
      </c>
      <c r="Q1531">
        <v>1414.23</v>
      </c>
    </row>
    <row r="1532" spans="1:17" x14ac:dyDescent="0.2">
      <c r="A1532" t="s">
        <v>113</v>
      </c>
      <c r="B1532" t="e">
        <f>INDEX('SHOP Plan List'!B$2:B$15,MATCH($A1532,'SHOP Plan List'!$A$2:$A$15,0))</f>
        <v>#N/A</v>
      </c>
      <c r="C1532" t="e">
        <f>INDEX('SHOP Plan List'!C$2:C$15,MATCH($A1532,'SHOP Plan List'!$A$2:$A$15,0))</f>
        <v>#N/A</v>
      </c>
      <c r="D1532" t="s">
        <v>82</v>
      </c>
      <c r="E1532">
        <v>63</v>
      </c>
      <c r="F1532">
        <v>1386.82</v>
      </c>
      <c r="G1532">
        <v>1386.82</v>
      </c>
      <c r="H1532">
        <v>1386.82</v>
      </c>
      <c r="I1532">
        <v>1408.57</v>
      </c>
      <c r="J1532">
        <v>1408.57</v>
      </c>
      <c r="K1532">
        <v>1408.57</v>
      </c>
      <c r="L1532">
        <v>1430.67</v>
      </c>
      <c r="M1532">
        <v>1430.67</v>
      </c>
      <c r="N1532">
        <v>1430.67</v>
      </c>
      <c r="O1532">
        <v>1453.12</v>
      </c>
      <c r="P1532">
        <v>1453.12</v>
      </c>
      <c r="Q1532">
        <v>1453.12</v>
      </c>
    </row>
    <row r="1533" spans="1:17" x14ac:dyDescent="0.2">
      <c r="A1533" t="s">
        <v>113</v>
      </c>
      <c r="B1533" t="e">
        <f>INDEX('SHOP Plan List'!B$2:B$15,MATCH($A1533,'SHOP Plan List'!$A$2:$A$15,0))</f>
        <v>#N/A</v>
      </c>
      <c r="C1533" t="e">
        <f>INDEX('SHOP Plan List'!C$2:C$15,MATCH($A1533,'SHOP Plan List'!$A$2:$A$15,0))</f>
        <v>#N/A</v>
      </c>
      <c r="D1533" t="s">
        <v>82</v>
      </c>
      <c r="E1533" t="s">
        <v>84</v>
      </c>
      <c r="F1533">
        <v>1409.36</v>
      </c>
      <c r="G1533">
        <v>1409.36</v>
      </c>
      <c r="H1533">
        <v>1409.36</v>
      </c>
      <c r="I1533">
        <v>1431.47</v>
      </c>
      <c r="J1533">
        <v>1431.47</v>
      </c>
      <c r="K1533">
        <v>1431.47</v>
      </c>
      <c r="L1533">
        <v>1453.93</v>
      </c>
      <c r="M1533">
        <v>1453.93</v>
      </c>
      <c r="N1533">
        <v>1453.93</v>
      </c>
      <c r="O1533">
        <v>1476.74</v>
      </c>
      <c r="P1533">
        <v>1476.74</v>
      </c>
      <c r="Q1533">
        <v>1476.74</v>
      </c>
    </row>
    <row r="1534" spans="1:17" x14ac:dyDescent="0.2">
      <c r="A1534" t="s">
        <v>114</v>
      </c>
      <c r="B1534" t="e">
        <f>INDEX('SHOP Plan List'!B$2:B$15,MATCH($A1534,'SHOP Plan List'!$A$2:$A$15,0))</f>
        <v>#N/A</v>
      </c>
      <c r="C1534" t="e">
        <f>INDEX('SHOP Plan List'!C$2:C$15,MATCH($A1534,'SHOP Plan List'!$A$2:$A$15,0))</f>
        <v>#N/A</v>
      </c>
      <c r="D1534" t="s">
        <v>82</v>
      </c>
      <c r="E1534" t="s">
        <v>83</v>
      </c>
      <c r="F1534">
        <v>349.92</v>
      </c>
      <c r="G1534">
        <v>349.92</v>
      </c>
      <c r="H1534">
        <v>349.92</v>
      </c>
      <c r="I1534">
        <v>355.41</v>
      </c>
      <c r="J1534">
        <v>355.41</v>
      </c>
      <c r="K1534">
        <v>355.41</v>
      </c>
      <c r="L1534">
        <v>360.98</v>
      </c>
      <c r="M1534">
        <v>360.98</v>
      </c>
      <c r="N1534">
        <v>360.98</v>
      </c>
      <c r="O1534">
        <v>366.65</v>
      </c>
      <c r="P1534">
        <v>366.65</v>
      </c>
      <c r="Q1534">
        <v>366.65</v>
      </c>
    </row>
    <row r="1535" spans="1:17" x14ac:dyDescent="0.2">
      <c r="A1535" t="s">
        <v>114</v>
      </c>
      <c r="B1535" t="e">
        <f>INDEX('SHOP Plan List'!B$2:B$15,MATCH($A1535,'SHOP Plan List'!$A$2:$A$15,0))</f>
        <v>#N/A</v>
      </c>
      <c r="C1535" t="e">
        <f>INDEX('SHOP Plan List'!C$2:C$15,MATCH($A1535,'SHOP Plan List'!$A$2:$A$15,0))</f>
        <v>#N/A</v>
      </c>
      <c r="D1535" t="s">
        <v>82</v>
      </c>
      <c r="E1535">
        <v>15</v>
      </c>
      <c r="F1535">
        <v>381.02</v>
      </c>
      <c r="G1535">
        <v>381.02</v>
      </c>
      <c r="H1535">
        <v>381.02</v>
      </c>
      <c r="I1535">
        <v>387</v>
      </c>
      <c r="J1535">
        <v>387</v>
      </c>
      <c r="K1535">
        <v>387</v>
      </c>
      <c r="L1535">
        <v>393.07</v>
      </c>
      <c r="M1535">
        <v>393.07</v>
      </c>
      <c r="N1535">
        <v>393.07</v>
      </c>
      <c r="O1535">
        <v>399.24</v>
      </c>
      <c r="P1535">
        <v>399.24</v>
      </c>
      <c r="Q1535">
        <v>399.24</v>
      </c>
    </row>
    <row r="1536" spans="1:17" x14ac:dyDescent="0.2">
      <c r="A1536" t="s">
        <v>114</v>
      </c>
      <c r="B1536" t="e">
        <f>INDEX('SHOP Plan List'!B$2:B$15,MATCH($A1536,'SHOP Plan List'!$A$2:$A$15,0))</f>
        <v>#N/A</v>
      </c>
      <c r="C1536" t="e">
        <f>INDEX('SHOP Plan List'!C$2:C$15,MATCH($A1536,'SHOP Plan List'!$A$2:$A$15,0))</f>
        <v>#N/A</v>
      </c>
      <c r="D1536" t="s">
        <v>82</v>
      </c>
      <c r="E1536">
        <v>16</v>
      </c>
      <c r="F1536">
        <v>392.91</v>
      </c>
      <c r="G1536">
        <v>392.91</v>
      </c>
      <c r="H1536">
        <v>392.91</v>
      </c>
      <c r="I1536">
        <v>399.08</v>
      </c>
      <c r="J1536">
        <v>399.08</v>
      </c>
      <c r="K1536">
        <v>399.08</v>
      </c>
      <c r="L1536">
        <v>405.34</v>
      </c>
      <c r="M1536">
        <v>405.34</v>
      </c>
      <c r="N1536">
        <v>405.34</v>
      </c>
      <c r="O1536">
        <v>411.7</v>
      </c>
      <c r="P1536">
        <v>411.7</v>
      </c>
      <c r="Q1536">
        <v>411.7</v>
      </c>
    </row>
    <row r="1537" spans="1:17" x14ac:dyDescent="0.2">
      <c r="A1537" t="s">
        <v>114</v>
      </c>
      <c r="B1537" t="e">
        <f>INDEX('SHOP Plan List'!B$2:B$15,MATCH($A1537,'SHOP Plan List'!$A$2:$A$15,0))</f>
        <v>#N/A</v>
      </c>
      <c r="C1537" t="e">
        <f>INDEX('SHOP Plan List'!C$2:C$15,MATCH($A1537,'SHOP Plan List'!$A$2:$A$15,0))</f>
        <v>#N/A</v>
      </c>
      <c r="D1537" t="s">
        <v>82</v>
      </c>
      <c r="E1537">
        <v>17</v>
      </c>
      <c r="F1537">
        <v>404.81</v>
      </c>
      <c r="G1537">
        <v>404.81</v>
      </c>
      <c r="H1537">
        <v>404.81</v>
      </c>
      <c r="I1537">
        <v>411.16</v>
      </c>
      <c r="J1537">
        <v>411.16</v>
      </c>
      <c r="K1537">
        <v>411.16</v>
      </c>
      <c r="L1537">
        <v>417.61</v>
      </c>
      <c r="M1537">
        <v>417.61</v>
      </c>
      <c r="N1537">
        <v>417.61</v>
      </c>
      <c r="O1537">
        <v>424.16</v>
      </c>
      <c r="P1537">
        <v>424.16</v>
      </c>
      <c r="Q1537">
        <v>424.16</v>
      </c>
    </row>
    <row r="1538" spans="1:17" x14ac:dyDescent="0.2">
      <c r="A1538" t="s">
        <v>114</v>
      </c>
      <c r="B1538" t="e">
        <f>INDEX('SHOP Plan List'!B$2:B$15,MATCH($A1538,'SHOP Plan List'!$A$2:$A$15,0))</f>
        <v>#N/A</v>
      </c>
      <c r="C1538" t="e">
        <f>INDEX('SHOP Plan List'!C$2:C$15,MATCH($A1538,'SHOP Plan List'!$A$2:$A$15,0))</f>
        <v>#N/A</v>
      </c>
      <c r="D1538" t="s">
        <v>82</v>
      </c>
      <c r="E1538">
        <v>18</v>
      </c>
      <c r="F1538">
        <v>417.61</v>
      </c>
      <c r="G1538">
        <v>417.61</v>
      </c>
      <c r="H1538">
        <v>417.61</v>
      </c>
      <c r="I1538">
        <v>424.17</v>
      </c>
      <c r="J1538">
        <v>424.17</v>
      </c>
      <c r="K1538">
        <v>424.17</v>
      </c>
      <c r="L1538">
        <v>430.82</v>
      </c>
      <c r="M1538">
        <v>430.82</v>
      </c>
      <c r="N1538">
        <v>430.82</v>
      </c>
      <c r="O1538">
        <v>437.58</v>
      </c>
      <c r="P1538">
        <v>437.58</v>
      </c>
      <c r="Q1538">
        <v>437.58</v>
      </c>
    </row>
    <row r="1539" spans="1:17" x14ac:dyDescent="0.2">
      <c r="A1539" t="s">
        <v>114</v>
      </c>
      <c r="B1539" t="e">
        <f>INDEX('SHOP Plan List'!B$2:B$15,MATCH($A1539,'SHOP Plan List'!$A$2:$A$15,0))</f>
        <v>#N/A</v>
      </c>
      <c r="C1539" t="e">
        <f>INDEX('SHOP Plan List'!C$2:C$15,MATCH($A1539,'SHOP Plan List'!$A$2:$A$15,0))</f>
        <v>#N/A</v>
      </c>
      <c r="D1539" t="s">
        <v>82</v>
      </c>
      <c r="E1539">
        <v>19</v>
      </c>
      <c r="F1539">
        <v>430.42</v>
      </c>
      <c r="G1539">
        <v>430.42</v>
      </c>
      <c r="H1539">
        <v>430.42</v>
      </c>
      <c r="I1539">
        <v>437.17</v>
      </c>
      <c r="J1539">
        <v>437.17</v>
      </c>
      <c r="K1539">
        <v>437.17</v>
      </c>
      <c r="L1539">
        <v>444.03</v>
      </c>
      <c r="M1539">
        <v>444.03</v>
      </c>
      <c r="N1539">
        <v>444.03</v>
      </c>
      <c r="O1539">
        <v>451</v>
      </c>
      <c r="P1539">
        <v>451</v>
      </c>
      <c r="Q1539">
        <v>451</v>
      </c>
    </row>
    <row r="1540" spans="1:17" x14ac:dyDescent="0.2">
      <c r="A1540" t="s">
        <v>114</v>
      </c>
      <c r="B1540" t="e">
        <f>INDEX('SHOP Plan List'!B$2:B$15,MATCH($A1540,'SHOP Plan List'!$A$2:$A$15,0))</f>
        <v>#N/A</v>
      </c>
      <c r="C1540" t="e">
        <f>INDEX('SHOP Plan List'!C$2:C$15,MATCH($A1540,'SHOP Plan List'!$A$2:$A$15,0))</f>
        <v>#N/A</v>
      </c>
      <c r="D1540" t="s">
        <v>82</v>
      </c>
      <c r="E1540">
        <v>20</v>
      </c>
      <c r="F1540">
        <v>443.69</v>
      </c>
      <c r="G1540">
        <v>443.69</v>
      </c>
      <c r="H1540">
        <v>443.69</v>
      </c>
      <c r="I1540">
        <v>450.65</v>
      </c>
      <c r="J1540">
        <v>450.65</v>
      </c>
      <c r="K1540">
        <v>450.65</v>
      </c>
      <c r="L1540">
        <v>457.72</v>
      </c>
      <c r="M1540">
        <v>457.72</v>
      </c>
      <c r="N1540">
        <v>457.72</v>
      </c>
      <c r="O1540">
        <v>464.9</v>
      </c>
      <c r="P1540">
        <v>464.9</v>
      </c>
      <c r="Q1540">
        <v>464.9</v>
      </c>
    </row>
    <row r="1541" spans="1:17" x14ac:dyDescent="0.2">
      <c r="A1541" t="s">
        <v>114</v>
      </c>
      <c r="B1541" t="e">
        <f>INDEX('SHOP Plan List'!B$2:B$15,MATCH($A1541,'SHOP Plan List'!$A$2:$A$15,0))</f>
        <v>#N/A</v>
      </c>
      <c r="C1541" t="e">
        <f>INDEX('SHOP Plan List'!C$2:C$15,MATCH($A1541,'SHOP Plan List'!$A$2:$A$15,0))</f>
        <v>#N/A</v>
      </c>
      <c r="D1541" t="s">
        <v>82</v>
      </c>
      <c r="E1541">
        <v>21</v>
      </c>
      <c r="F1541">
        <v>457.41</v>
      </c>
      <c r="G1541">
        <v>457.41</v>
      </c>
      <c r="H1541">
        <v>457.41</v>
      </c>
      <c r="I1541">
        <v>464.58</v>
      </c>
      <c r="J1541">
        <v>464.58</v>
      </c>
      <c r="K1541">
        <v>464.58</v>
      </c>
      <c r="L1541">
        <v>471.87</v>
      </c>
      <c r="M1541">
        <v>471.87</v>
      </c>
      <c r="N1541">
        <v>471.87</v>
      </c>
      <c r="O1541">
        <v>479.28</v>
      </c>
      <c r="P1541">
        <v>479.28</v>
      </c>
      <c r="Q1541">
        <v>479.28</v>
      </c>
    </row>
    <row r="1542" spans="1:17" x14ac:dyDescent="0.2">
      <c r="A1542" t="s">
        <v>114</v>
      </c>
      <c r="B1542" t="e">
        <f>INDEX('SHOP Plan List'!B$2:B$15,MATCH($A1542,'SHOP Plan List'!$A$2:$A$15,0))</f>
        <v>#N/A</v>
      </c>
      <c r="C1542" t="e">
        <f>INDEX('SHOP Plan List'!C$2:C$15,MATCH($A1542,'SHOP Plan List'!$A$2:$A$15,0))</f>
        <v>#N/A</v>
      </c>
      <c r="D1542" t="s">
        <v>82</v>
      </c>
      <c r="E1542">
        <v>22</v>
      </c>
      <c r="F1542">
        <v>457.41</v>
      </c>
      <c r="G1542">
        <v>457.41</v>
      </c>
      <c r="H1542">
        <v>457.41</v>
      </c>
      <c r="I1542">
        <v>464.58</v>
      </c>
      <c r="J1542">
        <v>464.58</v>
      </c>
      <c r="K1542">
        <v>464.58</v>
      </c>
      <c r="L1542">
        <v>471.87</v>
      </c>
      <c r="M1542">
        <v>471.87</v>
      </c>
      <c r="N1542">
        <v>471.87</v>
      </c>
      <c r="O1542">
        <v>479.28</v>
      </c>
      <c r="P1542">
        <v>479.28</v>
      </c>
      <c r="Q1542">
        <v>479.28</v>
      </c>
    </row>
    <row r="1543" spans="1:17" x14ac:dyDescent="0.2">
      <c r="A1543" t="s">
        <v>114</v>
      </c>
      <c r="B1543" t="e">
        <f>INDEX('SHOP Plan List'!B$2:B$15,MATCH($A1543,'SHOP Plan List'!$A$2:$A$15,0))</f>
        <v>#N/A</v>
      </c>
      <c r="C1543" t="e">
        <f>INDEX('SHOP Plan List'!C$2:C$15,MATCH($A1543,'SHOP Plan List'!$A$2:$A$15,0))</f>
        <v>#N/A</v>
      </c>
      <c r="D1543" t="s">
        <v>82</v>
      </c>
      <c r="E1543">
        <v>23</v>
      </c>
      <c r="F1543">
        <v>457.41</v>
      </c>
      <c r="G1543">
        <v>457.41</v>
      </c>
      <c r="H1543">
        <v>457.41</v>
      </c>
      <c r="I1543">
        <v>464.58</v>
      </c>
      <c r="J1543">
        <v>464.58</v>
      </c>
      <c r="K1543">
        <v>464.58</v>
      </c>
      <c r="L1543">
        <v>471.87</v>
      </c>
      <c r="M1543">
        <v>471.87</v>
      </c>
      <c r="N1543">
        <v>471.87</v>
      </c>
      <c r="O1543">
        <v>479.28</v>
      </c>
      <c r="P1543">
        <v>479.28</v>
      </c>
      <c r="Q1543">
        <v>479.28</v>
      </c>
    </row>
    <row r="1544" spans="1:17" x14ac:dyDescent="0.2">
      <c r="A1544" t="s">
        <v>114</v>
      </c>
      <c r="B1544" t="e">
        <f>INDEX('SHOP Plan List'!B$2:B$15,MATCH($A1544,'SHOP Plan List'!$A$2:$A$15,0))</f>
        <v>#N/A</v>
      </c>
      <c r="C1544" t="e">
        <f>INDEX('SHOP Plan List'!C$2:C$15,MATCH($A1544,'SHOP Plan List'!$A$2:$A$15,0))</f>
        <v>#N/A</v>
      </c>
      <c r="D1544" t="s">
        <v>82</v>
      </c>
      <c r="E1544">
        <v>24</v>
      </c>
      <c r="F1544">
        <v>457.41</v>
      </c>
      <c r="G1544">
        <v>457.41</v>
      </c>
      <c r="H1544">
        <v>457.41</v>
      </c>
      <c r="I1544">
        <v>464.58</v>
      </c>
      <c r="J1544">
        <v>464.58</v>
      </c>
      <c r="K1544">
        <v>464.58</v>
      </c>
      <c r="L1544">
        <v>471.87</v>
      </c>
      <c r="M1544">
        <v>471.87</v>
      </c>
      <c r="N1544">
        <v>471.87</v>
      </c>
      <c r="O1544">
        <v>479.28</v>
      </c>
      <c r="P1544">
        <v>479.28</v>
      </c>
      <c r="Q1544">
        <v>479.28</v>
      </c>
    </row>
    <row r="1545" spans="1:17" x14ac:dyDescent="0.2">
      <c r="A1545" t="s">
        <v>114</v>
      </c>
      <c r="B1545" t="e">
        <f>INDEX('SHOP Plan List'!B$2:B$15,MATCH($A1545,'SHOP Plan List'!$A$2:$A$15,0))</f>
        <v>#N/A</v>
      </c>
      <c r="C1545" t="e">
        <f>INDEX('SHOP Plan List'!C$2:C$15,MATCH($A1545,'SHOP Plan List'!$A$2:$A$15,0))</f>
        <v>#N/A</v>
      </c>
      <c r="D1545" t="s">
        <v>82</v>
      </c>
      <c r="E1545">
        <v>25</v>
      </c>
      <c r="F1545">
        <v>459.24</v>
      </c>
      <c r="G1545">
        <v>459.24</v>
      </c>
      <c r="H1545">
        <v>459.24</v>
      </c>
      <c r="I1545">
        <v>466.44</v>
      </c>
      <c r="J1545">
        <v>466.44</v>
      </c>
      <c r="K1545">
        <v>466.44</v>
      </c>
      <c r="L1545">
        <v>473.76</v>
      </c>
      <c r="M1545">
        <v>473.76</v>
      </c>
      <c r="N1545">
        <v>473.76</v>
      </c>
      <c r="O1545">
        <v>481.19</v>
      </c>
      <c r="P1545">
        <v>481.19</v>
      </c>
      <c r="Q1545">
        <v>481.19</v>
      </c>
    </row>
    <row r="1546" spans="1:17" x14ac:dyDescent="0.2">
      <c r="A1546" t="s">
        <v>114</v>
      </c>
      <c r="B1546" t="e">
        <f>INDEX('SHOP Plan List'!B$2:B$15,MATCH($A1546,'SHOP Plan List'!$A$2:$A$15,0))</f>
        <v>#N/A</v>
      </c>
      <c r="C1546" t="e">
        <f>INDEX('SHOP Plan List'!C$2:C$15,MATCH($A1546,'SHOP Plan List'!$A$2:$A$15,0))</f>
        <v>#N/A</v>
      </c>
      <c r="D1546" t="s">
        <v>82</v>
      </c>
      <c r="E1546">
        <v>26</v>
      </c>
      <c r="F1546">
        <v>468.39</v>
      </c>
      <c r="G1546">
        <v>468.39</v>
      </c>
      <c r="H1546">
        <v>468.39</v>
      </c>
      <c r="I1546">
        <v>475.73</v>
      </c>
      <c r="J1546">
        <v>475.73</v>
      </c>
      <c r="K1546">
        <v>475.73</v>
      </c>
      <c r="L1546">
        <v>483.2</v>
      </c>
      <c r="M1546">
        <v>483.2</v>
      </c>
      <c r="N1546">
        <v>483.2</v>
      </c>
      <c r="O1546">
        <v>490.78</v>
      </c>
      <c r="P1546">
        <v>490.78</v>
      </c>
      <c r="Q1546">
        <v>490.78</v>
      </c>
    </row>
    <row r="1547" spans="1:17" x14ac:dyDescent="0.2">
      <c r="A1547" t="s">
        <v>114</v>
      </c>
      <c r="B1547" t="e">
        <f>INDEX('SHOP Plan List'!B$2:B$15,MATCH($A1547,'SHOP Plan List'!$A$2:$A$15,0))</f>
        <v>#N/A</v>
      </c>
      <c r="C1547" t="e">
        <f>INDEX('SHOP Plan List'!C$2:C$15,MATCH($A1547,'SHOP Plan List'!$A$2:$A$15,0))</f>
        <v>#N/A</v>
      </c>
      <c r="D1547" t="s">
        <v>82</v>
      </c>
      <c r="E1547">
        <v>27</v>
      </c>
      <c r="F1547">
        <v>479.36</v>
      </c>
      <c r="G1547">
        <v>479.36</v>
      </c>
      <c r="H1547">
        <v>479.36</v>
      </c>
      <c r="I1547">
        <v>486.88</v>
      </c>
      <c r="J1547">
        <v>486.88</v>
      </c>
      <c r="K1547">
        <v>486.88</v>
      </c>
      <c r="L1547">
        <v>494.52</v>
      </c>
      <c r="M1547">
        <v>494.52</v>
      </c>
      <c r="N1547">
        <v>494.52</v>
      </c>
      <c r="O1547">
        <v>502.28</v>
      </c>
      <c r="P1547">
        <v>502.28</v>
      </c>
      <c r="Q1547">
        <v>502.28</v>
      </c>
    </row>
    <row r="1548" spans="1:17" x14ac:dyDescent="0.2">
      <c r="A1548" t="s">
        <v>114</v>
      </c>
      <c r="B1548" t="e">
        <f>INDEX('SHOP Plan List'!B$2:B$15,MATCH($A1548,'SHOP Plan List'!$A$2:$A$15,0))</f>
        <v>#N/A</v>
      </c>
      <c r="C1548" t="e">
        <f>INDEX('SHOP Plan List'!C$2:C$15,MATCH($A1548,'SHOP Plan List'!$A$2:$A$15,0))</f>
        <v>#N/A</v>
      </c>
      <c r="D1548" t="s">
        <v>82</v>
      </c>
      <c r="E1548">
        <v>28</v>
      </c>
      <c r="F1548">
        <v>497.2</v>
      </c>
      <c r="G1548">
        <v>497.2</v>
      </c>
      <c r="H1548">
        <v>497.2</v>
      </c>
      <c r="I1548">
        <v>505</v>
      </c>
      <c r="J1548">
        <v>505</v>
      </c>
      <c r="K1548">
        <v>505</v>
      </c>
      <c r="L1548">
        <v>512.92999999999995</v>
      </c>
      <c r="M1548">
        <v>512.92999999999995</v>
      </c>
      <c r="N1548">
        <v>512.92999999999995</v>
      </c>
      <c r="O1548">
        <v>520.97</v>
      </c>
      <c r="P1548">
        <v>520.97</v>
      </c>
      <c r="Q1548">
        <v>520.97</v>
      </c>
    </row>
    <row r="1549" spans="1:17" x14ac:dyDescent="0.2">
      <c r="A1549" t="s">
        <v>114</v>
      </c>
      <c r="B1549" t="e">
        <f>INDEX('SHOP Plan List'!B$2:B$15,MATCH($A1549,'SHOP Plan List'!$A$2:$A$15,0))</f>
        <v>#N/A</v>
      </c>
      <c r="C1549" t="e">
        <f>INDEX('SHOP Plan List'!C$2:C$15,MATCH($A1549,'SHOP Plan List'!$A$2:$A$15,0))</f>
        <v>#N/A</v>
      </c>
      <c r="D1549" t="s">
        <v>82</v>
      </c>
      <c r="E1549">
        <v>29</v>
      </c>
      <c r="F1549">
        <v>511.84</v>
      </c>
      <c r="G1549">
        <v>511.84</v>
      </c>
      <c r="H1549">
        <v>511.84</v>
      </c>
      <c r="I1549">
        <v>519.87</v>
      </c>
      <c r="J1549">
        <v>519.87</v>
      </c>
      <c r="K1549">
        <v>519.87</v>
      </c>
      <c r="L1549">
        <v>528.03</v>
      </c>
      <c r="M1549">
        <v>528.03</v>
      </c>
      <c r="N1549">
        <v>528.03</v>
      </c>
      <c r="O1549">
        <v>536.30999999999995</v>
      </c>
      <c r="P1549">
        <v>536.30999999999995</v>
      </c>
      <c r="Q1549">
        <v>536.30999999999995</v>
      </c>
    </row>
    <row r="1550" spans="1:17" x14ac:dyDescent="0.2">
      <c r="A1550" t="s">
        <v>114</v>
      </c>
      <c r="B1550" t="e">
        <f>INDEX('SHOP Plan List'!B$2:B$15,MATCH($A1550,'SHOP Plan List'!$A$2:$A$15,0))</f>
        <v>#N/A</v>
      </c>
      <c r="C1550" t="e">
        <f>INDEX('SHOP Plan List'!C$2:C$15,MATCH($A1550,'SHOP Plan List'!$A$2:$A$15,0))</f>
        <v>#N/A</v>
      </c>
      <c r="D1550" t="s">
        <v>82</v>
      </c>
      <c r="E1550">
        <v>30</v>
      </c>
      <c r="F1550">
        <v>519.16</v>
      </c>
      <c r="G1550">
        <v>519.16</v>
      </c>
      <c r="H1550">
        <v>519.16</v>
      </c>
      <c r="I1550">
        <v>527.29999999999995</v>
      </c>
      <c r="J1550">
        <v>527.29999999999995</v>
      </c>
      <c r="K1550">
        <v>527.29999999999995</v>
      </c>
      <c r="L1550">
        <v>535.58000000000004</v>
      </c>
      <c r="M1550">
        <v>535.58000000000004</v>
      </c>
      <c r="N1550">
        <v>535.58000000000004</v>
      </c>
      <c r="O1550">
        <v>543.98</v>
      </c>
      <c r="P1550">
        <v>543.98</v>
      </c>
      <c r="Q1550">
        <v>543.98</v>
      </c>
    </row>
    <row r="1551" spans="1:17" x14ac:dyDescent="0.2">
      <c r="A1551" t="s">
        <v>114</v>
      </c>
      <c r="B1551" t="e">
        <f>INDEX('SHOP Plan List'!B$2:B$15,MATCH($A1551,'SHOP Plan List'!$A$2:$A$15,0))</f>
        <v>#N/A</v>
      </c>
      <c r="C1551" t="e">
        <f>INDEX('SHOP Plan List'!C$2:C$15,MATCH($A1551,'SHOP Plan List'!$A$2:$A$15,0))</f>
        <v>#N/A</v>
      </c>
      <c r="D1551" t="s">
        <v>82</v>
      </c>
      <c r="E1551">
        <v>31</v>
      </c>
      <c r="F1551">
        <v>530.14</v>
      </c>
      <c r="G1551">
        <v>530.14</v>
      </c>
      <c r="H1551">
        <v>530.14</v>
      </c>
      <c r="I1551">
        <v>538.45000000000005</v>
      </c>
      <c r="J1551">
        <v>538.45000000000005</v>
      </c>
      <c r="K1551">
        <v>538.45000000000005</v>
      </c>
      <c r="L1551">
        <v>546.9</v>
      </c>
      <c r="M1551">
        <v>546.9</v>
      </c>
      <c r="N1551">
        <v>546.9</v>
      </c>
      <c r="O1551">
        <v>555.48</v>
      </c>
      <c r="P1551">
        <v>555.48</v>
      </c>
      <c r="Q1551">
        <v>555.48</v>
      </c>
    </row>
    <row r="1552" spans="1:17" x14ac:dyDescent="0.2">
      <c r="A1552" t="s">
        <v>114</v>
      </c>
      <c r="B1552" t="e">
        <f>INDEX('SHOP Plan List'!B$2:B$15,MATCH($A1552,'SHOP Plan List'!$A$2:$A$15,0))</f>
        <v>#N/A</v>
      </c>
      <c r="C1552" t="e">
        <f>INDEX('SHOP Plan List'!C$2:C$15,MATCH($A1552,'SHOP Plan List'!$A$2:$A$15,0))</f>
        <v>#N/A</v>
      </c>
      <c r="D1552" t="s">
        <v>82</v>
      </c>
      <c r="E1552">
        <v>32</v>
      </c>
      <c r="F1552">
        <v>541.11</v>
      </c>
      <c r="G1552">
        <v>541.11</v>
      </c>
      <c r="H1552">
        <v>541.11</v>
      </c>
      <c r="I1552">
        <v>549.6</v>
      </c>
      <c r="J1552">
        <v>549.6</v>
      </c>
      <c r="K1552">
        <v>549.6</v>
      </c>
      <c r="L1552">
        <v>558.23</v>
      </c>
      <c r="M1552">
        <v>558.23</v>
      </c>
      <c r="N1552">
        <v>558.23</v>
      </c>
      <c r="O1552">
        <v>566.98</v>
      </c>
      <c r="P1552">
        <v>566.98</v>
      </c>
      <c r="Q1552">
        <v>566.98</v>
      </c>
    </row>
    <row r="1553" spans="1:17" x14ac:dyDescent="0.2">
      <c r="A1553" t="s">
        <v>114</v>
      </c>
      <c r="B1553" t="e">
        <f>INDEX('SHOP Plan List'!B$2:B$15,MATCH($A1553,'SHOP Plan List'!$A$2:$A$15,0))</f>
        <v>#N/A</v>
      </c>
      <c r="C1553" t="e">
        <f>INDEX('SHOP Plan List'!C$2:C$15,MATCH($A1553,'SHOP Plan List'!$A$2:$A$15,0))</f>
        <v>#N/A</v>
      </c>
      <c r="D1553" t="s">
        <v>82</v>
      </c>
      <c r="E1553">
        <v>33</v>
      </c>
      <c r="F1553">
        <v>547.97</v>
      </c>
      <c r="G1553">
        <v>547.97</v>
      </c>
      <c r="H1553">
        <v>547.97</v>
      </c>
      <c r="I1553">
        <v>556.57000000000005</v>
      </c>
      <c r="J1553">
        <v>556.57000000000005</v>
      </c>
      <c r="K1553">
        <v>556.57000000000005</v>
      </c>
      <c r="L1553">
        <v>565.29999999999995</v>
      </c>
      <c r="M1553">
        <v>565.29999999999995</v>
      </c>
      <c r="N1553">
        <v>565.29999999999995</v>
      </c>
      <c r="O1553">
        <v>574.16999999999996</v>
      </c>
      <c r="P1553">
        <v>574.16999999999996</v>
      </c>
      <c r="Q1553">
        <v>574.16999999999996</v>
      </c>
    </row>
    <row r="1554" spans="1:17" x14ac:dyDescent="0.2">
      <c r="A1554" t="s">
        <v>114</v>
      </c>
      <c r="B1554" t="e">
        <f>INDEX('SHOP Plan List'!B$2:B$15,MATCH($A1554,'SHOP Plan List'!$A$2:$A$15,0))</f>
        <v>#N/A</v>
      </c>
      <c r="C1554" t="e">
        <f>INDEX('SHOP Plan List'!C$2:C$15,MATCH($A1554,'SHOP Plan List'!$A$2:$A$15,0))</f>
        <v>#N/A</v>
      </c>
      <c r="D1554" t="s">
        <v>82</v>
      </c>
      <c r="E1554">
        <v>34</v>
      </c>
      <c r="F1554">
        <v>555.29</v>
      </c>
      <c r="G1554">
        <v>555.29</v>
      </c>
      <c r="H1554">
        <v>555.29</v>
      </c>
      <c r="I1554">
        <v>564.01</v>
      </c>
      <c r="J1554">
        <v>564.01</v>
      </c>
      <c r="K1554">
        <v>564.01</v>
      </c>
      <c r="L1554">
        <v>572.85</v>
      </c>
      <c r="M1554">
        <v>572.85</v>
      </c>
      <c r="N1554">
        <v>572.85</v>
      </c>
      <c r="O1554">
        <v>581.84</v>
      </c>
      <c r="P1554">
        <v>581.84</v>
      </c>
      <c r="Q1554">
        <v>581.84</v>
      </c>
    </row>
    <row r="1555" spans="1:17" x14ac:dyDescent="0.2">
      <c r="A1555" t="s">
        <v>114</v>
      </c>
      <c r="B1555" t="e">
        <f>INDEX('SHOP Plan List'!B$2:B$15,MATCH($A1555,'SHOP Plan List'!$A$2:$A$15,0))</f>
        <v>#N/A</v>
      </c>
      <c r="C1555" t="e">
        <f>INDEX('SHOP Plan List'!C$2:C$15,MATCH($A1555,'SHOP Plan List'!$A$2:$A$15,0))</f>
        <v>#N/A</v>
      </c>
      <c r="D1555" t="s">
        <v>82</v>
      </c>
      <c r="E1555">
        <v>35</v>
      </c>
      <c r="F1555">
        <v>558.95000000000005</v>
      </c>
      <c r="G1555">
        <v>558.95000000000005</v>
      </c>
      <c r="H1555">
        <v>558.95000000000005</v>
      </c>
      <c r="I1555">
        <v>567.72</v>
      </c>
      <c r="J1555">
        <v>567.72</v>
      </c>
      <c r="K1555">
        <v>567.72</v>
      </c>
      <c r="L1555">
        <v>576.63</v>
      </c>
      <c r="M1555">
        <v>576.63</v>
      </c>
      <c r="N1555">
        <v>576.63</v>
      </c>
      <c r="O1555">
        <v>585.67999999999995</v>
      </c>
      <c r="P1555">
        <v>585.67999999999995</v>
      </c>
      <c r="Q1555">
        <v>585.67999999999995</v>
      </c>
    </row>
    <row r="1556" spans="1:17" x14ac:dyDescent="0.2">
      <c r="A1556" t="s">
        <v>114</v>
      </c>
      <c r="B1556" t="e">
        <f>INDEX('SHOP Plan List'!B$2:B$15,MATCH($A1556,'SHOP Plan List'!$A$2:$A$15,0))</f>
        <v>#N/A</v>
      </c>
      <c r="C1556" t="e">
        <f>INDEX('SHOP Plan List'!C$2:C$15,MATCH($A1556,'SHOP Plan List'!$A$2:$A$15,0))</f>
        <v>#N/A</v>
      </c>
      <c r="D1556" t="s">
        <v>82</v>
      </c>
      <c r="E1556">
        <v>36</v>
      </c>
      <c r="F1556">
        <v>562.61</v>
      </c>
      <c r="G1556">
        <v>562.61</v>
      </c>
      <c r="H1556">
        <v>562.61</v>
      </c>
      <c r="I1556">
        <v>571.44000000000005</v>
      </c>
      <c r="J1556">
        <v>571.44000000000005</v>
      </c>
      <c r="K1556">
        <v>571.44000000000005</v>
      </c>
      <c r="L1556">
        <v>580.4</v>
      </c>
      <c r="M1556">
        <v>580.4</v>
      </c>
      <c r="N1556">
        <v>580.4</v>
      </c>
      <c r="O1556">
        <v>589.51</v>
      </c>
      <c r="P1556">
        <v>589.51</v>
      </c>
      <c r="Q1556">
        <v>589.51</v>
      </c>
    </row>
    <row r="1557" spans="1:17" x14ac:dyDescent="0.2">
      <c r="A1557" t="s">
        <v>114</v>
      </c>
      <c r="B1557" t="e">
        <f>INDEX('SHOP Plan List'!B$2:B$15,MATCH($A1557,'SHOP Plan List'!$A$2:$A$15,0))</f>
        <v>#N/A</v>
      </c>
      <c r="C1557" t="e">
        <f>INDEX('SHOP Plan List'!C$2:C$15,MATCH($A1557,'SHOP Plan List'!$A$2:$A$15,0))</f>
        <v>#N/A</v>
      </c>
      <c r="D1557" t="s">
        <v>82</v>
      </c>
      <c r="E1557">
        <v>37</v>
      </c>
      <c r="F1557">
        <v>566.27</v>
      </c>
      <c r="G1557">
        <v>566.27</v>
      </c>
      <c r="H1557">
        <v>566.27</v>
      </c>
      <c r="I1557">
        <v>575.16</v>
      </c>
      <c r="J1557">
        <v>575.16</v>
      </c>
      <c r="K1557">
        <v>575.16</v>
      </c>
      <c r="L1557">
        <v>584.17999999999995</v>
      </c>
      <c r="M1557">
        <v>584.17999999999995</v>
      </c>
      <c r="N1557">
        <v>584.17999999999995</v>
      </c>
      <c r="O1557">
        <v>593.34</v>
      </c>
      <c r="P1557">
        <v>593.34</v>
      </c>
      <c r="Q1557">
        <v>593.34</v>
      </c>
    </row>
    <row r="1558" spans="1:17" x14ac:dyDescent="0.2">
      <c r="A1558" t="s">
        <v>114</v>
      </c>
      <c r="B1558" t="e">
        <f>INDEX('SHOP Plan List'!B$2:B$15,MATCH($A1558,'SHOP Plan List'!$A$2:$A$15,0))</f>
        <v>#N/A</v>
      </c>
      <c r="C1558" t="e">
        <f>INDEX('SHOP Plan List'!C$2:C$15,MATCH($A1558,'SHOP Plan List'!$A$2:$A$15,0))</f>
        <v>#N/A</v>
      </c>
      <c r="D1558" t="s">
        <v>82</v>
      </c>
      <c r="E1558">
        <v>38</v>
      </c>
      <c r="F1558">
        <v>569.92999999999995</v>
      </c>
      <c r="G1558">
        <v>569.92999999999995</v>
      </c>
      <c r="H1558">
        <v>569.92999999999995</v>
      </c>
      <c r="I1558">
        <v>578.87</v>
      </c>
      <c r="J1558">
        <v>578.87</v>
      </c>
      <c r="K1558">
        <v>578.87</v>
      </c>
      <c r="L1558">
        <v>587.95000000000005</v>
      </c>
      <c r="M1558">
        <v>587.95000000000005</v>
      </c>
      <c r="N1558">
        <v>587.95000000000005</v>
      </c>
      <c r="O1558">
        <v>597.17999999999995</v>
      </c>
      <c r="P1558">
        <v>597.17999999999995</v>
      </c>
      <c r="Q1558">
        <v>597.17999999999995</v>
      </c>
    </row>
    <row r="1559" spans="1:17" x14ac:dyDescent="0.2">
      <c r="A1559" t="s">
        <v>114</v>
      </c>
      <c r="B1559" t="e">
        <f>INDEX('SHOP Plan List'!B$2:B$15,MATCH($A1559,'SHOP Plan List'!$A$2:$A$15,0))</f>
        <v>#N/A</v>
      </c>
      <c r="C1559" t="e">
        <f>INDEX('SHOP Plan List'!C$2:C$15,MATCH($A1559,'SHOP Plan List'!$A$2:$A$15,0))</f>
        <v>#N/A</v>
      </c>
      <c r="D1559" t="s">
        <v>82</v>
      </c>
      <c r="E1559">
        <v>39</v>
      </c>
      <c r="F1559">
        <v>577.25</v>
      </c>
      <c r="G1559">
        <v>577.25</v>
      </c>
      <c r="H1559">
        <v>577.25</v>
      </c>
      <c r="I1559">
        <v>586.30999999999995</v>
      </c>
      <c r="J1559">
        <v>586.30999999999995</v>
      </c>
      <c r="K1559">
        <v>586.30999999999995</v>
      </c>
      <c r="L1559">
        <v>595.5</v>
      </c>
      <c r="M1559">
        <v>595.5</v>
      </c>
      <c r="N1559">
        <v>595.5</v>
      </c>
      <c r="O1559">
        <v>604.85</v>
      </c>
      <c r="P1559">
        <v>604.85</v>
      </c>
      <c r="Q1559">
        <v>604.85</v>
      </c>
    </row>
    <row r="1560" spans="1:17" x14ac:dyDescent="0.2">
      <c r="A1560" t="s">
        <v>114</v>
      </c>
      <c r="B1560" t="e">
        <f>INDEX('SHOP Plan List'!B$2:B$15,MATCH($A1560,'SHOP Plan List'!$A$2:$A$15,0))</f>
        <v>#N/A</v>
      </c>
      <c r="C1560" t="e">
        <f>INDEX('SHOP Plan List'!C$2:C$15,MATCH($A1560,'SHOP Plan List'!$A$2:$A$15,0))</f>
        <v>#N/A</v>
      </c>
      <c r="D1560" t="s">
        <v>82</v>
      </c>
      <c r="E1560">
        <v>40</v>
      </c>
      <c r="F1560">
        <v>584.57000000000005</v>
      </c>
      <c r="G1560">
        <v>584.57000000000005</v>
      </c>
      <c r="H1560">
        <v>584.57000000000005</v>
      </c>
      <c r="I1560">
        <v>593.74</v>
      </c>
      <c r="J1560">
        <v>593.74</v>
      </c>
      <c r="K1560">
        <v>593.74</v>
      </c>
      <c r="L1560">
        <v>603.04999999999995</v>
      </c>
      <c r="M1560">
        <v>603.04999999999995</v>
      </c>
      <c r="N1560">
        <v>603.04999999999995</v>
      </c>
      <c r="O1560">
        <v>612.52</v>
      </c>
      <c r="P1560">
        <v>612.52</v>
      </c>
      <c r="Q1560">
        <v>612.52</v>
      </c>
    </row>
    <row r="1561" spans="1:17" x14ac:dyDescent="0.2">
      <c r="A1561" t="s">
        <v>114</v>
      </c>
      <c r="B1561" t="e">
        <f>INDEX('SHOP Plan List'!B$2:B$15,MATCH($A1561,'SHOP Plan List'!$A$2:$A$15,0))</f>
        <v>#N/A</v>
      </c>
      <c r="C1561" t="e">
        <f>INDEX('SHOP Plan List'!C$2:C$15,MATCH($A1561,'SHOP Plan List'!$A$2:$A$15,0))</f>
        <v>#N/A</v>
      </c>
      <c r="D1561" t="s">
        <v>82</v>
      </c>
      <c r="E1561">
        <v>41</v>
      </c>
      <c r="F1561">
        <v>595.54</v>
      </c>
      <c r="G1561">
        <v>595.54</v>
      </c>
      <c r="H1561">
        <v>595.54</v>
      </c>
      <c r="I1561">
        <v>604.89</v>
      </c>
      <c r="J1561">
        <v>604.89</v>
      </c>
      <c r="K1561">
        <v>604.89</v>
      </c>
      <c r="L1561">
        <v>614.38</v>
      </c>
      <c r="M1561">
        <v>614.38</v>
      </c>
      <c r="N1561">
        <v>614.38</v>
      </c>
      <c r="O1561">
        <v>624.02</v>
      </c>
      <c r="P1561">
        <v>624.02</v>
      </c>
      <c r="Q1561">
        <v>624.02</v>
      </c>
    </row>
    <row r="1562" spans="1:17" x14ac:dyDescent="0.2">
      <c r="A1562" t="s">
        <v>114</v>
      </c>
      <c r="B1562" t="e">
        <f>INDEX('SHOP Plan List'!B$2:B$15,MATCH($A1562,'SHOP Plan List'!$A$2:$A$15,0))</f>
        <v>#N/A</v>
      </c>
      <c r="C1562" t="e">
        <f>INDEX('SHOP Plan List'!C$2:C$15,MATCH($A1562,'SHOP Plan List'!$A$2:$A$15,0))</f>
        <v>#N/A</v>
      </c>
      <c r="D1562" t="s">
        <v>82</v>
      </c>
      <c r="E1562">
        <v>42</v>
      </c>
      <c r="F1562">
        <v>606.07000000000005</v>
      </c>
      <c r="G1562">
        <v>606.07000000000005</v>
      </c>
      <c r="H1562">
        <v>606.07000000000005</v>
      </c>
      <c r="I1562">
        <v>615.57000000000005</v>
      </c>
      <c r="J1562">
        <v>615.57000000000005</v>
      </c>
      <c r="K1562">
        <v>615.57000000000005</v>
      </c>
      <c r="L1562">
        <v>625.23</v>
      </c>
      <c r="M1562">
        <v>625.23</v>
      </c>
      <c r="N1562">
        <v>625.23</v>
      </c>
      <c r="O1562">
        <v>635.04</v>
      </c>
      <c r="P1562">
        <v>635.04</v>
      </c>
      <c r="Q1562">
        <v>635.04</v>
      </c>
    </row>
    <row r="1563" spans="1:17" x14ac:dyDescent="0.2">
      <c r="A1563" t="s">
        <v>114</v>
      </c>
      <c r="B1563" t="e">
        <f>INDEX('SHOP Plan List'!B$2:B$15,MATCH($A1563,'SHOP Plan List'!$A$2:$A$15,0))</f>
        <v>#N/A</v>
      </c>
      <c r="C1563" t="e">
        <f>INDEX('SHOP Plan List'!C$2:C$15,MATCH($A1563,'SHOP Plan List'!$A$2:$A$15,0))</f>
        <v>#N/A</v>
      </c>
      <c r="D1563" t="s">
        <v>82</v>
      </c>
      <c r="E1563">
        <v>43</v>
      </c>
      <c r="F1563">
        <v>620.70000000000005</v>
      </c>
      <c r="G1563">
        <v>620.70000000000005</v>
      </c>
      <c r="H1563">
        <v>620.70000000000005</v>
      </c>
      <c r="I1563">
        <v>630.44000000000005</v>
      </c>
      <c r="J1563">
        <v>630.44000000000005</v>
      </c>
      <c r="K1563">
        <v>630.44000000000005</v>
      </c>
      <c r="L1563">
        <v>640.33000000000004</v>
      </c>
      <c r="M1563">
        <v>640.33000000000004</v>
      </c>
      <c r="N1563">
        <v>640.33000000000004</v>
      </c>
      <c r="O1563">
        <v>650.38</v>
      </c>
      <c r="P1563">
        <v>650.38</v>
      </c>
      <c r="Q1563">
        <v>650.38</v>
      </c>
    </row>
    <row r="1564" spans="1:17" x14ac:dyDescent="0.2">
      <c r="A1564" t="s">
        <v>114</v>
      </c>
      <c r="B1564" t="e">
        <f>INDEX('SHOP Plan List'!B$2:B$15,MATCH($A1564,'SHOP Plan List'!$A$2:$A$15,0))</f>
        <v>#N/A</v>
      </c>
      <c r="C1564" t="e">
        <f>INDEX('SHOP Plan List'!C$2:C$15,MATCH($A1564,'SHOP Plan List'!$A$2:$A$15,0))</f>
        <v>#N/A</v>
      </c>
      <c r="D1564" t="s">
        <v>82</v>
      </c>
      <c r="E1564">
        <v>44</v>
      </c>
      <c r="F1564">
        <v>639</v>
      </c>
      <c r="G1564">
        <v>639</v>
      </c>
      <c r="H1564">
        <v>639</v>
      </c>
      <c r="I1564">
        <v>649.02</v>
      </c>
      <c r="J1564">
        <v>649.02</v>
      </c>
      <c r="K1564">
        <v>649.02</v>
      </c>
      <c r="L1564">
        <v>659.21</v>
      </c>
      <c r="M1564">
        <v>659.21</v>
      </c>
      <c r="N1564">
        <v>659.21</v>
      </c>
      <c r="O1564">
        <v>669.55</v>
      </c>
      <c r="P1564">
        <v>669.55</v>
      </c>
      <c r="Q1564">
        <v>669.55</v>
      </c>
    </row>
    <row r="1565" spans="1:17" x14ac:dyDescent="0.2">
      <c r="A1565" t="s">
        <v>114</v>
      </c>
      <c r="B1565" t="e">
        <f>INDEX('SHOP Plan List'!B$2:B$15,MATCH($A1565,'SHOP Plan List'!$A$2:$A$15,0))</f>
        <v>#N/A</v>
      </c>
      <c r="C1565" t="e">
        <f>INDEX('SHOP Plan List'!C$2:C$15,MATCH($A1565,'SHOP Plan List'!$A$2:$A$15,0))</f>
        <v>#N/A</v>
      </c>
      <c r="D1565" t="s">
        <v>82</v>
      </c>
      <c r="E1565">
        <v>45</v>
      </c>
      <c r="F1565">
        <v>660.5</v>
      </c>
      <c r="G1565">
        <v>660.5</v>
      </c>
      <c r="H1565">
        <v>660.5</v>
      </c>
      <c r="I1565">
        <v>670.86</v>
      </c>
      <c r="J1565">
        <v>670.86</v>
      </c>
      <c r="K1565">
        <v>670.86</v>
      </c>
      <c r="L1565">
        <v>681.38</v>
      </c>
      <c r="M1565">
        <v>681.38</v>
      </c>
      <c r="N1565">
        <v>681.38</v>
      </c>
      <c r="O1565">
        <v>692.08</v>
      </c>
      <c r="P1565">
        <v>692.08</v>
      </c>
      <c r="Q1565">
        <v>692.08</v>
      </c>
    </row>
    <row r="1566" spans="1:17" x14ac:dyDescent="0.2">
      <c r="A1566" t="s">
        <v>114</v>
      </c>
      <c r="B1566" t="e">
        <f>INDEX('SHOP Plan List'!B$2:B$15,MATCH($A1566,'SHOP Plan List'!$A$2:$A$15,0))</f>
        <v>#N/A</v>
      </c>
      <c r="C1566" t="e">
        <f>INDEX('SHOP Plan List'!C$2:C$15,MATCH($A1566,'SHOP Plan List'!$A$2:$A$15,0))</f>
        <v>#N/A</v>
      </c>
      <c r="D1566" t="s">
        <v>82</v>
      </c>
      <c r="E1566">
        <v>46</v>
      </c>
      <c r="F1566">
        <v>686.11</v>
      </c>
      <c r="G1566">
        <v>686.11</v>
      </c>
      <c r="H1566">
        <v>686.11</v>
      </c>
      <c r="I1566">
        <v>696.88</v>
      </c>
      <c r="J1566">
        <v>696.88</v>
      </c>
      <c r="K1566">
        <v>696.88</v>
      </c>
      <c r="L1566">
        <v>707.81</v>
      </c>
      <c r="M1566">
        <v>707.81</v>
      </c>
      <c r="N1566">
        <v>707.81</v>
      </c>
      <c r="O1566">
        <v>718.91</v>
      </c>
      <c r="P1566">
        <v>718.91</v>
      </c>
      <c r="Q1566">
        <v>718.91</v>
      </c>
    </row>
    <row r="1567" spans="1:17" x14ac:dyDescent="0.2">
      <c r="A1567" t="s">
        <v>114</v>
      </c>
      <c r="B1567" t="e">
        <f>INDEX('SHOP Plan List'!B$2:B$15,MATCH($A1567,'SHOP Plan List'!$A$2:$A$15,0))</f>
        <v>#N/A</v>
      </c>
      <c r="C1567" t="e">
        <f>INDEX('SHOP Plan List'!C$2:C$15,MATCH($A1567,'SHOP Plan List'!$A$2:$A$15,0))</f>
        <v>#N/A</v>
      </c>
      <c r="D1567" t="s">
        <v>82</v>
      </c>
      <c r="E1567">
        <v>47</v>
      </c>
      <c r="F1567">
        <v>714.93</v>
      </c>
      <c r="G1567">
        <v>714.93</v>
      </c>
      <c r="H1567">
        <v>714.93</v>
      </c>
      <c r="I1567">
        <v>726.15</v>
      </c>
      <c r="J1567">
        <v>726.15</v>
      </c>
      <c r="K1567">
        <v>726.15</v>
      </c>
      <c r="L1567">
        <v>737.54</v>
      </c>
      <c r="M1567">
        <v>737.54</v>
      </c>
      <c r="N1567">
        <v>737.54</v>
      </c>
      <c r="O1567">
        <v>749.11</v>
      </c>
      <c r="P1567">
        <v>749.11</v>
      </c>
      <c r="Q1567">
        <v>749.11</v>
      </c>
    </row>
    <row r="1568" spans="1:17" x14ac:dyDescent="0.2">
      <c r="A1568" t="s">
        <v>114</v>
      </c>
      <c r="B1568" t="e">
        <f>INDEX('SHOP Plan List'!B$2:B$15,MATCH($A1568,'SHOP Plan List'!$A$2:$A$15,0))</f>
        <v>#N/A</v>
      </c>
      <c r="C1568" t="e">
        <f>INDEX('SHOP Plan List'!C$2:C$15,MATCH($A1568,'SHOP Plan List'!$A$2:$A$15,0))</f>
        <v>#N/A</v>
      </c>
      <c r="D1568" t="s">
        <v>82</v>
      </c>
      <c r="E1568">
        <v>48</v>
      </c>
      <c r="F1568">
        <v>747.86</v>
      </c>
      <c r="G1568">
        <v>747.86</v>
      </c>
      <c r="H1568">
        <v>747.86</v>
      </c>
      <c r="I1568">
        <v>759.6</v>
      </c>
      <c r="J1568">
        <v>759.6</v>
      </c>
      <c r="K1568">
        <v>759.6</v>
      </c>
      <c r="L1568">
        <v>771.51</v>
      </c>
      <c r="M1568">
        <v>771.51</v>
      </c>
      <c r="N1568">
        <v>771.51</v>
      </c>
      <c r="O1568">
        <v>783.62</v>
      </c>
      <c r="P1568">
        <v>783.62</v>
      </c>
      <c r="Q1568">
        <v>783.62</v>
      </c>
    </row>
    <row r="1569" spans="1:17" x14ac:dyDescent="0.2">
      <c r="A1569" t="s">
        <v>114</v>
      </c>
      <c r="B1569" t="e">
        <f>INDEX('SHOP Plan List'!B$2:B$15,MATCH($A1569,'SHOP Plan List'!$A$2:$A$15,0))</f>
        <v>#N/A</v>
      </c>
      <c r="C1569" t="e">
        <f>INDEX('SHOP Plan List'!C$2:C$15,MATCH($A1569,'SHOP Plan List'!$A$2:$A$15,0))</f>
        <v>#N/A</v>
      </c>
      <c r="D1569" t="s">
        <v>82</v>
      </c>
      <c r="E1569">
        <v>49</v>
      </c>
      <c r="F1569">
        <v>780.34</v>
      </c>
      <c r="G1569">
        <v>780.34</v>
      </c>
      <c r="H1569">
        <v>780.34</v>
      </c>
      <c r="I1569">
        <v>792.58</v>
      </c>
      <c r="J1569">
        <v>792.58</v>
      </c>
      <c r="K1569">
        <v>792.58</v>
      </c>
      <c r="L1569">
        <v>805.02</v>
      </c>
      <c r="M1569">
        <v>805.02</v>
      </c>
      <c r="N1569">
        <v>805.02</v>
      </c>
      <c r="O1569">
        <v>817.65</v>
      </c>
      <c r="P1569">
        <v>817.65</v>
      </c>
      <c r="Q1569">
        <v>817.65</v>
      </c>
    </row>
    <row r="1570" spans="1:17" x14ac:dyDescent="0.2">
      <c r="A1570" t="s">
        <v>114</v>
      </c>
      <c r="B1570" t="e">
        <f>INDEX('SHOP Plan List'!B$2:B$15,MATCH($A1570,'SHOP Plan List'!$A$2:$A$15,0))</f>
        <v>#N/A</v>
      </c>
      <c r="C1570" t="e">
        <f>INDEX('SHOP Plan List'!C$2:C$15,MATCH($A1570,'SHOP Plan List'!$A$2:$A$15,0))</f>
        <v>#N/A</v>
      </c>
      <c r="D1570" t="s">
        <v>82</v>
      </c>
      <c r="E1570">
        <v>50</v>
      </c>
      <c r="F1570">
        <v>816.93</v>
      </c>
      <c r="G1570">
        <v>816.93</v>
      </c>
      <c r="H1570">
        <v>816.93</v>
      </c>
      <c r="I1570">
        <v>829.75</v>
      </c>
      <c r="J1570">
        <v>829.75</v>
      </c>
      <c r="K1570">
        <v>829.75</v>
      </c>
      <c r="L1570">
        <v>842.77</v>
      </c>
      <c r="M1570">
        <v>842.77</v>
      </c>
      <c r="N1570">
        <v>842.77</v>
      </c>
      <c r="O1570">
        <v>855.99</v>
      </c>
      <c r="P1570">
        <v>855.99</v>
      </c>
      <c r="Q1570">
        <v>855.99</v>
      </c>
    </row>
    <row r="1571" spans="1:17" x14ac:dyDescent="0.2">
      <c r="A1571" t="s">
        <v>114</v>
      </c>
      <c r="B1571" t="e">
        <f>INDEX('SHOP Plan List'!B$2:B$15,MATCH($A1571,'SHOP Plan List'!$A$2:$A$15,0))</f>
        <v>#N/A</v>
      </c>
      <c r="C1571" t="e">
        <f>INDEX('SHOP Plan List'!C$2:C$15,MATCH($A1571,'SHOP Plan List'!$A$2:$A$15,0))</f>
        <v>#N/A</v>
      </c>
      <c r="D1571" t="s">
        <v>82</v>
      </c>
      <c r="E1571">
        <v>51</v>
      </c>
      <c r="F1571">
        <v>853.07</v>
      </c>
      <c r="G1571">
        <v>853.07</v>
      </c>
      <c r="H1571">
        <v>853.07</v>
      </c>
      <c r="I1571">
        <v>866.45</v>
      </c>
      <c r="J1571">
        <v>866.45</v>
      </c>
      <c r="K1571">
        <v>866.45</v>
      </c>
      <c r="L1571">
        <v>880.04</v>
      </c>
      <c r="M1571">
        <v>880.04</v>
      </c>
      <c r="N1571">
        <v>880.04</v>
      </c>
      <c r="O1571">
        <v>893.85</v>
      </c>
      <c r="P1571">
        <v>893.85</v>
      </c>
      <c r="Q1571">
        <v>893.85</v>
      </c>
    </row>
    <row r="1572" spans="1:17" x14ac:dyDescent="0.2">
      <c r="A1572" t="s">
        <v>114</v>
      </c>
      <c r="B1572" t="e">
        <f>INDEX('SHOP Plan List'!B$2:B$15,MATCH($A1572,'SHOP Plan List'!$A$2:$A$15,0))</f>
        <v>#N/A</v>
      </c>
      <c r="C1572" t="e">
        <f>INDEX('SHOP Plan List'!C$2:C$15,MATCH($A1572,'SHOP Plan List'!$A$2:$A$15,0))</f>
        <v>#N/A</v>
      </c>
      <c r="D1572" t="s">
        <v>82</v>
      </c>
      <c r="E1572">
        <v>52</v>
      </c>
      <c r="F1572">
        <v>892.86</v>
      </c>
      <c r="G1572">
        <v>892.86</v>
      </c>
      <c r="H1572">
        <v>892.86</v>
      </c>
      <c r="I1572">
        <v>906.87</v>
      </c>
      <c r="J1572">
        <v>906.87</v>
      </c>
      <c r="K1572">
        <v>906.87</v>
      </c>
      <c r="L1572">
        <v>921.1</v>
      </c>
      <c r="M1572">
        <v>921.1</v>
      </c>
      <c r="N1572">
        <v>921.1</v>
      </c>
      <c r="O1572">
        <v>935.55</v>
      </c>
      <c r="P1572">
        <v>935.55</v>
      </c>
      <c r="Q1572">
        <v>935.55</v>
      </c>
    </row>
    <row r="1573" spans="1:17" x14ac:dyDescent="0.2">
      <c r="A1573" t="s">
        <v>114</v>
      </c>
      <c r="B1573" t="e">
        <f>INDEX('SHOP Plan List'!B$2:B$15,MATCH($A1573,'SHOP Plan List'!$A$2:$A$15,0))</f>
        <v>#N/A</v>
      </c>
      <c r="C1573" t="e">
        <f>INDEX('SHOP Plan List'!C$2:C$15,MATCH($A1573,'SHOP Plan List'!$A$2:$A$15,0))</f>
        <v>#N/A</v>
      </c>
      <c r="D1573" t="s">
        <v>82</v>
      </c>
      <c r="E1573">
        <v>53</v>
      </c>
      <c r="F1573">
        <v>933.11</v>
      </c>
      <c r="G1573">
        <v>933.11</v>
      </c>
      <c r="H1573">
        <v>933.11</v>
      </c>
      <c r="I1573">
        <v>947.75</v>
      </c>
      <c r="J1573">
        <v>947.75</v>
      </c>
      <c r="K1573">
        <v>947.75</v>
      </c>
      <c r="L1573">
        <v>962.62</v>
      </c>
      <c r="M1573">
        <v>962.62</v>
      </c>
      <c r="N1573">
        <v>962.62</v>
      </c>
      <c r="O1573">
        <v>977.72</v>
      </c>
      <c r="P1573">
        <v>977.72</v>
      </c>
      <c r="Q1573">
        <v>977.72</v>
      </c>
    </row>
    <row r="1574" spans="1:17" x14ac:dyDescent="0.2">
      <c r="A1574" t="s">
        <v>114</v>
      </c>
      <c r="B1574" t="e">
        <f>INDEX('SHOP Plan List'!B$2:B$15,MATCH($A1574,'SHOP Plan List'!$A$2:$A$15,0))</f>
        <v>#N/A</v>
      </c>
      <c r="C1574" t="e">
        <f>INDEX('SHOP Plan List'!C$2:C$15,MATCH($A1574,'SHOP Plan List'!$A$2:$A$15,0))</f>
        <v>#N/A</v>
      </c>
      <c r="D1574" t="s">
        <v>82</v>
      </c>
      <c r="E1574">
        <v>54</v>
      </c>
      <c r="F1574">
        <v>976.57</v>
      </c>
      <c r="G1574">
        <v>976.57</v>
      </c>
      <c r="H1574">
        <v>976.57</v>
      </c>
      <c r="I1574">
        <v>991.89</v>
      </c>
      <c r="J1574">
        <v>991.89</v>
      </c>
      <c r="K1574">
        <v>991.89</v>
      </c>
      <c r="L1574">
        <v>1007.45</v>
      </c>
      <c r="M1574">
        <v>1007.45</v>
      </c>
      <c r="N1574">
        <v>1007.45</v>
      </c>
      <c r="O1574">
        <v>1023.26</v>
      </c>
      <c r="P1574">
        <v>1023.26</v>
      </c>
      <c r="Q1574">
        <v>1023.26</v>
      </c>
    </row>
    <row r="1575" spans="1:17" x14ac:dyDescent="0.2">
      <c r="A1575" t="s">
        <v>114</v>
      </c>
      <c r="B1575" t="e">
        <f>INDEX('SHOP Plan List'!B$2:B$15,MATCH($A1575,'SHOP Plan List'!$A$2:$A$15,0))</f>
        <v>#N/A</v>
      </c>
      <c r="C1575" t="e">
        <f>INDEX('SHOP Plan List'!C$2:C$15,MATCH($A1575,'SHOP Plan List'!$A$2:$A$15,0))</f>
        <v>#N/A</v>
      </c>
      <c r="D1575" t="s">
        <v>82</v>
      </c>
      <c r="E1575">
        <v>55</v>
      </c>
      <c r="F1575">
        <v>1020.02</v>
      </c>
      <c r="G1575">
        <v>1020.02</v>
      </c>
      <c r="H1575">
        <v>1020.02</v>
      </c>
      <c r="I1575">
        <v>1036.02</v>
      </c>
      <c r="J1575">
        <v>1036.02</v>
      </c>
      <c r="K1575">
        <v>1036.02</v>
      </c>
      <c r="L1575">
        <v>1052.28</v>
      </c>
      <c r="M1575">
        <v>1052.28</v>
      </c>
      <c r="N1575">
        <v>1052.28</v>
      </c>
      <c r="O1575">
        <v>1068.79</v>
      </c>
      <c r="P1575">
        <v>1068.79</v>
      </c>
      <c r="Q1575">
        <v>1068.79</v>
      </c>
    </row>
    <row r="1576" spans="1:17" x14ac:dyDescent="0.2">
      <c r="A1576" t="s">
        <v>114</v>
      </c>
      <c r="B1576" t="e">
        <f>INDEX('SHOP Plan List'!B$2:B$15,MATCH($A1576,'SHOP Plan List'!$A$2:$A$15,0))</f>
        <v>#N/A</v>
      </c>
      <c r="C1576" t="e">
        <f>INDEX('SHOP Plan List'!C$2:C$15,MATCH($A1576,'SHOP Plan List'!$A$2:$A$15,0))</f>
        <v>#N/A</v>
      </c>
      <c r="D1576" t="s">
        <v>82</v>
      </c>
      <c r="E1576">
        <v>56</v>
      </c>
      <c r="F1576">
        <v>1067.1300000000001</v>
      </c>
      <c r="G1576">
        <v>1067.1300000000001</v>
      </c>
      <c r="H1576">
        <v>1067.1300000000001</v>
      </c>
      <c r="I1576">
        <v>1083.8699999999999</v>
      </c>
      <c r="J1576">
        <v>1083.8699999999999</v>
      </c>
      <c r="K1576">
        <v>1083.8699999999999</v>
      </c>
      <c r="L1576">
        <v>1100.8800000000001</v>
      </c>
      <c r="M1576">
        <v>1100.8800000000001</v>
      </c>
      <c r="N1576">
        <v>1100.8800000000001</v>
      </c>
      <c r="O1576">
        <v>1118.1500000000001</v>
      </c>
      <c r="P1576">
        <v>1118.1500000000001</v>
      </c>
      <c r="Q1576">
        <v>1118.1500000000001</v>
      </c>
    </row>
    <row r="1577" spans="1:17" x14ac:dyDescent="0.2">
      <c r="A1577" t="s">
        <v>114</v>
      </c>
      <c r="B1577" t="e">
        <f>INDEX('SHOP Plan List'!B$2:B$15,MATCH($A1577,'SHOP Plan List'!$A$2:$A$15,0))</f>
        <v>#N/A</v>
      </c>
      <c r="C1577" t="e">
        <f>INDEX('SHOP Plan List'!C$2:C$15,MATCH($A1577,'SHOP Plan List'!$A$2:$A$15,0))</f>
        <v>#N/A</v>
      </c>
      <c r="D1577" t="s">
        <v>82</v>
      </c>
      <c r="E1577">
        <v>57</v>
      </c>
      <c r="F1577">
        <v>1114.7</v>
      </c>
      <c r="G1577">
        <v>1114.7</v>
      </c>
      <c r="H1577">
        <v>1114.7</v>
      </c>
      <c r="I1577">
        <v>1132.19</v>
      </c>
      <c r="J1577">
        <v>1132.19</v>
      </c>
      <c r="K1577">
        <v>1132.19</v>
      </c>
      <c r="L1577">
        <v>1149.96</v>
      </c>
      <c r="M1577">
        <v>1149.96</v>
      </c>
      <c r="N1577">
        <v>1149.96</v>
      </c>
      <c r="O1577">
        <v>1168</v>
      </c>
      <c r="P1577">
        <v>1168</v>
      </c>
      <c r="Q1577">
        <v>1168</v>
      </c>
    </row>
    <row r="1578" spans="1:17" x14ac:dyDescent="0.2">
      <c r="A1578" t="s">
        <v>114</v>
      </c>
      <c r="B1578" t="e">
        <f>INDEX('SHOP Plan List'!B$2:B$15,MATCH($A1578,'SHOP Plan List'!$A$2:$A$15,0))</f>
        <v>#N/A</v>
      </c>
      <c r="C1578" t="e">
        <f>INDEX('SHOP Plan List'!C$2:C$15,MATCH($A1578,'SHOP Plan List'!$A$2:$A$15,0))</f>
        <v>#N/A</v>
      </c>
      <c r="D1578" t="s">
        <v>82</v>
      </c>
      <c r="E1578">
        <v>58</v>
      </c>
      <c r="F1578">
        <v>1165.47</v>
      </c>
      <c r="G1578">
        <v>1165.47</v>
      </c>
      <c r="H1578">
        <v>1165.47</v>
      </c>
      <c r="I1578">
        <v>1183.76</v>
      </c>
      <c r="J1578">
        <v>1183.76</v>
      </c>
      <c r="K1578">
        <v>1183.76</v>
      </c>
      <c r="L1578">
        <v>1202.33</v>
      </c>
      <c r="M1578">
        <v>1202.33</v>
      </c>
      <c r="N1578">
        <v>1202.33</v>
      </c>
      <c r="O1578">
        <v>1221.2</v>
      </c>
      <c r="P1578">
        <v>1221.2</v>
      </c>
      <c r="Q1578">
        <v>1221.2</v>
      </c>
    </row>
    <row r="1579" spans="1:17" x14ac:dyDescent="0.2">
      <c r="A1579" t="s">
        <v>114</v>
      </c>
      <c r="B1579" t="e">
        <f>INDEX('SHOP Plan List'!B$2:B$15,MATCH($A1579,'SHOP Plan List'!$A$2:$A$15,0))</f>
        <v>#N/A</v>
      </c>
      <c r="C1579" t="e">
        <f>INDEX('SHOP Plan List'!C$2:C$15,MATCH($A1579,'SHOP Plan List'!$A$2:$A$15,0))</f>
        <v>#N/A</v>
      </c>
      <c r="D1579" t="s">
        <v>82</v>
      </c>
      <c r="E1579">
        <v>59</v>
      </c>
      <c r="F1579">
        <v>1190.6300000000001</v>
      </c>
      <c r="G1579">
        <v>1190.6300000000001</v>
      </c>
      <c r="H1579">
        <v>1190.6300000000001</v>
      </c>
      <c r="I1579">
        <v>1209.31</v>
      </c>
      <c r="J1579">
        <v>1209.31</v>
      </c>
      <c r="K1579">
        <v>1209.31</v>
      </c>
      <c r="L1579">
        <v>1228.29</v>
      </c>
      <c r="M1579">
        <v>1228.29</v>
      </c>
      <c r="N1579">
        <v>1228.29</v>
      </c>
      <c r="O1579">
        <v>1247.56</v>
      </c>
      <c r="P1579">
        <v>1247.56</v>
      </c>
      <c r="Q1579">
        <v>1247.56</v>
      </c>
    </row>
    <row r="1580" spans="1:17" x14ac:dyDescent="0.2">
      <c r="A1580" t="s">
        <v>114</v>
      </c>
      <c r="B1580" t="e">
        <f>INDEX('SHOP Plan List'!B$2:B$15,MATCH($A1580,'SHOP Plan List'!$A$2:$A$15,0))</f>
        <v>#N/A</v>
      </c>
      <c r="C1580" t="e">
        <f>INDEX('SHOP Plan List'!C$2:C$15,MATCH($A1580,'SHOP Plan List'!$A$2:$A$15,0))</f>
        <v>#N/A</v>
      </c>
      <c r="D1580" t="s">
        <v>82</v>
      </c>
      <c r="E1580">
        <v>60</v>
      </c>
      <c r="F1580">
        <v>1241.4000000000001</v>
      </c>
      <c r="G1580">
        <v>1241.4000000000001</v>
      </c>
      <c r="H1580">
        <v>1241.4000000000001</v>
      </c>
      <c r="I1580">
        <v>1260.8800000000001</v>
      </c>
      <c r="J1580">
        <v>1260.8800000000001</v>
      </c>
      <c r="K1580">
        <v>1260.8800000000001</v>
      </c>
      <c r="L1580">
        <v>1280.6600000000001</v>
      </c>
      <c r="M1580">
        <v>1280.6600000000001</v>
      </c>
      <c r="N1580">
        <v>1280.6600000000001</v>
      </c>
      <c r="O1580">
        <v>1300.76</v>
      </c>
      <c r="P1580">
        <v>1300.76</v>
      </c>
      <c r="Q1580">
        <v>1300.76</v>
      </c>
    </row>
    <row r="1581" spans="1:17" x14ac:dyDescent="0.2">
      <c r="A1581" t="s">
        <v>114</v>
      </c>
      <c r="B1581" t="e">
        <f>INDEX('SHOP Plan List'!B$2:B$15,MATCH($A1581,'SHOP Plan List'!$A$2:$A$15,0))</f>
        <v>#N/A</v>
      </c>
      <c r="C1581" t="e">
        <f>INDEX('SHOP Plan List'!C$2:C$15,MATCH($A1581,'SHOP Plan List'!$A$2:$A$15,0))</f>
        <v>#N/A</v>
      </c>
      <c r="D1581" t="s">
        <v>82</v>
      </c>
      <c r="E1581">
        <v>61</v>
      </c>
      <c r="F1581">
        <v>1285.32</v>
      </c>
      <c r="G1581">
        <v>1285.32</v>
      </c>
      <c r="H1581">
        <v>1285.32</v>
      </c>
      <c r="I1581">
        <v>1305.48</v>
      </c>
      <c r="J1581">
        <v>1305.48</v>
      </c>
      <c r="K1581">
        <v>1305.48</v>
      </c>
      <c r="L1581">
        <v>1325.96</v>
      </c>
      <c r="M1581">
        <v>1325.96</v>
      </c>
      <c r="N1581">
        <v>1325.96</v>
      </c>
      <c r="O1581">
        <v>1346.77</v>
      </c>
      <c r="P1581">
        <v>1346.77</v>
      </c>
      <c r="Q1581">
        <v>1346.77</v>
      </c>
    </row>
    <row r="1582" spans="1:17" x14ac:dyDescent="0.2">
      <c r="A1582" t="s">
        <v>114</v>
      </c>
      <c r="B1582" t="e">
        <f>INDEX('SHOP Plan List'!B$2:B$15,MATCH($A1582,'SHOP Plan List'!$A$2:$A$15,0))</f>
        <v>#N/A</v>
      </c>
      <c r="C1582" t="e">
        <f>INDEX('SHOP Plan List'!C$2:C$15,MATCH($A1582,'SHOP Plan List'!$A$2:$A$15,0))</f>
        <v>#N/A</v>
      </c>
      <c r="D1582" t="s">
        <v>82</v>
      </c>
      <c r="E1582">
        <v>62</v>
      </c>
      <c r="F1582">
        <v>1314.13</v>
      </c>
      <c r="G1582">
        <v>1314.13</v>
      </c>
      <c r="H1582">
        <v>1314.13</v>
      </c>
      <c r="I1582">
        <v>1334.75</v>
      </c>
      <c r="J1582">
        <v>1334.75</v>
      </c>
      <c r="K1582">
        <v>1334.75</v>
      </c>
      <c r="L1582">
        <v>1355.69</v>
      </c>
      <c r="M1582">
        <v>1355.69</v>
      </c>
      <c r="N1582">
        <v>1355.69</v>
      </c>
      <c r="O1582">
        <v>1376.96</v>
      </c>
      <c r="P1582">
        <v>1376.96</v>
      </c>
      <c r="Q1582">
        <v>1376.96</v>
      </c>
    </row>
    <row r="1583" spans="1:17" x14ac:dyDescent="0.2">
      <c r="A1583" t="s">
        <v>114</v>
      </c>
      <c r="B1583" t="e">
        <f>INDEX('SHOP Plan List'!B$2:B$15,MATCH($A1583,'SHOP Plan List'!$A$2:$A$15,0))</f>
        <v>#N/A</v>
      </c>
      <c r="C1583" t="e">
        <f>INDEX('SHOP Plan List'!C$2:C$15,MATCH($A1583,'SHOP Plan List'!$A$2:$A$15,0))</f>
        <v>#N/A</v>
      </c>
      <c r="D1583" t="s">
        <v>82</v>
      </c>
      <c r="E1583">
        <v>63</v>
      </c>
      <c r="F1583">
        <v>1350.27</v>
      </c>
      <c r="G1583">
        <v>1350.27</v>
      </c>
      <c r="H1583">
        <v>1350.27</v>
      </c>
      <c r="I1583">
        <v>1371.45</v>
      </c>
      <c r="J1583">
        <v>1371.45</v>
      </c>
      <c r="K1583">
        <v>1371.45</v>
      </c>
      <c r="L1583">
        <v>1392.97</v>
      </c>
      <c r="M1583">
        <v>1392.97</v>
      </c>
      <c r="N1583">
        <v>1392.97</v>
      </c>
      <c r="O1583">
        <v>1414.82</v>
      </c>
      <c r="P1583">
        <v>1414.82</v>
      </c>
      <c r="Q1583">
        <v>1414.82</v>
      </c>
    </row>
    <row r="1584" spans="1:17" x14ac:dyDescent="0.2">
      <c r="A1584" t="s">
        <v>114</v>
      </c>
      <c r="B1584" t="e">
        <f>INDEX('SHOP Plan List'!B$2:B$15,MATCH($A1584,'SHOP Plan List'!$A$2:$A$15,0))</f>
        <v>#N/A</v>
      </c>
      <c r="C1584" t="e">
        <f>INDEX('SHOP Plan List'!C$2:C$15,MATCH($A1584,'SHOP Plan List'!$A$2:$A$15,0))</f>
        <v>#N/A</v>
      </c>
      <c r="D1584" t="s">
        <v>82</v>
      </c>
      <c r="E1584" t="s">
        <v>84</v>
      </c>
      <c r="F1584">
        <v>1372.21</v>
      </c>
      <c r="G1584">
        <v>1372.21</v>
      </c>
      <c r="H1584">
        <v>1372.21</v>
      </c>
      <c r="I1584">
        <v>1393.74</v>
      </c>
      <c r="J1584">
        <v>1393.74</v>
      </c>
      <c r="K1584">
        <v>1393.74</v>
      </c>
      <c r="L1584">
        <v>1415.61</v>
      </c>
      <c r="M1584">
        <v>1415.61</v>
      </c>
      <c r="N1584">
        <v>1415.61</v>
      </c>
      <c r="O1584">
        <v>1437.82</v>
      </c>
      <c r="P1584">
        <v>1437.82</v>
      </c>
      <c r="Q1584">
        <v>1437.82</v>
      </c>
    </row>
    <row r="1585" spans="1:17" x14ac:dyDescent="0.2">
      <c r="A1585" t="s">
        <v>115</v>
      </c>
      <c r="B1585" t="e">
        <f>INDEX('SHOP Plan List'!B$2:B$15,MATCH($A1585,'SHOP Plan List'!$A$2:$A$15,0))</f>
        <v>#N/A</v>
      </c>
      <c r="C1585" t="e">
        <f>INDEX('SHOP Plan List'!C$2:C$15,MATCH($A1585,'SHOP Plan List'!$A$2:$A$15,0))</f>
        <v>#N/A</v>
      </c>
      <c r="D1585" t="s">
        <v>82</v>
      </c>
      <c r="E1585" t="s">
        <v>83</v>
      </c>
      <c r="F1585">
        <v>531.91999999999996</v>
      </c>
      <c r="G1585">
        <v>531.91999999999996</v>
      </c>
      <c r="H1585">
        <v>531.91999999999996</v>
      </c>
      <c r="I1585">
        <v>540.26</v>
      </c>
      <c r="J1585">
        <v>540.26</v>
      </c>
      <c r="K1585">
        <v>540.26</v>
      </c>
      <c r="L1585">
        <v>548.74</v>
      </c>
      <c r="M1585">
        <v>548.74</v>
      </c>
      <c r="N1585">
        <v>548.74</v>
      </c>
      <c r="O1585">
        <v>557.35</v>
      </c>
      <c r="P1585">
        <v>557.35</v>
      </c>
      <c r="Q1585">
        <v>557.35</v>
      </c>
    </row>
    <row r="1586" spans="1:17" x14ac:dyDescent="0.2">
      <c r="A1586" t="s">
        <v>115</v>
      </c>
      <c r="B1586" t="e">
        <f>INDEX('SHOP Plan List'!B$2:B$15,MATCH($A1586,'SHOP Plan List'!$A$2:$A$15,0))</f>
        <v>#N/A</v>
      </c>
      <c r="C1586" t="e">
        <f>INDEX('SHOP Plan List'!C$2:C$15,MATCH($A1586,'SHOP Plan List'!$A$2:$A$15,0))</f>
        <v>#N/A</v>
      </c>
      <c r="D1586" t="s">
        <v>82</v>
      </c>
      <c r="E1586">
        <v>15</v>
      </c>
      <c r="F1586">
        <v>579.20000000000005</v>
      </c>
      <c r="G1586">
        <v>579.20000000000005</v>
      </c>
      <c r="H1586">
        <v>579.20000000000005</v>
      </c>
      <c r="I1586">
        <v>588.28</v>
      </c>
      <c r="J1586">
        <v>588.28</v>
      </c>
      <c r="K1586">
        <v>588.28</v>
      </c>
      <c r="L1586">
        <v>597.51</v>
      </c>
      <c r="M1586">
        <v>597.51</v>
      </c>
      <c r="N1586">
        <v>597.51</v>
      </c>
      <c r="O1586">
        <v>606.89</v>
      </c>
      <c r="P1586">
        <v>606.89</v>
      </c>
      <c r="Q1586">
        <v>606.89</v>
      </c>
    </row>
    <row r="1587" spans="1:17" x14ac:dyDescent="0.2">
      <c r="A1587" t="s">
        <v>115</v>
      </c>
      <c r="B1587" t="e">
        <f>INDEX('SHOP Plan List'!B$2:B$15,MATCH($A1587,'SHOP Plan List'!$A$2:$A$15,0))</f>
        <v>#N/A</v>
      </c>
      <c r="C1587" t="e">
        <f>INDEX('SHOP Plan List'!C$2:C$15,MATCH($A1587,'SHOP Plan List'!$A$2:$A$15,0))</f>
        <v>#N/A</v>
      </c>
      <c r="D1587" t="s">
        <v>82</v>
      </c>
      <c r="E1587">
        <v>16</v>
      </c>
      <c r="F1587">
        <v>597.28</v>
      </c>
      <c r="G1587">
        <v>597.28</v>
      </c>
      <c r="H1587">
        <v>597.28</v>
      </c>
      <c r="I1587">
        <v>606.65</v>
      </c>
      <c r="J1587">
        <v>606.65</v>
      </c>
      <c r="K1587">
        <v>606.65</v>
      </c>
      <c r="L1587">
        <v>616.16</v>
      </c>
      <c r="M1587">
        <v>616.16</v>
      </c>
      <c r="N1587">
        <v>616.16</v>
      </c>
      <c r="O1587">
        <v>625.83000000000004</v>
      </c>
      <c r="P1587">
        <v>625.83000000000004</v>
      </c>
      <c r="Q1587">
        <v>625.83000000000004</v>
      </c>
    </row>
    <row r="1588" spans="1:17" x14ac:dyDescent="0.2">
      <c r="A1588" t="s">
        <v>115</v>
      </c>
      <c r="B1588" t="e">
        <f>INDEX('SHOP Plan List'!B$2:B$15,MATCH($A1588,'SHOP Plan List'!$A$2:$A$15,0))</f>
        <v>#N/A</v>
      </c>
      <c r="C1588" t="e">
        <f>INDEX('SHOP Plan List'!C$2:C$15,MATCH($A1588,'SHOP Plan List'!$A$2:$A$15,0))</f>
        <v>#N/A</v>
      </c>
      <c r="D1588" t="s">
        <v>82</v>
      </c>
      <c r="E1588">
        <v>17</v>
      </c>
      <c r="F1588">
        <v>615.35</v>
      </c>
      <c r="G1588">
        <v>615.35</v>
      </c>
      <c r="H1588">
        <v>615.35</v>
      </c>
      <c r="I1588">
        <v>625.01</v>
      </c>
      <c r="J1588">
        <v>625.01</v>
      </c>
      <c r="K1588">
        <v>625.01</v>
      </c>
      <c r="L1588">
        <v>634.80999999999995</v>
      </c>
      <c r="M1588">
        <v>634.80999999999995</v>
      </c>
      <c r="N1588">
        <v>634.80999999999995</v>
      </c>
      <c r="O1588">
        <v>644.77</v>
      </c>
      <c r="P1588">
        <v>644.77</v>
      </c>
      <c r="Q1588">
        <v>644.77</v>
      </c>
    </row>
    <row r="1589" spans="1:17" x14ac:dyDescent="0.2">
      <c r="A1589" t="s">
        <v>115</v>
      </c>
      <c r="B1589" t="e">
        <f>INDEX('SHOP Plan List'!B$2:B$15,MATCH($A1589,'SHOP Plan List'!$A$2:$A$15,0))</f>
        <v>#N/A</v>
      </c>
      <c r="C1589" t="e">
        <f>INDEX('SHOP Plan List'!C$2:C$15,MATCH($A1589,'SHOP Plan List'!$A$2:$A$15,0))</f>
        <v>#N/A</v>
      </c>
      <c r="D1589" t="s">
        <v>82</v>
      </c>
      <c r="E1589">
        <v>18</v>
      </c>
      <c r="F1589">
        <v>634.82000000000005</v>
      </c>
      <c r="G1589">
        <v>634.82000000000005</v>
      </c>
      <c r="H1589">
        <v>634.82000000000005</v>
      </c>
      <c r="I1589">
        <v>644.78</v>
      </c>
      <c r="J1589">
        <v>644.78</v>
      </c>
      <c r="K1589">
        <v>644.78</v>
      </c>
      <c r="L1589">
        <v>654.9</v>
      </c>
      <c r="M1589">
        <v>654.9</v>
      </c>
      <c r="N1589">
        <v>654.9</v>
      </c>
      <c r="O1589">
        <v>665.17</v>
      </c>
      <c r="P1589">
        <v>665.17</v>
      </c>
      <c r="Q1589">
        <v>665.17</v>
      </c>
    </row>
    <row r="1590" spans="1:17" x14ac:dyDescent="0.2">
      <c r="A1590" t="s">
        <v>115</v>
      </c>
      <c r="B1590" t="e">
        <f>INDEX('SHOP Plan List'!B$2:B$15,MATCH($A1590,'SHOP Plan List'!$A$2:$A$15,0))</f>
        <v>#N/A</v>
      </c>
      <c r="C1590" t="e">
        <f>INDEX('SHOP Plan List'!C$2:C$15,MATCH($A1590,'SHOP Plan List'!$A$2:$A$15,0))</f>
        <v>#N/A</v>
      </c>
      <c r="D1590" t="s">
        <v>82</v>
      </c>
      <c r="E1590">
        <v>19</v>
      </c>
      <c r="F1590">
        <v>654.29</v>
      </c>
      <c r="G1590">
        <v>654.29</v>
      </c>
      <c r="H1590">
        <v>654.29</v>
      </c>
      <c r="I1590">
        <v>664.56</v>
      </c>
      <c r="J1590">
        <v>664.56</v>
      </c>
      <c r="K1590">
        <v>664.56</v>
      </c>
      <c r="L1590">
        <v>674.98</v>
      </c>
      <c r="M1590">
        <v>674.98</v>
      </c>
      <c r="N1590">
        <v>674.98</v>
      </c>
      <c r="O1590">
        <v>685.57</v>
      </c>
      <c r="P1590">
        <v>685.57</v>
      </c>
      <c r="Q1590">
        <v>685.57</v>
      </c>
    </row>
    <row r="1591" spans="1:17" x14ac:dyDescent="0.2">
      <c r="A1591" t="s">
        <v>115</v>
      </c>
      <c r="B1591" t="e">
        <f>INDEX('SHOP Plan List'!B$2:B$15,MATCH($A1591,'SHOP Plan List'!$A$2:$A$15,0))</f>
        <v>#N/A</v>
      </c>
      <c r="C1591" t="e">
        <f>INDEX('SHOP Plan List'!C$2:C$15,MATCH($A1591,'SHOP Plan List'!$A$2:$A$15,0))</f>
        <v>#N/A</v>
      </c>
      <c r="D1591" t="s">
        <v>82</v>
      </c>
      <c r="E1591">
        <v>20</v>
      </c>
      <c r="F1591">
        <v>674.46</v>
      </c>
      <c r="G1591">
        <v>674.46</v>
      </c>
      <c r="H1591">
        <v>674.46</v>
      </c>
      <c r="I1591">
        <v>685.04</v>
      </c>
      <c r="J1591">
        <v>685.04</v>
      </c>
      <c r="K1591">
        <v>685.04</v>
      </c>
      <c r="L1591">
        <v>695.78</v>
      </c>
      <c r="M1591">
        <v>695.78</v>
      </c>
      <c r="N1591">
        <v>695.78</v>
      </c>
      <c r="O1591">
        <v>706.7</v>
      </c>
      <c r="P1591">
        <v>706.7</v>
      </c>
      <c r="Q1591">
        <v>706.7</v>
      </c>
    </row>
    <row r="1592" spans="1:17" x14ac:dyDescent="0.2">
      <c r="A1592" t="s">
        <v>115</v>
      </c>
      <c r="B1592" t="e">
        <f>INDEX('SHOP Plan List'!B$2:B$15,MATCH($A1592,'SHOP Plan List'!$A$2:$A$15,0))</f>
        <v>#N/A</v>
      </c>
      <c r="C1592" t="e">
        <f>INDEX('SHOP Plan List'!C$2:C$15,MATCH($A1592,'SHOP Plan List'!$A$2:$A$15,0))</f>
        <v>#N/A</v>
      </c>
      <c r="D1592" t="s">
        <v>82</v>
      </c>
      <c r="E1592">
        <v>21</v>
      </c>
      <c r="F1592">
        <v>695.31</v>
      </c>
      <c r="G1592">
        <v>695.31</v>
      </c>
      <c r="H1592">
        <v>695.31</v>
      </c>
      <c r="I1592">
        <v>706.22</v>
      </c>
      <c r="J1592">
        <v>706.22</v>
      </c>
      <c r="K1592">
        <v>706.22</v>
      </c>
      <c r="L1592">
        <v>717.3</v>
      </c>
      <c r="M1592">
        <v>717.3</v>
      </c>
      <c r="N1592">
        <v>717.3</v>
      </c>
      <c r="O1592">
        <v>728.56</v>
      </c>
      <c r="P1592">
        <v>728.56</v>
      </c>
      <c r="Q1592">
        <v>728.56</v>
      </c>
    </row>
    <row r="1593" spans="1:17" x14ac:dyDescent="0.2">
      <c r="A1593" t="s">
        <v>115</v>
      </c>
      <c r="B1593" t="e">
        <f>INDEX('SHOP Plan List'!B$2:B$15,MATCH($A1593,'SHOP Plan List'!$A$2:$A$15,0))</f>
        <v>#N/A</v>
      </c>
      <c r="C1593" t="e">
        <f>INDEX('SHOP Plan List'!C$2:C$15,MATCH($A1593,'SHOP Plan List'!$A$2:$A$15,0))</f>
        <v>#N/A</v>
      </c>
      <c r="D1593" t="s">
        <v>82</v>
      </c>
      <c r="E1593">
        <v>22</v>
      </c>
      <c r="F1593">
        <v>695.31</v>
      </c>
      <c r="G1593">
        <v>695.31</v>
      </c>
      <c r="H1593">
        <v>695.31</v>
      </c>
      <c r="I1593">
        <v>706.22</v>
      </c>
      <c r="J1593">
        <v>706.22</v>
      </c>
      <c r="K1593">
        <v>706.22</v>
      </c>
      <c r="L1593">
        <v>717.3</v>
      </c>
      <c r="M1593">
        <v>717.3</v>
      </c>
      <c r="N1593">
        <v>717.3</v>
      </c>
      <c r="O1593">
        <v>728.56</v>
      </c>
      <c r="P1593">
        <v>728.56</v>
      </c>
      <c r="Q1593">
        <v>728.56</v>
      </c>
    </row>
    <row r="1594" spans="1:17" x14ac:dyDescent="0.2">
      <c r="A1594" t="s">
        <v>115</v>
      </c>
      <c r="B1594" t="e">
        <f>INDEX('SHOP Plan List'!B$2:B$15,MATCH($A1594,'SHOP Plan List'!$A$2:$A$15,0))</f>
        <v>#N/A</v>
      </c>
      <c r="C1594" t="e">
        <f>INDEX('SHOP Plan List'!C$2:C$15,MATCH($A1594,'SHOP Plan List'!$A$2:$A$15,0))</f>
        <v>#N/A</v>
      </c>
      <c r="D1594" t="s">
        <v>82</v>
      </c>
      <c r="E1594">
        <v>23</v>
      </c>
      <c r="F1594">
        <v>695.31</v>
      </c>
      <c r="G1594">
        <v>695.31</v>
      </c>
      <c r="H1594">
        <v>695.31</v>
      </c>
      <c r="I1594">
        <v>706.22</v>
      </c>
      <c r="J1594">
        <v>706.22</v>
      </c>
      <c r="K1594">
        <v>706.22</v>
      </c>
      <c r="L1594">
        <v>717.3</v>
      </c>
      <c r="M1594">
        <v>717.3</v>
      </c>
      <c r="N1594">
        <v>717.3</v>
      </c>
      <c r="O1594">
        <v>728.56</v>
      </c>
      <c r="P1594">
        <v>728.56</v>
      </c>
      <c r="Q1594">
        <v>728.56</v>
      </c>
    </row>
    <row r="1595" spans="1:17" x14ac:dyDescent="0.2">
      <c r="A1595" t="s">
        <v>115</v>
      </c>
      <c r="B1595" t="e">
        <f>INDEX('SHOP Plan List'!B$2:B$15,MATCH($A1595,'SHOP Plan List'!$A$2:$A$15,0))</f>
        <v>#N/A</v>
      </c>
      <c r="C1595" t="e">
        <f>INDEX('SHOP Plan List'!C$2:C$15,MATCH($A1595,'SHOP Plan List'!$A$2:$A$15,0))</f>
        <v>#N/A</v>
      </c>
      <c r="D1595" t="s">
        <v>82</v>
      </c>
      <c r="E1595">
        <v>24</v>
      </c>
      <c r="F1595">
        <v>695.31</v>
      </c>
      <c r="G1595">
        <v>695.31</v>
      </c>
      <c r="H1595">
        <v>695.31</v>
      </c>
      <c r="I1595">
        <v>706.22</v>
      </c>
      <c r="J1595">
        <v>706.22</v>
      </c>
      <c r="K1595">
        <v>706.22</v>
      </c>
      <c r="L1595">
        <v>717.3</v>
      </c>
      <c r="M1595">
        <v>717.3</v>
      </c>
      <c r="N1595">
        <v>717.3</v>
      </c>
      <c r="O1595">
        <v>728.56</v>
      </c>
      <c r="P1595">
        <v>728.56</v>
      </c>
      <c r="Q1595">
        <v>728.56</v>
      </c>
    </row>
    <row r="1596" spans="1:17" x14ac:dyDescent="0.2">
      <c r="A1596" t="s">
        <v>115</v>
      </c>
      <c r="B1596" t="e">
        <f>INDEX('SHOP Plan List'!B$2:B$15,MATCH($A1596,'SHOP Plan List'!$A$2:$A$15,0))</f>
        <v>#N/A</v>
      </c>
      <c r="C1596" t="e">
        <f>INDEX('SHOP Plan List'!C$2:C$15,MATCH($A1596,'SHOP Plan List'!$A$2:$A$15,0))</f>
        <v>#N/A</v>
      </c>
      <c r="D1596" t="s">
        <v>82</v>
      </c>
      <c r="E1596">
        <v>25</v>
      </c>
      <c r="F1596">
        <v>698.1</v>
      </c>
      <c r="G1596">
        <v>698.1</v>
      </c>
      <c r="H1596">
        <v>698.1</v>
      </c>
      <c r="I1596">
        <v>709.05</v>
      </c>
      <c r="J1596">
        <v>709.05</v>
      </c>
      <c r="K1596">
        <v>709.05</v>
      </c>
      <c r="L1596">
        <v>720.17</v>
      </c>
      <c r="M1596">
        <v>720.17</v>
      </c>
      <c r="N1596">
        <v>720.17</v>
      </c>
      <c r="O1596">
        <v>731.47</v>
      </c>
      <c r="P1596">
        <v>731.47</v>
      </c>
      <c r="Q1596">
        <v>731.47</v>
      </c>
    </row>
    <row r="1597" spans="1:17" x14ac:dyDescent="0.2">
      <c r="A1597" t="s">
        <v>115</v>
      </c>
      <c r="B1597" t="e">
        <f>INDEX('SHOP Plan List'!B$2:B$15,MATCH($A1597,'SHOP Plan List'!$A$2:$A$15,0))</f>
        <v>#N/A</v>
      </c>
      <c r="C1597" t="e">
        <f>INDEX('SHOP Plan List'!C$2:C$15,MATCH($A1597,'SHOP Plan List'!$A$2:$A$15,0))</f>
        <v>#N/A</v>
      </c>
      <c r="D1597" t="s">
        <v>82</v>
      </c>
      <c r="E1597">
        <v>26</v>
      </c>
      <c r="F1597">
        <v>712</v>
      </c>
      <c r="G1597">
        <v>712</v>
      </c>
      <c r="H1597">
        <v>712</v>
      </c>
      <c r="I1597">
        <v>723.17</v>
      </c>
      <c r="J1597">
        <v>723.17</v>
      </c>
      <c r="K1597">
        <v>723.17</v>
      </c>
      <c r="L1597">
        <v>734.52</v>
      </c>
      <c r="M1597">
        <v>734.52</v>
      </c>
      <c r="N1597">
        <v>734.52</v>
      </c>
      <c r="O1597">
        <v>746.04</v>
      </c>
      <c r="P1597">
        <v>746.04</v>
      </c>
      <c r="Q1597">
        <v>746.04</v>
      </c>
    </row>
    <row r="1598" spans="1:17" x14ac:dyDescent="0.2">
      <c r="A1598" t="s">
        <v>115</v>
      </c>
      <c r="B1598" t="e">
        <f>INDEX('SHOP Plan List'!B$2:B$15,MATCH($A1598,'SHOP Plan List'!$A$2:$A$15,0))</f>
        <v>#N/A</v>
      </c>
      <c r="C1598" t="e">
        <f>INDEX('SHOP Plan List'!C$2:C$15,MATCH($A1598,'SHOP Plan List'!$A$2:$A$15,0))</f>
        <v>#N/A</v>
      </c>
      <c r="D1598" t="s">
        <v>82</v>
      </c>
      <c r="E1598">
        <v>27</v>
      </c>
      <c r="F1598">
        <v>728.69</v>
      </c>
      <c r="G1598">
        <v>728.69</v>
      </c>
      <c r="H1598">
        <v>728.69</v>
      </c>
      <c r="I1598">
        <v>740.12</v>
      </c>
      <c r="J1598">
        <v>740.12</v>
      </c>
      <c r="K1598">
        <v>740.12</v>
      </c>
      <c r="L1598">
        <v>751.73</v>
      </c>
      <c r="M1598">
        <v>751.73</v>
      </c>
      <c r="N1598">
        <v>751.73</v>
      </c>
      <c r="O1598">
        <v>763.53</v>
      </c>
      <c r="P1598">
        <v>763.53</v>
      </c>
      <c r="Q1598">
        <v>763.53</v>
      </c>
    </row>
    <row r="1599" spans="1:17" x14ac:dyDescent="0.2">
      <c r="A1599" t="s">
        <v>115</v>
      </c>
      <c r="B1599" t="e">
        <f>INDEX('SHOP Plan List'!B$2:B$15,MATCH($A1599,'SHOP Plan List'!$A$2:$A$15,0))</f>
        <v>#N/A</v>
      </c>
      <c r="C1599" t="e">
        <f>INDEX('SHOP Plan List'!C$2:C$15,MATCH($A1599,'SHOP Plan List'!$A$2:$A$15,0))</f>
        <v>#N/A</v>
      </c>
      <c r="D1599" t="s">
        <v>82</v>
      </c>
      <c r="E1599">
        <v>28</v>
      </c>
      <c r="F1599">
        <v>755.81</v>
      </c>
      <c r="G1599">
        <v>755.81</v>
      </c>
      <c r="H1599">
        <v>755.81</v>
      </c>
      <c r="I1599">
        <v>767.67</v>
      </c>
      <c r="J1599">
        <v>767.67</v>
      </c>
      <c r="K1599">
        <v>767.67</v>
      </c>
      <c r="L1599">
        <v>779.71</v>
      </c>
      <c r="M1599">
        <v>779.71</v>
      </c>
      <c r="N1599">
        <v>779.71</v>
      </c>
      <c r="O1599">
        <v>791.94</v>
      </c>
      <c r="P1599">
        <v>791.94</v>
      </c>
      <c r="Q1599">
        <v>791.94</v>
      </c>
    </row>
    <row r="1600" spans="1:17" x14ac:dyDescent="0.2">
      <c r="A1600" t="s">
        <v>115</v>
      </c>
      <c r="B1600" t="e">
        <f>INDEX('SHOP Plan List'!B$2:B$15,MATCH($A1600,'SHOP Plan List'!$A$2:$A$15,0))</f>
        <v>#N/A</v>
      </c>
      <c r="C1600" t="e">
        <f>INDEX('SHOP Plan List'!C$2:C$15,MATCH($A1600,'SHOP Plan List'!$A$2:$A$15,0))</f>
        <v>#N/A</v>
      </c>
      <c r="D1600" t="s">
        <v>82</v>
      </c>
      <c r="E1600">
        <v>29</v>
      </c>
      <c r="F1600">
        <v>778.06</v>
      </c>
      <c r="G1600">
        <v>778.06</v>
      </c>
      <c r="H1600">
        <v>778.06</v>
      </c>
      <c r="I1600">
        <v>790.26</v>
      </c>
      <c r="J1600">
        <v>790.26</v>
      </c>
      <c r="K1600">
        <v>790.26</v>
      </c>
      <c r="L1600">
        <v>802.66</v>
      </c>
      <c r="M1600">
        <v>802.66</v>
      </c>
      <c r="N1600">
        <v>802.66</v>
      </c>
      <c r="O1600">
        <v>815.26</v>
      </c>
      <c r="P1600">
        <v>815.26</v>
      </c>
      <c r="Q1600">
        <v>815.26</v>
      </c>
    </row>
    <row r="1601" spans="1:17" x14ac:dyDescent="0.2">
      <c r="A1601" t="s">
        <v>115</v>
      </c>
      <c r="B1601" t="e">
        <f>INDEX('SHOP Plan List'!B$2:B$15,MATCH($A1601,'SHOP Plan List'!$A$2:$A$15,0))</f>
        <v>#N/A</v>
      </c>
      <c r="C1601" t="e">
        <f>INDEX('SHOP Plan List'!C$2:C$15,MATCH($A1601,'SHOP Plan List'!$A$2:$A$15,0))</f>
        <v>#N/A</v>
      </c>
      <c r="D1601" t="s">
        <v>82</v>
      </c>
      <c r="E1601">
        <v>30</v>
      </c>
      <c r="F1601">
        <v>789.18</v>
      </c>
      <c r="G1601">
        <v>789.18</v>
      </c>
      <c r="H1601">
        <v>789.18</v>
      </c>
      <c r="I1601">
        <v>801.56</v>
      </c>
      <c r="J1601">
        <v>801.56</v>
      </c>
      <c r="K1601">
        <v>801.56</v>
      </c>
      <c r="L1601">
        <v>814.14</v>
      </c>
      <c r="M1601">
        <v>814.14</v>
      </c>
      <c r="N1601">
        <v>814.14</v>
      </c>
      <c r="O1601">
        <v>826.91</v>
      </c>
      <c r="P1601">
        <v>826.91</v>
      </c>
      <c r="Q1601">
        <v>826.91</v>
      </c>
    </row>
    <row r="1602" spans="1:17" x14ac:dyDescent="0.2">
      <c r="A1602" t="s">
        <v>115</v>
      </c>
      <c r="B1602" t="e">
        <f>INDEX('SHOP Plan List'!B$2:B$15,MATCH($A1602,'SHOP Plan List'!$A$2:$A$15,0))</f>
        <v>#N/A</v>
      </c>
      <c r="C1602" t="e">
        <f>INDEX('SHOP Plan List'!C$2:C$15,MATCH($A1602,'SHOP Plan List'!$A$2:$A$15,0))</f>
        <v>#N/A</v>
      </c>
      <c r="D1602" t="s">
        <v>82</v>
      </c>
      <c r="E1602">
        <v>31</v>
      </c>
      <c r="F1602">
        <v>805.87</v>
      </c>
      <c r="G1602">
        <v>805.87</v>
      </c>
      <c r="H1602">
        <v>805.87</v>
      </c>
      <c r="I1602">
        <v>818.51</v>
      </c>
      <c r="J1602">
        <v>818.51</v>
      </c>
      <c r="K1602">
        <v>818.51</v>
      </c>
      <c r="L1602">
        <v>831.36</v>
      </c>
      <c r="M1602">
        <v>831.36</v>
      </c>
      <c r="N1602">
        <v>831.36</v>
      </c>
      <c r="O1602">
        <v>844.4</v>
      </c>
      <c r="P1602">
        <v>844.4</v>
      </c>
      <c r="Q1602">
        <v>844.4</v>
      </c>
    </row>
    <row r="1603" spans="1:17" x14ac:dyDescent="0.2">
      <c r="A1603" t="s">
        <v>115</v>
      </c>
      <c r="B1603" t="e">
        <f>INDEX('SHOP Plan List'!B$2:B$15,MATCH($A1603,'SHOP Plan List'!$A$2:$A$15,0))</f>
        <v>#N/A</v>
      </c>
      <c r="C1603" t="e">
        <f>INDEX('SHOP Plan List'!C$2:C$15,MATCH($A1603,'SHOP Plan List'!$A$2:$A$15,0))</f>
        <v>#N/A</v>
      </c>
      <c r="D1603" t="s">
        <v>82</v>
      </c>
      <c r="E1603">
        <v>32</v>
      </c>
      <c r="F1603">
        <v>822.56</v>
      </c>
      <c r="G1603">
        <v>822.56</v>
      </c>
      <c r="H1603">
        <v>822.56</v>
      </c>
      <c r="I1603">
        <v>835.46</v>
      </c>
      <c r="J1603">
        <v>835.46</v>
      </c>
      <c r="K1603">
        <v>835.46</v>
      </c>
      <c r="L1603">
        <v>848.57</v>
      </c>
      <c r="M1603">
        <v>848.57</v>
      </c>
      <c r="N1603">
        <v>848.57</v>
      </c>
      <c r="O1603">
        <v>861.88</v>
      </c>
      <c r="P1603">
        <v>861.88</v>
      </c>
      <c r="Q1603">
        <v>861.88</v>
      </c>
    </row>
    <row r="1604" spans="1:17" x14ac:dyDescent="0.2">
      <c r="A1604" t="s">
        <v>115</v>
      </c>
      <c r="B1604" t="e">
        <f>INDEX('SHOP Plan List'!B$2:B$15,MATCH($A1604,'SHOP Plan List'!$A$2:$A$15,0))</f>
        <v>#N/A</v>
      </c>
      <c r="C1604" t="e">
        <f>INDEX('SHOP Plan List'!C$2:C$15,MATCH($A1604,'SHOP Plan List'!$A$2:$A$15,0))</f>
        <v>#N/A</v>
      </c>
      <c r="D1604" t="s">
        <v>82</v>
      </c>
      <c r="E1604">
        <v>33</v>
      </c>
      <c r="F1604">
        <v>832.99</v>
      </c>
      <c r="G1604">
        <v>832.99</v>
      </c>
      <c r="H1604">
        <v>832.99</v>
      </c>
      <c r="I1604">
        <v>846.06</v>
      </c>
      <c r="J1604">
        <v>846.06</v>
      </c>
      <c r="K1604">
        <v>846.06</v>
      </c>
      <c r="L1604">
        <v>859.33</v>
      </c>
      <c r="M1604">
        <v>859.33</v>
      </c>
      <c r="N1604">
        <v>859.33</v>
      </c>
      <c r="O1604">
        <v>872.81</v>
      </c>
      <c r="P1604">
        <v>872.81</v>
      </c>
      <c r="Q1604">
        <v>872.81</v>
      </c>
    </row>
    <row r="1605" spans="1:17" x14ac:dyDescent="0.2">
      <c r="A1605" t="s">
        <v>115</v>
      </c>
      <c r="B1605" t="e">
        <f>INDEX('SHOP Plan List'!B$2:B$15,MATCH($A1605,'SHOP Plan List'!$A$2:$A$15,0))</f>
        <v>#N/A</v>
      </c>
      <c r="C1605" t="e">
        <f>INDEX('SHOP Plan List'!C$2:C$15,MATCH($A1605,'SHOP Plan List'!$A$2:$A$15,0))</f>
        <v>#N/A</v>
      </c>
      <c r="D1605" t="s">
        <v>82</v>
      </c>
      <c r="E1605">
        <v>34</v>
      </c>
      <c r="F1605">
        <v>844.11</v>
      </c>
      <c r="G1605">
        <v>844.11</v>
      </c>
      <c r="H1605">
        <v>844.11</v>
      </c>
      <c r="I1605">
        <v>857.36</v>
      </c>
      <c r="J1605">
        <v>857.36</v>
      </c>
      <c r="K1605">
        <v>857.36</v>
      </c>
      <c r="L1605">
        <v>870.81</v>
      </c>
      <c r="M1605">
        <v>870.81</v>
      </c>
      <c r="N1605">
        <v>870.81</v>
      </c>
      <c r="O1605">
        <v>884.47</v>
      </c>
      <c r="P1605">
        <v>884.47</v>
      </c>
      <c r="Q1605">
        <v>884.47</v>
      </c>
    </row>
    <row r="1606" spans="1:17" x14ac:dyDescent="0.2">
      <c r="A1606" t="s">
        <v>115</v>
      </c>
      <c r="B1606" t="e">
        <f>INDEX('SHOP Plan List'!B$2:B$15,MATCH($A1606,'SHOP Plan List'!$A$2:$A$15,0))</f>
        <v>#N/A</v>
      </c>
      <c r="C1606" t="e">
        <f>INDEX('SHOP Plan List'!C$2:C$15,MATCH($A1606,'SHOP Plan List'!$A$2:$A$15,0))</f>
        <v>#N/A</v>
      </c>
      <c r="D1606" t="s">
        <v>82</v>
      </c>
      <c r="E1606">
        <v>35</v>
      </c>
      <c r="F1606">
        <v>849.67</v>
      </c>
      <c r="G1606">
        <v>849.67</v>
      </c>
      <c r="H1606">
        <v>849.67</v>
      </c>
      <c r="I1606">
        <v>863.01</v>
      </c>
      <c r="J1606">
        <v>863.01</v>
      </c>
      <c r="K1606">
        <v>863.01</v>
      </c>
      <c r="L1606">
        <v>876.55</v>
      </c>
      <c r="M1606">
        <v>876.55</v>
      </c>
      <c r="N1606">
        <v>876.55</v>
      </c>
      <c r="O1606">
        <v>890.3</v>
      </c>
      <c r="P1606">
        <v>890.3</v>
      </c>
      <c r="Q1606">
        <v>890.3</v>
      </c>
    </row>
    <row r="1607" spans="1:17" x14ac:dyDescent="0.2">
      <c r="A1607" t="s">
        <v>115</v>
      </c>
      <c r="B1607" t="e">
        <f>INDEX('SHOP Plan List'!B$2:B$15,MATCH($A1607,'SHOP Plan List'!$A$2:$A$15,0))</f>
        <v>#N/A</v>
      </c>
      <c r="C1607" t="e">
        <f>INDEX('SHOP Plan List'!C$2:C$15,MATCH($A1607,'SHOP Plan List'!$A$2:$A$15,0))</f>
        <v>#N/A</v>
      </c>
      <c r="D1607" t="s">
        <v>82</v>
      </c>
      <c r="E1607">
        <v>36</v>
      </c>
      <c r="F1607">
        <v>855.24</v>
      </c>
      <c r="G1607">
        <v>855.24</v>
      </c>
      <c r="H1607">
        <v>855.24</v>
      </c>
      <c r="I1607">
        <v>868.66</v>
      </c>
      <c r="J1607">
        <v>868.66</v>
      </c>
      <c r="K1607">
        <v>868.66</v>
      </c>
      <c r="L1607">
        <v>882.28</v>
      </c>
      <c r="M1607">
        <v>882.28</v>
      </c>
      <c r="N1607">
        <v>882.28</v>
      </c>
      <c r="O1607">
        <v>896.13</v>
      </c>
      <c r="P1607">
        <v>896.13</v>
      </c>
      <c r="Q1607">
        <v>896.13</v>
      </c>
    </row>
    <row r="1608" spans="1:17" x14ac:dyDescent="0.2">
      <c r="A1608" t="s">
        <v>115</v>
      </c>
      <c r="B1608" t="e">
        <f>INDEX('SHOP Plan List'!B$2:B$15,MATCH($A1608,'SHOP Plan List'!$A$2:$A$15,0))</f>
        <v>#N/A</v>
      </c>
      <c r="C1608" t="e">
        <f>INDEX('SHOP Plan List'!C$2:C$15,MATCH($A1608,'SHOP Plan List'!$A$2:$A$15,0))</f>
        <v>#N/A</v>
      </c>
      <c r="D1608" t="s">
        <v>82</v>
      </c>
      <c r="E1608">
        <v>37</v>
      </c>
      <c r="F1608">
        <v>860.8</v>
      </c>
      <c r="G1608">
        <v>860.8</v>
      </c>
      <c r="H1608">
        <v>860.8</v>
      </c>
      <c r="I1608">
        <v>874.31</v>
      </c>
      <c r="J1608">
        <v>874.31</v>
      </c>
      <c r="K1608">
        <v>874.31</v>
      </c>
      <c r="L1608">
        <v>888.02</v>
      </c>
      <c r="M1608">
        <v>888.02</v>
      </c>
      <c r="N1608">
        <v>888.02</v>
      </c>
      <c r="O1608">
        <v>901.95</v>
      </c>
      <c r="P1608">
        <v>901.95</v>
      </c>
      <c r="Q1608">
        <v>901.95</v>
      </c>
    </row>
    <row r="1609" spans="1:17" x14ac:dyDescent="0.2">
      <c r="A1609" t="s">
        <v>115</v>
      </c>
      <c r="B1609" t="e">
        <f>INDEX('SHOP Plan List'!B$2:B$15,MATCH($A1609,'SHOP Plan List'!$A$2:$A$15,0))</f>
        <v>#N/A</v>
      </c>
      <c r="C1609" t="e">
        <f>INDEX('SHOP Plan List'!C$2:C$15,MATCH($A1609,'SHOP Plan List'!$A$2:$A$15,0))</f>
        <v>#N/A</v>
      </c>
      <c r="D1609" t="s">
        <v>82</v>
      </c>
      <c r="E1609">
        <v>38</v>
      </c>
      <c r="F1609">
        <v>866.36</v>
      </c>
      <c r="G1609">
        <v>866.36</v>
      </c>
      <c r="H1609">
        <v>866.36</v>
      </c>
      <c r="I1609">
        <v>879.95</v>
      </c>
      <c r="J1609">
        <v>879.95</v>
      </c>
      <c r="K1609">
        <v>879.95</v>
      </c>
      <c r="L1609">
        <v>893.76</v>
      </c>
      <c r="M1609">
        <v>893.76</v>
      </c>
      <c r="N1609">
        <v>893.76</v>
      </c>
      <c r="O1609">
        <v>907.78</v>
      </c>
      <c r="P1609">
        <v>907.78</v>
      </c>
      <c r="Q1609">
        <v>907.78</v>
      </c>
    </row>
    <row r="1610" spans="1:17" x14ac:dyDescent="0.2">
      <c r="A1610" t="s">
        <v>115</v>
      </c>
      <c r="B1610" t="e">
        <f>INDEX('SHOP Plan List'!B$2:B$15,MATCH($A1610,'SHOP Plan List'!$A$2:$A$15,0))</f>
        <v>#N/A</v>
      </c>
      <c r="C1610" t="e">
        <f>INDEX('SHOP Plan List'!C$2:C$15,MATCH($A1610,'SHOP Plan List'!$A$2:$A$15,0))</f>
        <v>#N/A</v>
      </c>
      <c r="D1610" t="s">
        <v>82</v>
      </c>
      <c r="E1610">
        <v>39</v>
      </c>
      <c r="F1610">
        <v>877.49</v>
      </c>
      <c r="G1610">
        <v>877.49</v>
      </c>
      <c r="H1610">
        <v>877.49</v>
      </c>
      <c r="I1610">
        <v>891.25</v>
      </c>
      <c r="J1610">
        <v>891.25</v>
      </c>
      <c r="K1610">
        <v>891.25</v>
      </c>
      <c r="L1610">
        <v>905.24</v>
      </c>
      <c r="M1610">
        <v>905.24</v>
      </c>
      <c r="N1610">
        <v>905.24</v>
      </c>
      <c r="O1610">
        <v>919.44</v>
      </c>
      <c r="P1610">
        <v>919.44</v>
      </c>
      <c r="Q1610">
        <v>919.44</v>
      </c>
    </row>
    <row r="1611" spans="1:17" x14ac:dyDescent="0.2">
      <c r="A1611" t="s">
        <v>115</v>
      </c>
      <c r="B1611" t="e">
        <f>INDEX('SHOP Plan List'!B$2:B$15,MATCH($A1611,'SHOP Plan List'!$A$2:$A$15,0))</f>
        <v>#N/A</v>
      </c>
      <c r="C1611" t="e">
        <f>INDEX('SHOP Plan List'!C$2:C$15,MATCH($A1611,'SHOP Plan List'!$A$2:$A$15,0))</f>
        <v>#N/A</v>
      </c>
      <c r="D1611" t="s">
        <v>82</v>
      </c>
      <c r="E1611">
        <v>40</v>
      </c>
      <c r="F1611">
        <v>888.61</v>
      </c>
      <c r="G1611">
        <v>888.61</v>
      </c>
      <c r="H1611">
        <v>888.61</v>
      </c>
      <c r="I1611">
        <v>902.55</v>
      </c>
      <c r="J1611">
        <v>902.55</v>
      </c>
      <c r="K1611">
        <v>902.55</v>
      </c>
      <c r="L1611">
        <v>916.71</v>
      </c>
      <c r="M1611">
        <v>916.71</v>
      </c>
      <c r="N1611">
        <v>916.71</v>
      </c>
      <c r="O1611">
        <v>931.1</v>
      </c>
      <c r="P1611">
        <v>931.1</v>
      </c>
      <c r="Q1611">
        <v>931.1</v>
      </c>
    </row>
    <row r="1612" spans="1:17" x14ac:dyDescent="0.2">
      <c r="A1612" t="s">
        <v>115</v>
      </c>
      <c r="B1612" t="e">
        <f>INDEX('SHOP Plan List'!B$2:B$15,MATCH($A1612,'SHOP Plan List'!$A$2:$A$15,0))</f>
        <v>#N/A</v>
      </c>
      <c r="C1612" t="e">
        <f>INDEX('SHOP Plan List'!C$2:C$15,MATCH($A1612,'SHOP Plan List'!$A$2:$A$15,0))</f>
        <v>#N/A</v>
      </c>
      <c r="D1612" t="s">
        <v>82</v>
      </c>
      <c r="E1612">
        <v>41</v>
      </c>
      <c r="F1612">
        <v>905.3</v>
      </c>
      <c r="G1612">
        <v>905.3</v>
      </c>
      <c r="H1612">
        <v>905.3</v>
      </c>
      <c r="I1612">
        <v>919.5</v>
      </c>
      <c r="J1612">
        <v>919.5</v>
      </c>
      <c r="K1612">
        <v>919.5</v>
      </c>
      <c r="L1612">
        <v>933.93</v>
      </c>
      <c r="M1612">
        <v>933.93</v>
      </c>
      <c r="N1612">
        <v>933.93</v>
      </c>
      <c r="O1612">
        <v>948.58</v>
      </c>
      <c r="P1612">
        <v>948.58</v>
      </c>
      <c r="Q1612">
        <v>948.58</v>
      </c>
    </row>
    <row r="1613" spans="1:17" x14ac:dyDescent="0.2">
      <c r="A1613" t="s">
        <v>115</v>
      </c>
      <c r="B1613" t="e">
        <f>INDEX('SHOP Plan List'!B$2:B$15,MATCH($A1613,'SHOP Plan List'!$A$2:$A$15,0))</f>
        <v>#N/A</v>
      </c>
      <c r="C1613" t="e">
        <f>INDEX('SHOP Plan List'!C$2:C$15,MATCH($A1613,'SHOP Plan List'!$A$2:$A$15,0))</f>
        <v>#N/A</v>
      </c>
      <c r="D1613" t="s">
        <v>82</v>
      </c>
      <c r="E1613">
        <v>42</v>
      </c>
      <c r="F1613">
        <v>921.29</v>
      </c>
      <c r="G1613">
        <v>921.29</v>
      </c>
      <c r="H1613">
        <v>921.29</v>
      </c>
      <c r="I1613">
        <v>935.75</v>
      </c>
      <c r="J1613">
        <v>935.75</v>
      </c>
      <c r="K1613">
        <v>935.75</v>
      </c>
      <c r="L1613">
        <v>950.43</v>
      </c>
      <c r="M1613">
        <v>950.43</v>
      </c>
      <c r="N1613">
        <v>950.43</v>
      </c>
      <c r="O1613">
        <v>965.34</v>
      </c>
      <c r="P1613">
        <v>965.34</v>
      </c>
      <c r="Q1613">
        <v>965.34</v>
      </c>
    </row>
    <row r="1614" spans="1:17" x14ac:dyDescent="0.2">
      <c r="A1614" t="s">
        <v>115</v>
      </c>
      <c r="B1614" t="e">
        <f>INDEX('SHOP Plan List'!B$2:B$15,MATCH($A1614,'SHOP Plan List'!$A$2:$A$15,0))</f>
        <v>#N/A</v>
      </c>
      <c r="C1614" t="e">
        <f>INDEX('SHOP Plan List'!C$2:C$15,MATCH($A1614,'SHOP Plan List'!$A$2:$A$15,0))</f>
        <v>#N/A</v>
      </c>
      <c r="D1614" t="s">
        <v>82</v>
      </c>
      <c r="E1614">
        <v>43</v>
      </c>
      <c r="F1614">
        <v>943.54</v>
      </c>
      <c r="G1614">
        <v>943.54</v>
      </c>
      <c r="H1614">
        <v>943.54</v>
      </c>
      <c r="I1614">
        <v>958.35</v>
      </c>
      <c r="J1614">
        <v>958.35</v>
      </c>
      <c r="K1614">
        <v>958.35</v>
      </c>
      <c r="L1614">
        <v>973.38</v>
      </c>
      <c r="M1614">
        <v>973.38</v>
      </c>
      <c r="N1614">
        <v>973.38</v>
      </c>
      <c r="O1614">
        <v>988.65</v>
      </c>
      <c r="P1614">
        <v>988.65</v>
      </c>
      <c r="Q1614">
        <v>988.65</v>
      </c>
    </row>
    <row r="1615" spans="1:17" x14ac:dyDescent="0.2">
      <c r="A1615" t="s">
        <v>115</v>
      </c>
      <c r="B1615" t="e">
        <f>INDEX('SHOP Plan List'!B$2:B$15,MATCH($A1615,'SHOP Plan List'!$A$2:$A$15,0))</f>
        <v>#N/A</v>
      </c>
      <c r="C1615" t="e">
        <f>INDEX('SHOP Plan List'!C$2:C$15,MATCH($A1615,'SHOP Plan List'!$A$2:$A$15,0))</f>
        <v>#N/A</v>
      </c>
      <c r="D1615" t="s">
        <v>82</v>
      </c>
      <c r="E1615">
        <v>44</v>
      </c>
      <c r="F1615">
        <v>971.35</v>
      </c>
      <c r="G1615">
        <v>971.35</v>
      </c>
      <c r="H1615">
        <v>971.35</v>
      </c>
      <c r="I1615">
        <v>986.59</v>
      </c>
      <c r="J1615">
        <v>986.59</v>
      </c>
      <c r="K1615">
        <v>986.59</v>
      </c>
      <c r="L1615">
        <v>1002.07</v>
      </c>
      <c r="M1615">
        <v>1002.07</v>
      </c>
      <c r="N1615">
        <v>1002.07</v>
      </c>
      <c r="O1615">
        <v>1017.8</v>
      </c>
      <c r="P1615">
        <v>1017.8</v>
      </c>
      <c r="Q1615">
        <v>1017.8</v>
      </c>
    </row>
    <row r="1616" spans="1:17" x14ac:dyDescent="0.2">
      <c r="A1616" t="s">
        <v>115</v>
      </c>
      <c r="B1616" t="e">
        <f>INDEX('SHOP Plan List'!B$2:B$15,MATCH($A1616,'SHOP Plan List'!$A$2:$A$15,0))</f>
        <v>#N/A</v>
      </c>
      <c r="C1616" t="e">
        <f>INDEX('SHOP Plan List'!C$2:C$15,MATCH($A1616,'SHOP Plan List'!$A$2:$A$15,0))</f>
        <v>#N/A</v>
      </c>
      <c r="D1616" t="s">
        <v>82</v>
      </c>
      <c r="E1616">
        <v>45</v>
      </c>
      <c r="F1616">
        <v>1004.03</v>
      </c>
      <c r="G1616">
        <v>1004.03</v>
      </c>
      <c r="H1616">
        <v>1004.03</v>
      </c>
      <c r="I1616">
        <v>1019.79</v>
      </c>
      <c r="J1616">
        <v>1019.79</v>
      </c>
      <c r="K1616">
        <v>1019.79</v>
      </c>
      <c r="L1616">
        <v>1035.79</v>
      </c>
      <c r="M1616">
        <v>1035.79</v>
      </c>
      <c r="N1616">
        <v>1035.79</v>
      </c>
      <c r="O1616">
        <v>1052.04</v>
      </c>
      <c r="P1616">
        <v>1052.04</v>
      </c>
      <c r="Q1616">
        <v>1052.04</v>
      </c>
    </row>
    <row r="1617" spans="1:17" x14ac:dyDescent="0.2">
      <c r="A1617" t="s">
        <v>115</v>
      </c>
      <c r="B1617" t="e">
        <f>INDEX('SHOP Plan List'!B$2:B$15,MATCH($A1617,'SHOP Plan List'!$A$2:$A$15,0))</f>
        <v>#N/A</v>
      </c>
      <c r="C1617" t="e">
        <f>INDEX('SHOP Plan List'!C$2:C$15,MATCH($A1617,'SHOP Plan List'!$A$2:$A$15,0))</f>
        <v>#N/A</v>
      </c>
      <c r="D1617" t="s">
        <v>82</v>
      </c>
      <c r="E1617">
        <v>46</v>
      </c>
      <c r="F1617">
        <v>1042.97</v>
      </c>
      <c r="G1617">
        <v>1042.97</v>
      </c>
      <c r="H1617">
        <v>1042.97</v>
      </c>
      <c r="I1617">
        <v>1059.3399999999999</v>
      </c>
      <c r="J1617">
        <v>1059.3399999999999</v>
      </c>
      <c r="K1617">
        <v>1059.3399999999999</v>
      </c>
      <c r="L1617">
        <v>1075.96</v>
      </c>
      <c r="M1617">
        <v>1075.96</v>
      </c>
      <c r="N1617">
        <v>1075.96</v>
      </c>
      <c r="O1617">
        <v>1092.8399999999999</v>
      </c>
      <c r="P1617">
        <v>1092.8399999999999</v>
      </c>
      <c r="Q1617">
        <v>1092.8399999999999</v>
      </c>
    </row>
    <row r="1618" spans="1:17" x14ac:dyDescent="0.2">
      <c r="A1618" t="s">
        <v>115</v>
      </c>
      <c r="B1618" t="e">
        <f>INDEX('SHOP Plan List'!B$2:B$15,MATCH($A1618,'SHOP Plan List'!$A$2:$A$15,0))</f>
        <v>#N/A</v>
      </c>
      <c r="C1618" t="e">
        <f>INDEX('SHOP Plan List'!C$2:C$15,MATCH($A1618,'SHOP Plan List'!$A$2:$A$15,0))</f>
        <v>#N/A</v>
      </c>
      <c r="D1618" t="s">
        <v>82</v>
      </c>
      <c r="E1618">
        <v>47</v>
      </c>
      <c r="F1618">
        <v>1086.78</v>
      </c>
      <c r="G1618">
        <v>1086.78</v>
      </c>
      <c r="H1618">
        <v>1086.78</v>
      </c>
      <c r="I1618">
        <v>1103.83</v>
      </c>
      <c r="J1618">
        <v>1103.83</v>
      </c>
      <c r="K1618">
        <v>1103.83</v>
      </c>
      <c r="L1618">
        <v>1121.1500000000001</v>
      </c>
      <c r="M1618">
        <v>1121.1500000000001</v>
      </c>
      <c r="N1618">
        <v>1121.1500000000001</v>
      </c>
      <c r="O1618">
        <v>1138.74</v>
      </c>
      <c r="P1618">
        <v>1138.74</v>
      </c>
      <c r="Q1618">
        <v>1138.74</v>
      </c>
    </row>
    <row r="1619" spans="1:17" x14ac:dyDescent="0.2">
      <c r="A1619" t="s">
        <v>115</v>
      </c>
      <c r="B1619" t="e">
        <f>INDEX('SHOP Plan List'!B$2:B$15,MATCH($A1619,'SHOP Plan List'!$A$2:$A$15,0))</f>
        <v>#N/A</v>
      </c>
      <c r="C1619" t="e">
        <f>INDEX('SHOP Plan List'!C$2:C$15,MATCH($A1619,'SHOP Plan List'!$A$2:$A$15,0))</f>
        <v>#N/A</v>
      </c>
      <c r="D1619" t="s">
        <v>82</v>
      </c>
      <c r="E1619">
        <v>48</v>
      </c>
      <c r="F1619">
        <v>1136.8399999999999</v>
      </c>
      <c r="G1619">
        <v>1136.8399999999999</v>
      </c>
      <c r="H1619">
        <v>1136.8399999999999</v>
      </c>
      <c r="I1619">
        <v>1154.68</v>
      </c>
      <c r="J1619">
        <v>1154.68</v>
      </c>
      <c r="K1619">
        <v>1154.68</v>
      </c>
      <c r="L1619">
        <v>1172.79</v>
      </c>
      <c r="M1619">
        <v>1172.79</v>
      </c>
      <c r="N1619">
        <v>1172.79</v>
      </c>
      <c r="O1619">
        <v>1191.19</v>
      </c>
      <c r="P1619">
        <v>1191.19</v>
      </c>
      <c r="Q1619">
        <v>1191.19</v>
      </c>
    </row>
    <row r="1620" spans="1:17" x14ac:dyDescent="0.2">
      <c r="A1620" t="s">
        <v>115</v>
      </c>
      <c r="B1620" t="e">
        <f>INDEX('SHOP Plan List'!B$2:B$15,MATCH($A1620,'SHOP Plan List'!$A$2:$A$15,0))</f>
        <v>#N/A</v>
      </c>
      <c r="C1620" t="e">
        <f>INDEX('SHOP Plan List'!C$2:C$15,MATCH($A1620,'SHOP Plan List'!$A$2:$A$15,0))</f>
        <v>#N/A</v>
      </c>
      <c r="D1620" t="s">
        <v>82</v>
      </c>
      <c r="E1620">
        <v>49</v>
      </c>
      <c r="F1620">
        <v>1186.21</v>
      </c>
      <c r="G1620">
        <v>1186.21</v>
      </c>
      <c r="H1620">
        <v>1186.21</v>
      </c>
      <c r="I1620">
        <v>1204.82</v>
      </c>
      <c r="J1620">
        <v>1204.82</v>
      </c>
      <c r="K1620">
        <v>1204.82</v>
      </c>
      <c r="L1620">
        <v>1223.72</v>
      </c>
      <c r="M1620">
        <v>1223.72</v>
      </c>
      <c r="N1620">
        <v>1223.72</v>
      </c>
      <c r="O1620">
        <v>1242.92</v>
      </c>
      <c r="P1620">
        <v>1242.92</v>
      </c>
      <c r="Q1620">
        <v>1242.92</v>
      </c>
    </row>
    <row r="1621" spans="1:17" x14ac:dyDescent="0.2">
      <c r="A1621" t="s">
        <v>115</v>
      </c>
      <c r="B1621" t="e">
        <f>INDEX('SHOP Plan List'!B$2:B$15,MATCH($A1621,'SHOP Plan List'!$A$2:$A$15,0))</f>
        <v>#N/A</v>
      </c>
      <c r="C1621" t="e">
        <f>INDEX('SHOP Plan List'!C$2:C$15,MATCH($A1621,'SHOP Plan List'!$A$2:$A$15,0))</f>
        <v>#N/A</v>
      </c>
      <c r="D1621" t="s">
        <v>82</v>
      </c>
      <c r="E1621">
        <v>50</v>
      </c>
      <c r="F1621">
        <v>1241.83</v>
      </c>
      <c r="G1621">
        <v>1241.83</v>
      </c>
      <c r="H1621">
        <v>1241.83</v>
      </c>
      <c r="I1621">
        <v>1261.32</v>
      </c>
      <c r="J1621">
        <v>1261.32</v>
      </c>
      <c r="K1621">
        <v>1261.32</v>
      </c>
      <c r="L1621">
        <v>1281.1099999999999</v>
      </c>
      <c r="M1621">
        <v>1281.1099999999999</v>
      </c>
      <c r="N1621">
        <v>1281.1099999999999</v>
      </c>
      <c r="O1621">
        <v>1301.2</v>
      </c>
      <c r="P1621">
        <v>1301.2</v>
      </c>
      <c r="Q1621">
        <v>1301.2</v>
      </c>
    </row>
    <row r="1622" spans="1:17" x14ac:dyDescent="0.2">
      <c r="A1622" t="s">
        <v>115</v>
      </c>
      <c r="B1622" t="e">
        <f>INDEX('SHOP Plan List'!B$2:B$15,MATCH($A1622,'SHOP Plan List'!$A$2:$A$15,0))</f>
        <v>#N/A</v>
      </c>
      <c r="C1622" t="e">
        <f>INDEX('SHOP Plan List'!C$2:C$15,MATCH($A1622,'SHOP Plan List'!$A$2:$A$15,0))</f>
        <v>#N/A</v>
      </c>
      <c r="D1622" t="s">
        <v>82</v>
      </c>
      <c r="E1622">
        <v>51</v>
      </c>
      <c r="F1622">
        <v>1296.76</v>
      </c>
      <c r="G1622">
        <v>1296.76</v>
      </c>
      <c r="H1622">
        <v>1296.76</v>
      </c>
      <c r="I1622">
        <v>1317.11</v>
      </c>
      <c r="J1622">
        <v>1317.11</v>
      </c>
      <c r="K1622">
        <v>1317.11</v>
      </c>
      <c r="L1622">
        <v>1337.77</v>
      </c>
      <c r="M1622">
        <v>1337.77</v>
      </c>
      <c r="N1622">
        <v>1337.77</v>
      </c>
      <c r="O1622">
        <v>1358.76</v>
      </c>
      <c r="P1622">
        <v>1358.76</v>
      </c>
      <c r="Q1622">
        <v>1358.76</v>
      </c>
    </row>
    <row r="1623" spans="1:17" x14ac:dyDescent="0.2">
      <c r="A1623" t="s">
        <v>115</v>
      </c>
      <c r="B1623" t="e">
        <f>INDEX('SHOP Plan List'!B$2:B$15,MATCH($A1623,'SHOP Plan List'!$A$2:$A$15,0))</f>
        <v>#N/A</v>
      </c>
      <c r="C1623" t="e">
        <f>INDEX('SHOP Plan List'!C$2:C$15,MATCH($A1623,'SHOP Plan List'!$A$2:$A$15,0))</f>
        <v>#N/A</v>
      </c>
      <c r="D1623" t="s">
        <v>82</v>
      </c>
      <c r="E1623">
        <v>52</v>
      </c>
      <c r="F1623">
        <v>1357.25</v>
      </c>
      <c r="G1623">
        <v>1357.25</v>
      </c>
      <c r="H1623">
        <v>1357.25</v>
      </c>
      <c r="I1623">
        <v>1378.55</v>
      </c>
      <c r="J1623">
        <v>1378.55</v>
      </c>
      <c r="K1623">
        <v>1378.55</v>
      </c>
      <c r="L1623">
        <v>1400.18</v>
      </c>
      <c r="M1623">
        <v>1400.18</v>
      </c>
      <c r="N1623">
        <v>1400.18</v>
      </c>
      <c r="O1623">
        <v>1422.15</v>
      </c>
      <c r="P1623">
        <v>1422.15</v>
      </c>
      <c r="Q1623">
        <v>1422.15</v>
      </c>
    </row>
    <row r="1624" spans="1:17" x14ac:dyDescent="0.2">
      <c r="A1624" t="s">
        <v>115</v>
      </c>
      <c r="B1624" t="e">
        <f>INDEX('SHOP Plan List'!B$2:B$15,MATCH($A1624,'SHOP Plan List'!$A$2:$A$15,0))</f>
        <v>#N/A</v>
      </c>
      <c r="C1624" t="e">
        <f>INDEX('SHOP Plan List'!C$2:C$15,MATCH($A1624,'SHOP Plan List'!$A$2:$A$15,0))</f>
        <v>#N/A</v>
      </c>
      <c r="D1624" t="s">
        <v>82</v>
      </c>
      <c r="E1624">
        <v>53</v>
      </c>
      <c r="F1624">
        <v>1418.44</v>
      </c>
      <c r="G1624">
        <v>1418.44</v>
      </c>
      <c r="H1624">
        <v>1418.44</v>
      </c>
      <c r="I1624">
        <v>1440.7</v>
      </c>
      <c r="J1624">
        <v>1440.7</v>
      </c>
      <c r="K1624">
        <v>1440.7</v>
      </c>
      <c r="L1624">
        <v>1463.3</v>
      </c>
      <c r="M1624">
        <v>1463.3</v>
      </c>
      <c r="N1624">
        <v>1463.3</v>
      </c>
      <c r="O1624">
        <v>1486.26</v>
      </c>
      <c r="P1624">
        <v>1486.26</v>
      </c>
      <c r="Q1624">
        <v>1486.26</v>
      </c>
    </row>
    <row r="1625" spans="1:17" x14ac:dyDescent="0.2">
      <c r="A1625" t="s">
        <v>115</v>
      </c>
      <c r="B1625" t="e">
        <f>INDEX('SHOP Plan List'!B$2:B$15,MATCH($A1625,'SHOP Plan List'!$A$2:$A$15,0))</f>
        <v>#N/A</v>
      </c>
      <c r="C1625" t="e">
        <f>INDEX('SHOP Plan List'!C$2:C$15,MATCH($A1625,'SHOP Plan List'!$A$2:$A$15,0))</f>
        <v>#N/A</v>
      </c>
      <c r="D1625" t="s">
        <v>82</v>
      </c>
      <c r="E1625">
        <v>54</v>
      </c>
      <c r="F1625">
        <v>1484.5</v>
      </c>
      <c r="G1625">
        <v>1484.5</v>
      </c>
      <c r="H1625">
        <v>1484.5</v>
      </c>
      <c r="I1625">
        <v>1507.79</v>
      </c>
      <c r="J1625">
        <v>1507.79</v>
      </c>
      <c r="K1625">
        <v>1507.79</v>
      </c>
      <c r="L1625">
        <v>1531.44</v>
      </c>
      <c r="M1625">
        <v>1531.44</v>
      </c>
      <c r="N1625">
        <v>1531.44</v>
      </c>
      <c r="O1625">
        <v>1555.47</v>
      </c>
      <c r="P1625">
        <v>1555.47</v>
      </c>
      <c r="Q1625">
        <v>1555.47</v>
      </c>
    </row>
    <row r="1626" spans="1:17" x14ac:dyDescent="0.2">
      <c r="A1626" t="s">
        <v>115</v>
      </c>
      <c r="B1626" t="e">
        <f>INDEX('SHOP Plan List'!B$2:B$15,MATCH($A1626,'SHOP Plan List'!$A$2:$A$15,0))</f>
        <v>#N/A</v>
      </c>
      <c r="C1626" t="e">
        <f>INDEX('SHOP Plan List'!C$2:C$15,MATCH($A1626,'SHOP Plan List'!$A$2:$A$15,0))</f>
        <v>#N/A</v>
      </c>
      <c r="D1626" t="s">
        <v>82</v>
      </c>
      <c r="E1626">
        <v>55</v>
      </c>
      <c r="F1626">
        <v>1550.55</v>
      </c>
      <c r="G1626">
        <v>1550.55</v>
      </c>
      <c r="H1626">
        <v>1550.55</v>
      </c>
      <c r="I1626">
        <v>1574.88</v>
      </c>
      <c r="J1626">
        <v>1574.88</v>
      </c>
      <c r="K1626">
        <v>1574.88</v>
      </c>
      <c r="L1626">
        <v>1599.59</v>
      </c>
      <c r="M1626">
        <v>1599.59</v>
      </c>
      <c r="N1626">
        <v>1599.59</v>
      </c>
      <c r="O1626">
        <v>1624.68</v>
      </c>
      <c r="P1626">
        <v>1624.68</v>
      </c>
      <c r="Q1626">
        <v>1624.68</v>
      </c>
    </row>
    <row r="1627" spans="1:17" x14ac:dyDescent="0.2">
      <c r="A1627" t="s">
        <v>115</v>
      </c>
      <c r="B1627" t="e">
        <f>INDEX('SHOP Plan List'!B$2:B$15,MATCH($A1627,'SHOP Plan List'!$A$2:$A$15,0))</f>
        <v>#N/A</v>
      </c>
      <c r="C1627" t="e">
        <f>INDEX('SHOP Plan List'!C$2:C$15,MATCH($A1627,'SHOP Plan List'!$A$2:$A$15,0))</f>
        <v>#N/A</v>
      </c>
      <c r="D1627" t="s">
        <v>82</v>
      </c>
      <c r="E1627">
        <v>56</v>
      </c>
      <c r="F1627">
        <v>1622.17</v>
      </c>
      <c r="G1627">
        <v>1622.17</v>
      </c>
      <c r="H1627">
        <v>1622.17</v>
      </c>
      <c r="I1627">
        <v>1647.62</v>
      </c>
      <c r="J1627">
        <v>1647.62</v>
      </c>
      <c r="K1627">
        <v>1647.62</v>
      </c>
      <c r="L1627">
        <v>1673.47</v>
      </c>
      <c r="M1627">
        <v>1673.47</v>
      </c>
      <c r="N1627">
        <v>1673.47</v>
      </c>
      <c r="O1627">
        <v>1699.73</v>
      </c>
      <c r="P1627">
        <v>1699.73</v>
      </c>
      <c r="Q1627">
        <v>1699.73</v>
      </c>
    </row>
    <row r="1628" spans="1:17" x14ac:dyDescent="0.2">
      <c r="A1628" t="s">
        <v>115</v>
      </c>
      <c r="B1628" t="e">
        <f>INDEX('SHOP Plan List'!B$2:B$15,MATCH($A1628,'SHOP Plan List'!$A$2:$A$15,0))</f>
        <v>#N/A</v>
      </c>
      <c r="C1628" t="e">
        <f>INDEX('SHOP Plan List'!C$2:C$15,MATCH($A1628,'SHOP Plan List'!$A$2:$A$15,0))</f>
        <v>#N/A</v>
      </c>
      <c r="D1628" t="s">
        <v>82</v>
      </c>
      <c r="E1628">
        <v>57</v>
      </c>
      <c r="F1628">
        <v>1694.48</v>
      </c>
      <c r="G1628">
        <v>1694.48</v>
      </c>
      <c r="H1628">
        <v>1694.48</v>
      </c>
      <c r="I1628">
        <v>1721.07</v>
      </c>
      <c r="J1628">
        <v>1721.07</v>
      </c>
      <c r="K1628">
        <v>1721.07</v>
      </c>
      <c r="L1628">
        <v>1748.07</v>
      </c>
      <c r="M1628">
        <v>1748.07</v>
      </c>
      <c r="N1628">
        <v>1748.07</v>
      </c>
      <c r="O1628">
        <v>1775.5</v>
      </c>
      <c r="P1628">
        <v>1775.5</v>
      </c>
      <c r="Q1628">
        <v>1775.5</v>
      </c>
    </row>
    <row r="1629" spans="1:17" x14ac:dyDescent="0.2">
      <c r="A1629" t="s">
        <v>115</v>
      </c>
      <c r="B1629" t="e">
        <f>INDEX('SHOP Plan List'!B$2:B$15,MATCH($A1629,'SHOP Plan List'!$A$2:$A$15,0))</f>
        <v>#N/A</v>
      </c>
      <c r="C1629" t="e">
        <f>INDEX('SHOP Plan List'!C$2:C$15,MATCH($A1629,'SHOP Plan List'!$A$2:$A$15,0))</f>
        <v>#N/A</v>
      </c>
      <c r="D1629" t="s">
        <v>82</v>
      </c>
      <c r="E1629">
        <v>58</v>
      </c>
      <c r="F1629">
        <v>1771.66</v>
      </c>
      <c r="G1629">
        <v>1771.66</v>
      </c>
      <c r="H1629">
        <v>1771.66</v>
      </c>
      <c r="I1629">
        <v>1799.46</v>
      </c>
      <c r="J1629">
        <v>1799.46</v>
      </c>
      <c r="K1629">
        <v>1799.46</v>
      </c>
      <c r="L1629">
        <v>1827.69</v>
      </c>
      <c r="M1629">
        <v>1827.69</v>
      </c>
      <c r="N1629">
        <v>1827.69</v>
      </c>
      <c r="O1629">
        <v>1856.37</v>
      </c>
      <c r="P1629">
        <v>1856.37</v>
      </c>
      <c r="Q1629">
        <v>1856.37</v>
      </c>
    </row>
    <row r="1630" spans="1:17" x14ac:dyDescent="0.2">
      <c r="A1630" t="s">
        <v>115</v>
      </c>
      <c r="B1630" t="e">
        <f>INDEX('SHOP Plan List'!B$2:B$15,MATCH($A1630,'SHOP Plan List'!$A$2:$A$15,0))</f>
        <v>#N/A</v>
      </c>
      <c r="C1630" t="e">
        <f>INDEX('SHOP Plan List'!C$2:C$15,MATCH($A1630,'SHOP Plan List'!$A$2:$A$15,0))</f>
        <v>#N/A</v>
      </c>
      <c r="D1630" t="s">
        <v>82</v>
      </c>
      <c r="E1630">
        <v>59</v>
      </c>
      <c r="F1630">
        <v>1809.9</v>
      </c>
      <c r="G1630">
        <v>1809.9</v>
      </c>
      <c r="H1630">
        <v>1809.9</v>
      </c>
      <c r="I1630">
        <v>1838.3</v>
      </c>
      <c r="J1630">
        <v>1838.3</v>
      </c>
      <c r="K1630">
        <v>1838.3</v>
      </c>
      <c r="L1630">
        <v>1867.14</v>
      </c>
      <c r="M1630">
        <v>1867.14</v>
      </c>
      <c r="N1630">
        <v>1867.14</v>
      </c>
      <c r="O1630">
        <v>1896.44</v>
      </c>
      <c r="P1630">
        <v>1896.44</v>
      </c>
      <c r="Q1630">
        <v>1896.44</v>
      </c>
    </row>
    <row r="1631" spans="1:17" x14ac:dyDescent="0.2">
      <c r="A1631" t="s">
        <v>115</v>
      </c>
      <c r="B1631" t="e">
        <f>INDEX('SHOP Plan List'!B$2:B$15,MATCH($A1631,'SHOP Plan List'!$A$2:$A$15,0))</f>
        <v>#N/A</v>
      </c>
      <c r="C1631" t="e">
        <f>INDEX('SHOP Plan List'!C$2:C$15,MATCH($A1631,'SHOP Plan List'!$A$2:$A$15,0))</f>
        <v>#N/A</v>
      </c>
      <c r="D1631" t="s">
        <v>82</v>
      </c>
      <c r="E1631">
        <v>60</v>
      </c>
      <c r="F1631">
        <v>1887.08</v>
      </c>
      <c r="G1631">
        <v>1887.08</v>
      </c>
      <c r="H1631">
        <v>1887.08</v>
      </c>
      <c r="I1631">
        <v>1916.69</v>
      </c>
      <c r="J1631">
        <v>1916.69</v>
      </c>
      <c r="K1631">
        <v>1916.69</v>
      </c>
      <c r="L1631">
        <v>1946.76</v>
      </c>
      <c r="M1631">
        <v>1946.76</v>
      </c>
      <c r="N1631">
        <v>1946.76</v>
      </c>
      <c r="O1631">
        <v>1977.31</v>
      </c>
      <c r="P1631">
        <v>1977.31</v>
      </c>
      <c r="Q1631">
        <v>1977.31</v>
      </c>
    </row>
    <row r="1632" spans="1:17" x14ac:dyDescent="0.2">
      <c r="A1632" t="s">
        <v>115</v>
      </c>
      <c r="B1632" t="e">
        <f>INDEX('SHOP Plan List'!B$2:B$15,MATCH($A1632,'SHOP Plan List'!$A$2:$A$15,0))</f>
        <v>#N/A</v>
      </c>
      <c r="C1632" t="e">
        <f>INDEX('SHOP Plan List'!C$2:C$15,MATCH($A1632,'SHOP Plan List'!$A$2:$A$15,0))</f>
        <v>#N/A</v>
      </c>
      <c r="D1632" t="s">
        <v>82</v>
      </c>
      <c r="E1632">
        <v>61</v>
      </c>
      <c r="F1632">
        <v>1953.83</v>
      </c>
      <c r="G1632">
        <v>1953.83</v>
      </c>
      <c r="H1632">
        <v>1953.83</v>
      </c>
      <c r="I1632">
        <v>1984.49</v>
      </c>
      <c r="J1632">
        <v>1984.49</v>
      </c>
      <c r="K1632">
        <v>1984.49</v>
      </c>
      <c r="L1632">
        <v>2015.62</v>
      </c>
      <c r="M1632">
        <v>2015.62</v>
      </c>
      <c r="N1632">
        <v>2015.62</v>
      </c>
      <c r="O1632">
        <v>2047.25</v>
      </c>
      <c r="P1632">
        <v>2047.25</v>
      </c>
      <c r="Q1632">
        <v>2047.25</v>
      </c>
    </row>
    <row r="1633" spans="1:17" x14ac:dyDescent="0.2">
      <c r="A1633" t="s">
        <v>115</v>
      </c>
      <c r="B1633" t="e">
        <f>INDEX('SHOP Plan List'!B$2:B$15,MATCH($A1633,'SHOP Plan List'!$A$2:$A$15,0))</f>
        <v>#N/A</v>
      </c>
      <c r="C1633" t="e">
        <f>INDEX('SHOP Plan List'!C$2:C$15,MATCH($A1633,'SHOP Plan List'!$A$2:$A$15,0))</f>
        <v>#N/A</v>
      </c>
      <c r="D1633" t="s">
        <v>82</v>
      </c>
      <c r="E1633">
        <v>62</v>
      </c>
      <c r="F1633">
        <v>1997.64</v>
      </c>
      <c r="G1633">
        <v>1997.64</v>
      </c>
      <c r="H1633">
        <v>1997.64</v>
      </c>
      <c r="I1633">
        <v>2028.98</v>
      </c>
      <c r="J1633">
        <v>2028.98</v>
      </c>
      <c r="K1633">
        <v>2028.98</v>
      </c>
      <c r="L1633">
        <v>2060.81</v>
      </c>
      <c r="M1633">
        <v>2060.81</v>
      </c>
      <c r="N1633">
        <v>2060.81</v>
      </c>
      <c r="O1633">
        <v>2093.15</v>
      </c>
      <c r="P1633">
        <v>2093.15</v>
      </c>
      <c r="Q1633">
        <v>2093.15</v>
      </c>
    </row>
    <row r="1634" spans="1:17" x14ac:dyDescent="0.2">
      <c r="A1634" t="s">
        <v>115</v>
      </c>
      <c r="B1634" t="e">
        <f>INDEX('SHOP Plan List'!B$2:B$15,MATCH($A1634,'SHOP Plan List'!$A$2:$A$15,0))</f>
        <v>#N/A</v>
      </c>
      <c r="C1634" t="e">
        <f>INDEX('SHOP Plan List'!C$2:C$15,MATCH($A1634,'SHOP Plan List'!$A$2:$A$15,0))</f>
        <v>#N/A</v>
      </c>
      <c r="D1634" t="s">
        <v>82</v>
      </c>
      <c r="E1634">
        <v>63</v>
      </c>
      <c r="F1634">
        <v>2052.5700000000002</v>
      </c>
      <c r="G1634">
        <v>2052.5700000000002</v>
      </c>
      <c r="H1634">
        <v>2052.5700000000002</v>
      </c>
      <c r="I1634">
        <v>2084.77</v>
      </c>
      <c r="J1634">
        <v>2084.77</v>
      </c>
      <c r="K1634">
        <v>2084.77</v>
      </c>
      <c r="L1634">
        <v>2117.48</v>
      </c>
      <c r="M1634">
        <v>2117.48</v>
      </c>
      <c r="N1634">
        <v>2117.48</v>
      </c>
      <c r="O1634">
        <v>2150.6999999999998</v>
      </c>
      <c r="P1634">
        <v>2150.6999999999998</v>
      </c>
      <c r="Q1634">
        <v>2150.6999999999998</v>
      </c>
    </row>
    <row r="1635" spans="1:17" x14ac:dyDescent="0.2">
      <c r="A1635" t="s">
        <v>115</v>
      </c>
      <c r="B1635" t="e">
        <f>INDEX('SHOP Plan List'!B$2:B$15,MATCH($A1635,'SHOP Plan List'!$A$2:$A$15,0))</f>
        <v>#N/A</v>
      </c>
      <c r="C1635" t="e">
        <f>INDEX('SHOP Plan List'!C$2:C$15,MATCH($A1635,'SHOP Plan List'!$A$2:$A$15,0))</f>
        <v>#N/A</v>
      </c>
      <c r="D1635" t="s">
        <v>82</v>
      </c>
      <c r="E1635" t="s">
        <v>84</v>
      </c>
      <c r="F1635">
        <v>2085.9299999999998</v>
      </c>
      <c r="G1635">
        <v>2085.9299999999998</v>
      </c>
      <c r="H1635">
        <v>2085.9299999999998</v>
      </c>
      <c r="I1635">
        <v>2118.66</v>
      </c>
      <c r="J1635">
        <v>2118.66</v>
      </c>
      <c r="K1635">
        <v>2118.66</v>
      </c>
      <c r="L1635">
        <v>2151.9</v>
      </c>
      <c r="M1635">
        <v>2151.9</v>
      </c>
      <c r="N1635">
        <v>2151.9</v>
      </c>
      <c r="O1635">
        <v>2185.66</v>
      </c>
      <c r="P1635">
        <v>2185.66</v>
      </c>
      <c r="Q1635">
        <v>2185.66</v>
      </c>
    </row>
    <row r="1636" spans="1:17" x14ac:dyDescent="0.2">
      <c r="A1636" t="s">
        <v>116</v>
      </c>
      <c r="B1636" t="e">
        <f>INDEX('SHOP Plan List'!B$2:B$15,MATCH($A1636,'SHOP Plan List'!$A$2:$A$15,0))</f>
        <v>#N/A</v>
      </c>
      <c r="C1636" t="e">
        <f>INDEX('SHOP Plan List'!C$2:C$15,MATCH($A1636,'SHOP Plan List'!$A$2:$A$15,0))</f>
        <v>#N/A</v>
      </c>
      <c r="D1636" t="s">
        <v>82</v>
      </c>
      <c r="E1636" t="s">
        <v>83</v>
      </c>
      <c r="F1636">
        <v>497.44</v>
      </c>
      <c r="G1636">
        <v>497.44</v>
      </c>
      <c r="H1636">
        <v>497.44</v>
      </c>
      <c r="I1636">
        <v>505.24</v>
      </c>
      <c r="J1636">
        <v>505.24</v>
      </c>
      <c r="K1636">
        <v>505.24</v>
      </c>
      <c r="L1636">
        <v>513.16999999999996</v>
      </c>
      <c r="M1636">
        <v>513.16999999999996</v>
      </c>
      <c r="N1636">
        <v>513.16999999999996</v>
      </c>
      <c r="O1636">
        <v>521.22</v>
      </c>
      <c r="P1636">
        <v>521.22</v>
      </c>
      <c r="Q1636">
        <v>521.22</v>
      </c>
    </row>
    <row r="1637" spans="1:17" x14ac:dyDescent="0.2">
      <c r="A1637" t="s">
        <v>116</v>
      </c>
      <c r="B1637" t="e">
        <f>INDEX('SHOP Plan List'!B$2:B$15,MATCH($A1637,'SHOP Plan List'!$A$2:$A$15,0))</f>
        <v>#N/A</v>
      </c>
      <c r="C1637" t="e">
        <f>INDEX('SHOP Plan List'!C$2:C$15,MATCH($A1637,'SHOP Plan List'!$A$2:$A$15,0))</f>
        <v>#N/A</v>
      </c>
      <c r="D1637" t="s">
        <v>82</v>
      </c>
      <c r="E1637">
        <v>15</v>
      </c>
      <c r="F1637">
        <v>541.66</v>
      </c>
      <c r="G1637">
        <v>541.66</v>
      </c>
      <c r="H1637">
        <v>541.66</v>
      </c>
      <c r="I1637">
        <v>550.15</v>
      </c>
      <c r="J1637">
        <v>550.15</v>
      </c>
      <c r="K1637">
        <v>550.15</v>
      </c>
      <c r="L1637">
        <v>558.79</v>
      </c>
      <c r="M1637">
        <v>558.79</v>
      </c>
      <c r="N1637">
        <v>558.79</v>
      </c>
      <c r="O1637">
        <v>567.54999999999995</v>
      </c>
      <c r="P1637">
        <v>567.54999999999995</v>
      </c>
      <c r="Q1637">
        <v>567.54999999999995</v>
      </c>
    </row>
    <row r="1638" spans="1:17" x14ac:dyDescent="0.2">
      <c r="A1638" t="s">
        <v>116</v>
      </c>
      <c r="B1638" t="e">
        <f>INDEX('SHOP Plan List'!B$2:B$15,MATCH($A1638,'SHOP Plan List'!$A$2:$A$15,0))</f>
        <v>#N/A</v>
      </c>
      <c r="C1638" t="e">
        <f>INDEX('SHOP Plan List'!C$2:C$15,MATCH($A1638,'SHOP Plan List'!$A$2:$A$15,0))</f>
        <v>#N/A</v>
      </c>
      <c r="D1638" t="s">
        <v>82</v>
      </c>
      <c r="E1638">
        <v>16</v>
      </c>
      <c r="F1638">
        <v>558.55999999999995</v>
      </c>
      <c r="G1638">
        <v>558.55999999999995</v>
      </c>
      <c r="H1638">
        <v>558.55999999999995</v>
      </c>
      <c r="I1638">
        <v>567.33000000000004</v>
      </c>
      <c r="J1638">
        <v>567.33000000000004</v>
      </c>
      <c r="K1638">
        <v>567.33000000000004</v>
      </c>
      <c r="L1638">
        <v>576.23</v>
      </c>
      <c r="M1638">
        <v>576.23</v>
      </c>
      <c r="N1638">
        <v>576.23</v>
      </c>
      <c r="O1638">
        <v>585.27</v>
      </c>
      <c r="P1638">
        <v>585.27</v>
      </c>
      <c r="Q1638">
        <v>585.27</v>
      </c>
    </row>
    <row r="1639" spans="1:17" x14ac:dyDescent="0.2">
      <c r="A1639" t="s">
        <v>116</v>
      </c>
      <c r="B1639" t="e">
        <f>INDEX('SHOP Plan List'!B$2:B$15,MATCH($A1639,'SHOP Plan List'!$A$2:$A$15,0))</f>
        <v>#N/A</v>
      </c>
      <c r="C1639" t="e">
        <f>INDEX('SHOP Plan List'!C$2:C$15,MATCH($A1639,'SHOP Plan List'!$A$2:$A$15,0))</f>
        <v>#N/A</v>
      </c>
      <c r="D1639" t="s">
        <v>82</v>
      </c>
      <c r="E1639">
        <v>17</v>
      </c>
      <c r="F1639">
        <v>575.47</v>
      </c>
      <c r="G1639">
        <v>575.47</v>
      </c>
      <c r="H1639">
        <v>575.47</v>
      </c>
      <c r="I1639">
        <v>584.5</v>
      </c>
      <c r="J1639">
        <v>584.5</v>
      </c>
      <c r="K1639">
        <v>584.5</v>
      </c>
      <c r="L1639">
        <v>593.66999999999996</v>
      </c>
      <c r="M1639">
        <v>593.66999999999996</v>
      </c>
      <c r="N1639">
        <v>593.66999999999996</v>
      </c>
      <c r="O1639">
        <v>602.98</v>
      </c>
      <c r="P1639">
        <v>602.98</v>
      </c>
      <c r="Q1639">
        <v>602.98</v>
      </c>
    </row>
    <row r="1640" spans="1:17" x14ac:dyDescent="0.2">
      <c r="A1640" t="s">
        <v>116</v>
      </c>
      <c r="B1640" t="e">
        <f>INDEX('SHOP Plan List'!B$2:B$15,MATCH($A1640,'SHOP Plan List'!$A$2:$A$15,0))</f>
        <v>#N/A</v>
      </c>
      <c r="C1640" t="e">
        <f>INDEX('SHOP Plan List'!C$2:C$15,MATCH($A1640,'SHOP Plan List'!$A$2:$A$15,0))</f>
        <v>#N/A</v>
      </c>
      <c r="D1640" t="s">
        <v>82</v>
      </c>
      <c r="E1640">
        <v>18</v>
      </c>
      <c r="F1640">
        <v>593.67999999999995</v>
      </c>
      <c r="G1640">
        <v>593.67999999999995</v>
      </c>
      <c r="H1640">
        <v>593.67999999999995</v>
      </c>
      <c r="I1640">
        <v>602.99</v>
      </c>
      <c r="J1640">
        <v>602.99</v>
      </c>
      <c r="K1640">
        <v>602.99</v>
      </c>
      <c r="L1640">
        <v>612.45000000000005</v>
      </c>
      <c r="M1640">
        <v>612.45000000000005</v>
      </c>
      <c r="N1640">
        <v>612.45000000000005</v>
      </c>
      <c r="O1640">
        <v>622.05999999999995</v>
      </c>
      <c r="P1640">
        <v>622.05999999999995</v>
      </c>
      <c r="Q1640">
        <v>622.05999999999995</v>
      </c>
    </row>
    <row r="1641" spans="1:17" x14ac:dyDescent="0.2">
      <c r="A1641" t="s">
        <v>116</v>
      </c>
      <c r="B1641" t="e">
        <f>INDEX('SHOP Plan List'!B$2:B$15,MATCH($A1641,'SHOP Plan List'!$A$2:$A$15,0))</f>
        <v>#N/A</v>
      </c>
      <c r="C1641" t="e">
        <f>INDEX('SHOP Plan List'!C$2:C$15,MATCH($A1641,'SHOP Plan List'!$A$2:$A$15,0))</f>
        <v>#N/A</v>
      </c>
      <c r="D1641" t="s">
        <v>82</v>
      </c>
      <c r="E1641">
        <v>19</v>
      </c>
      <c r="F1641">
        <v>611.88</v>
      </c>
      <c r="G1641">
        <v>611.88</v>
      </c>
      <c r="H1641">
        <v>611.88</v>
      </c>
      <c r="I1641">
        <v>621.48</v>
      </c>
      <c r="J1641">
        <v>621.48</v>
      </c>
      <c r="K1641">
        <v>621.48</v>
      </c>
      <c r="L1641">
        <v>631.23</v>
      </c>
      <c r="M1641">
        <v>631.23</v>
      </c>
      <c r="N1641">
        <v>631.23</v>
      </c>
      <c r="O1641">
        <v>641.14</v>
      </c>
      <c r="P1641">
        <v>641.14</v>
      </c>
      <c r="Q1641">
        <v>641.14</v>
      </c>
    </row>
    <row r="1642" spans="1:17" x14ac:dyDescent="0.2">
      <c r="A1642" t="s">
        <v>116</v>
      </c>
      <c r="B1642" t="e">
        <f>INDEX('SHOP Plan List'!B$2:B$15,MATCH($A1642,'SHOP Plan List'!$A$2:$A$15,0))</f>
        <v>#N/A</v>
      </c>
      <c r="C1642" t="e">
        <f>INDEX('SHOP Plan List'!C$2:C$15,MATCH($A1642,'SHOP Plan List'!$A$2:$A$15,0))</f>
        <v>#N/A</v>
      </c>
      <c r="D1642" t="s">
        <v>82</v>
      </c>
      <c r="E1642">
        <v>20</v>
      </c>
      <c r="F1642">
        <v>630.74</v>
      </c>
      <c r="G1642">
        <v>630.74</v>
      </c>
      <c r="H1642">
        <v>630.74</v>
      </c>
      <c r="I1642">
        <v>640.64</v>
      </c>
      <c r="J1642">
        <v>640.64</v>
      </c>
      <c r="K1642">
        <v>640.64</v>
      </c>
      <c r="L1642">
        <v>650.69000000000005</v>
      </c>
      <c r="M1642">
        <v>650.69000000000005</v>
      </c>
      <c r="N1642">
        <v>650.69000000000005</v>
      </c>
      <c r="O1642">
        <v>660.9</v>
      </c>
      <c r="P1642">
        <v>660.9</v>
      </c>
      <c r="Q1642">
        <v>660.9</v>
      </c>
    </row>
    <row r="1643" spans="1:17" x14ac:dyDescent="0.2">
      <c r="A1643" t="s">
        <v>116</v>
      </c>
      <c r="B1643" t="e">
        <f>INDEX('SHOP Plan List'!B$2:B$15,MATCH($A1643,'SHOP Plan List'!$A$2:$A$15,0))</f>
        <v>#N/A</v>
      </c>
      <c r="C1643" t="e">
        <f>INDEX('SHOP Plan List'!C$2:C$15,MATCH($A1643,'SHOP Plan List'!$A$2:$A$15,0))</f>
        <v>#N/A</v>
      </c>
      <c r="D1643" t="s">
        <v>82</v>
      </c>
      <c r="E1643">
        <v>21</v>
      </c>
      <c r="F1643">
        <v>650.25</v>
      </c>
      <c r="G1643">
        <v>650.25</v>
      </c>
      <c r="H1643">
        <v>650.25</v>
      </c>
      <c r="I1643">
        <v>660.45</v>
      </c>
      <c r="J1643">
        <v>660.45</v>
      </c>
      <c r="K1643">
        <v>660.45</v>
      </c>
      <c r="L1643">
        <v>670.81</v>
      </c>
      <c r="M1643">
        <v>670.81</v>
      </c>
      <c r="N1643">
        <v>670.81</v>
      </c>
      <c r="O1643">
        <v>681.34</v>
      </c>
      <c r="P1643">
        <v>681.34</v>
      </c>
      <c r="Q1643">
        <v>681.34</v>
      </c>
    </row>
    <row r="1644" spans="1:17" x14ac:dyDescent="0.2">
      <c r="A1644" t="s">
        <v>116</v>
      </c>
      <c r="B1644" t="e">
        <f>INDEX('SHOP Plan List'!B$2:B$15,MATCH($A1644,'SHOP Plan List'!$A$2:$A$15,0))</f>
        <v>#N/A</v>
      </c>
      <c r="C1644" t="e">
        <f>INDEX('SHOP Plan List'!C$2:C$15,MATCH($A1644,'SHOP Plan List'!$A$2:$A$15,0))</f>
        <v>#N/A</v>
      </c>
      <c r="D1644" t="s">
        <v>82</v>
      </c>
      <c r="E1644">
        <v>22</v>
      </c>
      <c r="F1644">
        <v>650.25</v>
      </c>
      <c r="G1644">
        <v>650.25</v>
      </c>
      <c r="H1644">
        <v>650.25</v>
      </c>
      <c r="I1644">
        <v>660.45</v>
      </c>
      <c r="J1644">
        <v>660.45</v>
      </c>
      <c r="K1644">
        <v>660.45</v>
      </c>
      <c r="L1644">
        <v>670.81</v>
      </c>
      <c r="M1644">
        <v>670.81</v>
      </c>
      <c r="N1644">
        <v>670.81</v>
      </c>
      <c r="O1644">
        <v>681.34</v>
      </c>
      <c r="P1644">
        <v>681.34</v>
      </c>
      <c r="Q1644">
        <v>681.34</v>
      </c>
    </row>
    <row r="1645" spans="1:17" x14ac:dyDescent="0.2">
      <c r="A1645" t="s">
        <v>116</v>
      </c>
      <c r="B1645" t="e">
        <f>INDEX('SHOP Plan List'!B$2:B$15,MATCH($A1645,'SHOP Plan List'!$A$2:$A$15,0))</f>
        <v>#N/A</v>
      </c>
      <c r="C1645" t="e">
        <f>INDEX('SHOP Plan List'!C$2:C$15,MATCH($A1645,'SHOP Plan List'!$A$2:$A$15,0))</f>
        <v>#N/A</v>
      </c>
      <c r="D1645" t="s">
        <v>82</v>
      </c>
      <c r="E1645">
        <v>23</v>
      </c>
      <c r="F1645">
        <v>650.25</v>
      </c>
      <c r="G1645">
        <v>650.25</v>
      </c>
      <c r="H1645">
        <v>650.25</v>
      </c>
      <c r="I1645">
        <v>660.45</v>
      </c>
      <c r="J1645">
        <v>660.45</v>
      </c>
      <c r="K1645">
        <v>660.45</v>
      </c>
      <c r="L1645">
        <v>670.81</v>
      </c>
      <c r="M1645">
        <v>670.81</v>
      </c>
      <c r="N1645">
        <v>670.81</v>
      </c>
      <c r="O1645">
        <v>681.34</v>
      </c>
      <c r="P1645">
        <v>681.34</v>
      </c>
      <c r="Q1645">
        <v>681.34</v>
      </c>
    </row>
    <row r="1646" spans="1:17" x14ac:dyDescent="0.2">
      <c r="A1646" t="s">
        <v>116</v>
      </c>
      <c r="B1646" t="e">
        <f>INDEX('SHOP Plan List'!B$2:B$15,MATCH($A1646,'SHOP Plan List'!$A$2:$A$15,0))</f>
        <v>#N/A</v>
      </c>
      <c r="C1646" t="e">
        <f>INDEX('SHOP Plan List'!C$2:C$15,MATCH($A1646,'SHOP Plan List'!$A$2:$A$15,0))</f>
        <v>#N/A</v>
      </c>
      <c r="D1646" t="s">
        <v>82</v>
      </c>
      <c r="E1646">
        <v>24</v>
      </c>
      <c r="F1646">
        <v>650.25</v>
      </c>
      <c r="G1646">
        <v>650.25</v>
      </c>
      <c r="H1646">
        <v>650.25</v>
      </c>
      <c r="I1646">
        <v>660.45</v>
      </c>
      <c r="J1646">
        <v>660.45</v>
      </c>
      <c r="K1646">
        <v>660.45</v>
      </c>
      <c r="L1646">
        <v>670.81</v>
      </c>
      <c r="M1646">
        <v>670.81</v>
      </c>
      <c r="N1646">
        <v>670.81</v>
      </c>
      <c r="O1646">
        <v>681.34</v>
      </c>
      <c r="P1646">
        <v>681.34</v>
      </c>
      <c r="Q1646">
        <v>681.34</v>
      </c>
    </row>
    <row r="1647" spans="1:17" x14ac:dyDescent="0.2">
      <c r="A1647" t="s">
        <v>116</v>
      </c>
      <c r="B1647" t="e">
        <f>INDEX('SHOP Plan List'!B$2:B$15,MATCH($A1647,'SHOP Plan List'!$A$2:$A$15,0))</f>
        <v>#N/A</v>
      </c>
      <c r="C1647" t="e">
        <f>INDEX('SHOP Plan List'!C$2:C$15,MATCH($A1647,'SHOP Plan List'!$A$2:$A$15,0))</f>
        <v>#N/A</v>
      </c>
      <c r="D1647" t="s">
        <v>82</v>
      </c>
      <c r="E1647">
        <v>25</v>
      </c>
      <c r="F1647">
        <v>652.85</v>
      </c>
      <c r="G1647">
        <v>652.85</v>
      </c>
      <c r="H1647">
        <v>652.85</v>
      </c>
      <c r="I1647">
        <v>663.09</v>
      </c>
      <c r="J1647">
        <v>663.09</v>
      </c>
      <c r="K1647">
        <v>663.09</v>
      </c>
      <c r="L1647">
        <v>673.5</v>
      </c>
      <c r="M1647">
        <v>673.5</v>
      </c>
      <c r="N1647">
        <v>673.5</v>
      </c>
      <c r="O1647">
        <v>684.06</v>
      </c>
      <c r="P1647">
        <v>684.06</v>
      </c>
      <c r="Q1647">
        <v>684.06</v>
      </c>
    </row>
    <row r="1648" spans="1:17" x14ac:dyDescent="0.2">
      <c r="A1648" t="s">
        <v>116</v>
      </c>
      <c r="B1648" t="e">
        <f>INDEX('SHOP Plan List'!B$2:B$15,MATCH($A1648,'SHOP Plan List'!$A$2:$A$15,0))</f>
        <v>#N/A</v>
      </c>
      <c r="C1648" t="e">
        <f>INDEX('SHOP Plan List'!C$2:C$15,MATCH($A1648,'SHOP Plan List'!$A$2:$A$15,0))</f>
        <v>#N/A</v>
      </c>
      <c r="D1648" t="s">
        <v>82</v>
      </c>
      <c r="E1648">
        <v>26</v>
      </c>
      <c r="F1648">
        <v>665.85</v>
      </c>
      <c r="G1648">
        <v>665.85</v>
      </c>
      <c r="H1648">
        <v>665.85</v>
      </c>
      <c r="I1648">
        <v>676.3</v>
      </c>
      <c r="J1648">
        <v>676.3</v>
      </c>
      <c r="K1648">
        <v>676.3</v>
      </c>
      <c r="L1648">
        <v>686.91</v>
      </c>
      <c r="M1648">
        <v>686.91</v>
      </c>
      <c r="N1648">
        <v>686.91</v>
      </c>
      <c r="O1648">
        <v>697.69</v>
      </c>
      <c r="P1648">
        <v>697.69</v>
      </c>
      <c r="Q1648">
        <v>697.69</v>
      </c>
    </row>
    <row r="1649" spans="1:17" x14ac:dyDescent="0.2">
      <c r="A1649" t="s">
        <v>116</v>
      </c>
      <c r="B1649" t="e">
        <f>INDEX('SHOP Plan List'!B$2:B$15,MATCH($A1649,'SHOP Plan List'!$A$2:$A$15,0))</f>
        <v>#N/A</v>
      </c>
      <c r="C1649" t="e">
        <f>INDEX('SHOP Plan List'!C$2:C$15,MATCH($A1649,'SHOP Plan List'!$A$2:$A$15,0))</f>
        <v>#N/A</v>
      </c>
      <c r="D1649" t="s">
        <v>82</v>
      </c>
      <c r="E1649">
        <v>27</v>
      </c>
      <c r="F1649">
        <v>681.46</v>
      </c>
      <c r="G1649">
        <v>681.46</v>
      </c>
      <c r="H1649">
        <v>681.46</v>
      </c>
      <c r="I1649">
        <v>692.15</v>
      </c>
      <c r="J1649">
        <v>692.15</v>
      </c>
      <c r="K1649">
        <v>692.15</v>
      </c>
      <c r="L1649">
        <v>703.01</v>
      </c>
      <c r="M1649">
        <v>703.01</v>
      </c>
      <c r="N1649">
        <v>703.01</v>
      </c>
      <c r="O1649">
        <v>714.04</v>
      </c>
      <c r="P1649">
        <v>714.04</v>
      </c>
      <c r="Q1649">
        <v>714.04</v>
      </c>
    </row>
    <row r="1650" spans="1:17" x14ac:dyDescent="0.2">
      <c r="A1650" t="s">
        <v>116</v>
      </c>
      <c r="B1650" t="e">
        <f>INDEX('SHOP Plan List'!B$2:B$15,MATCH($A1650,'SHOP Plan List'!$A$2:$A$15,0))</f>
        <v>#N/A</v>
      </c>
      <c r="C1650" t="e">
        <f>INDEX('SHOP Plan List'!C$2:C$15,MATCH($A1650,'SHOP Plan List'!$A$2:$A$15,0))</f>
        <v>#N/A</v>
      </c>
      <c r="D1650" t="s">
        <v>82</v>
      </c>
      <c r="E1650">
        <v>28</v>
      </c>
      <c r="F1650">
        <v>706.82</v>
      </c>
      <c r="G1650">
        <v>706.82</v>
      </c>
      <c r="H1650">
        <v>706.82</v>
      </c>
      <c r="I1650">
        <v>717.91</v>
      </c>
      <c r="J1650">
        <v>717.91</v>
      </c>
      <c r="K1650">
        <v>717.91</v>
      </c>
      <c r="L1650">
        <v>729.17</v>
      </c>
      <c r="M1650">
        <v>729.17</v>
      </c>
      <c r="N1650">
        <v>729.17</v>
      </c>
      <c r="O1650">
        <v>740.61</v>
      </c>
      <c r="P1650">
        <v>740.61</v>
      </c>
      <c r="Q1650">
        <v>740.61</v>
      </c>
    </row>
    <row r="1651" spans="1:17" x14ac:dyDescent="0.2">
      <c r="A1651" t="s">
        <v>116</v>
      </c>
      <c r="B1651" t="e">
        <f>INDEX('SHOP Plan List'!B$2:B$15,MATCH($A1651,'SHOP Plan List'!$A$2:$A$15,0))</f>
        <v>#N/A</v>
      </c>
      <c r="C1651" t="e">
        <f>INDEX('SHOP Plan List'!C$2:C$15,MATCH($A1651,'SHOP Plan List'!$A$2:$A$15,0))</f>
        <v>#N/A</v>
      </c>
      <c r="D1651" t="s">
        <v>82</v>
      </c>
      <c r="E1651">
        <v>29</v>
      </c>
      <c r="F1651">
        <v>727.63</v>
      </c>
      <c r="G1651">
        <v>727.63</v>
      </c>
      <c r="H1651">
        <v>727.63</v>
      </c>
      <c r="I1651">
        <v>739.04</v>
      </c>
      <c r="J1651">
        <v>739.04</v>
      </c>
      <c r="K1651">
        <v>739.04</v>
      </c>
      <c r="L1651">
        <v>750.64</v>
      </c>
      <c r="M1651">
        <v>750.64</v>
      </c>
      <c r="N1651">
        <v>750.64</v>
      </c>
      <c r="O1651">
        <v>762.42</v>
      </c>
      <c r="P1651">
        <v>762.42</v>
      </c>
      <c r="Q1651">
        <v>762.42</v>
      </c>
    </row>
    <row r="1652" spans="1:17" x14ac:dyDescent="0.2">
      <c r="A1652" t="s">
        <v>116</v>
      </c>
      <c r="B1652" t="e">
        <f>INDEX('SHOP Plan List'!B$2:B$15,MATCH($A1652,'SHOP Plan List'!$A$2:$A$15,0))</f>
        <v>#N/A</v>
      </c>
      <c r="C1652" t="e">
        <f>INDEX('SHOP Plan List'!C$2:C$15,MATCH($A1652,'SHOP Plan List'!$A$2:$A$15,0))</f>
        <v>#N/A</v>
      </c>
      <c r="D1652" t="s">
        <v>82</v>
      </c>
      <c r="E1652">
        <v>30</v>
      </c>
      <c r="F1652">
        <v>738.03</v>
      </c>
      <c r="G1652">
        <v>738.03</v>
      </c>
      <c r="H1652">
        <v>738.03</v>
      </c>
      <c r="I1652">
        <v>749.61</v>
      </c>
      <c r="J1652">
        <v>749.61</v>
      </c>
      <c r="K1652">
        <v>749.61</v>
      </c>
      <c r="L1652">
        <v>761.37</v>
      </c>
      <c r="M1652">
        <v>761.37</v>
      </c>
      <c r="N1652">
        <v>761.37</v>
      </c>
      <c r="O1652">
        <v>773.32</v>
      </c>
      <c r="P1652">
        <v>773.32</v>
      </c>
      <c r="Q1652">
        <v>773.32</v>
      </c>
    </row>
    <row r="1653" spans="1:17" x14ac:dyDescent="0.2">
      <c r="A1653" t="s">
        <v>116</v>
      </c>
      <c r="B1653" t="e">
        <f>INDEX('SHOP Plan List'!B$2:B$15,MATCH($A1653,'SHOP Plan List'!$A$2:$A$15,0))</f>
        <v>#N/A</v>
      </c>
      <c r="C1653" t="e">
        <f>INDEX('SHOP Plan List'!C$2:C$15,MATCH($A1653,'SHOP Plan List'!$A$2:$A$15,0))</f>
        <v>#N/A</v>
      </c>
      <c r="D1653" t="s">
        <v>82</v>
      </c>
      <c r="E1653">
        <v>31</v>
      </c>
      <c r="F1653">
        <v>753.64</v>
      </c>
      <c r="G1653">
        <v>753.64</v>
      </c>
      <c r="H1653">
        <v>753.64</v>
      </c>
      <c r="I1653">
        <v>765.46</v>
      </c>
      <c r="J1653">
        <v>765.46</v>
      </c>
      <c r="K1653">
        <v>765.46</v>
      </c>
      <c r="L1653">
        <v>777.47</v>
      </c>
      <c r="M1653">
        <v>777.47</v>
      </c>
      <c r="N1653">
        <v>777.47</v>
      </c>
      <c r="O1653">
        <v>789.67</v>
      </c>
      <c r="P1653">
        <v>789.67</v>
      </c>
      <c r="Q1653">
        <v>789.67</v>
      </c>
    </row>
    <row r="1654" spans="1:17" x14ac:dyDescent="0.2">
      <c r="A1654" t="s">
        <v>116</v>
      </c>
      <c r="B1654" t="e">
        <f>INDEX('SHOP Plan List'!B$2:B$15,MATCH($A1654,'SHOP Plan List'!$A$2:$A$15,0))</f>
        <v>#N/A</v>
      </c>
      <c r="C1654" t="e">
        <f>INDEX('SHOP Plan List'!C$2:C$15,MATCH($A1654,'SHOP Plan List'!$A$2:$A$15,0))</f>
        <v>#N/A</v>
      </c>
      <c r="D1654" t="s">
        <v>82</v>
      </c>
      <c r="E1654">
        <v>32</v>
      </c>
      <c r="F1654">
        <v>769.24</v>
      </c>
      <c r="G1654">
        <v>769.24</v>
      </c>
      <c r="H1654">
        <v>769.24</v>
      </c>
      <c r="I1654">
        <v>781.31</v>
      </c>
      <c r="J1654">
        <v>781.31</v>
      </c>
      <c r="K1654">
        <v>781.31</v>
      </c>
      <c r="L1654">
        <v>793.57</v>
      </c>
      <c r="M1654">
        <v>793.57</v>
      </c>
      <c r="N1654">
        <v>793.57</v>
      </c>
      <c r="O1654">
        <v>806.02</v>
      </c>
      <c r="P1654">
        <v>806.02</v>
      </c>
      <c r="Q1654">
        <v>806.02</v>
      </c>
    </row>
    <row r="1655" spans="1:17" x14ac:dyDescent="0.2">
      <c r="A1655" t="s">
        <v>116</v>
      </c>
      <c r="B1655" t="e">
        <f>INDEX('SHOP Plan List'!B$2:B$15,MATCH($A1655,'SHOP Plan List'!$A$2:$A$15,0))</f>
        <v>#N/A</v>
      </c>
      <c r="C1655" t="e">
        <f>INDEX('SHOP Plan List'!C$2:C$15,MATCH($A1655,'SHOP Plan List'!$A$2:$A$15,0))</f>
        <v>#N/A</v>
      </c>
      <c r="D1655" t="s">
        <v>82</v>
      </c>
      <c r="E1655">
        <v>33</v>
      </c>
      <c r="F1655">
        <v>779</v>
      </c>
      <c r="G1655">
        <v>779</v>
      </c>
      <c r="H1655">
        <v>779</v>
      </c>
      <c r="I1655">
        <v>791.22</v>
      </c>
      <c r="J1655">
        <v>791.22</v>
      </c>
      <c r="K1655">
        <v>791.22</v>
      </c>
      <c r="L1655">
        <v>803.63</v>
      </c>
      <c r="M1655">
        <v>803.63</v>
      </c>
      <c r="N1655">
        <v>803.63</v>
      </c>
      <c r="O1655">
        <v>816.24</v>
      </c>
      <c r="P1655">
        <v>816.24</v>
      </c>
      <c r="Q1655">
        <v>816.24</v>
      </c>
    </row>
    <row r="1656" spans="1:17" x14ac:dyDescent="0.2">
      <c r="A1656" t="s">
        <v>116</v>
      </c>
      <c r="B1656" t="e">
        <f>INDEX('SHOP Plan List'!B$2:B$15,MATCH($A1656,'SHOP Plan List'!$A$2:$A$15,0))</f>
        <v>#N/A</v>
      </c>
      <c r="C1656" t="e">
        <f>INDEX('SHOP Plan List'!C$2:C$15,MATCH($A1656,'SHOP Plan List'!$A$2:$A$15,0))</f>
        <v>#N/A</v>
      </c>
      <c r="D1656" t="s">
        <v>82</v>
      </c>
      <c r="E1656">
        <v>34</v>
      </c>
      <c r="F1656">
        <v>789.4</v>
      </c>
      <c r="G1656">
        <v>789.4</v>
      </c>
      <c r="H1656">
        <v>789.4</v>
      </c>
      <c r="I1656">
        <v>801.79</v>
      </c>
      <c r="J1656">
        <v>801.79</v>
      </c>
      <c r="K1656">
        <v>801.79</v>
      </c>
      <c r="L1656">
        <v>814.37</v>
      </c>
      <c r="M1656">
        <v>814.37</v>
      </c>
      <c r="N1656">
        <v>814.37</v>
      </c>
      <c r="O1656">
        <v>827.14</v>
      </c>
      <c r="P1656">
        <v>827.14</v>
      </c>
      <c r="Q1656">
        <v>827.14</v>
      </c>
    </row>
    <row r="1657" spans="1:17" x14ac:dyDescent="0.2">
      <c r="A1657" t="s">
        <v>116</v>
      </c>
      <c r="B1657" t="e">
        <f>INDEX('SHOP Plan List'!B$2:B$15,MATCH($A1657,'SHOP Plan List'!$A$2:$A$15,0))</f>
        <v>#N/A</v>
      </c>
      <c r="C1657" t="e">
        <f>INDEX('SHOP Plan List'!C$2:C$15,MATCH($A1657,'SHOP Plan List'!$A$2:$A$15,0))</f>
        <v>#N/A</v>
      </c>
      <c r="D1657" t="s">
        <v>82</v>
      </c>
      <c r="E1657">
        <v>35</v>
      </c>
      <c r="F1657">
        <v>794.6</v>
      </c>
      <c r="G1657">
        <v>794.6</v>
      </c>
      <c r="H1657">
        <v>794.6</v>
      </c>
      <c r="I1657">
        <v>807.07</v>
      </c>
      <c r="J1657">
        <v>807.07</v>
      </c>
      <c r="K1657">
        <v>807.07</v>
      </c>
      <c r="L1657">
        <v>819.73</v>
      </c>
      <c r="M1657">
        <v>819.73</v>
      </c>
      <c r="N1657">
        <v>819.73</v>
      </c>
      <c r="O1657">
        <v>832.59</v>
      </c>
      <c r="P1657">
        <v>832.59</v>
      </c>
      <c r="Q1657">
        <v>832.59</v>
      </c>
    </row>
    <row r="1658" spans="1:17" x14ac:dyDescent="0.2">
      <c r="A1658" t="s">
        <v>116</v>
      </c>
      <c r="B1658" t="e">
        <f>INDEX('SHOP Plan List'!B$2:B$15,MATCH($A1658,'SHOP Plan List'!$A$2:$A$15,0))</f>
        <v>#N/A</v>
      </c>
      <c r="C1658" t="e">
        <f>INDEX('SHOP Plan List'!C$2:C$15,MATCH($A1658,'SHOP Plan List'!$A$2:$A$15,0))</f>
        <v>#N/A</v>
      </c>
      <c r="D1658" t="s">
        <v>82</v>
      </c>
      <c r="E1658">
        <v>36</v>
      </c>
      <c r="F1658">
        <v>799.81</v>
      </c>
      <c r="G1658">
        <v>799.81</v>
      </c>
      <c r="H1658">
        <v>799.81</v>
      </c>
      <c r="I1658">
        <v>812.35</v>
      </c>
      <c r="J1658">
        <v>812.35</v>
      </c>
      <c r="K1658">
        <v>812.35</v>
      </c>
      <c r="L1658">
        <v>825.1</v>
      </c>
      <c r="M1658">
        <v>825.1</v>
      </c>
      <c r="N1658">
        <v>825.1</v>
      </c>
      <c r="O1658">
        <v>838.04</v>
      </c>
      <c r="P1658">
        <v>838.04</v>
      </c>
      <c r="Q1658">
        <v>838.04</v>
      </c>
    </row>
    <row r="1659" spans="1:17" x14ac:dyDescent="0.2">
      <c r="A1659" t="s">
        <v>116</v>
      </c>
      <c r="B1659" t="e">
        <f>INDEX('SHOP Plan List'!B$2:B$15,MATCH($A1659,'SHOP Plan List'!$A$2:$A$15,0))</f>
        <v>#N/A</v>
      </c>
      <c r="C1659" t="e">
        <f>INDEX('SHOP Plan List'!C$2:C$15,MATCH($A1659,'SHOP Plan List'!$A$2:$A$15,0))</f>
        <v>#N/A</v>
      </c>
      <c r="D1659" t="s">
        <v>82</v>
      </c>
      <c r="E1659">
        <v>37</v>
      </c>
      <c r="F1659">
        <v>805.01</v>
      </c>
      <c r="G1659">
        <v>805.01</v>
      </c>
      <c r="H1659">
        <v>805.01</v>
      </c>
      <c r="I1659">
        <v>817.64</v>
      </c>
      <c r="J1659">
        <v>817.64</v>
      </c>
      <c r="K1659">
        <v>817.64</v>
      </c>
      <c r="L1659">
        <v>830.47</v>
      </c>
      <c r="M1659">
        <v>830.47</v>
      </c>
      <c r="N1659">
        <v>830.47</v>
      </c>
      <c r="O1659">
        <v>843.49</v>
      </c>
      <c r="P1659">
        <v>843.49</v>
      </c>
      <c r="Q1659">
        <v>843.49</v>
      </c>
    </row>
    <row r="1660" spans="1:17" x14ac:dyDescent="0.2">
      <c r="A1660" t="s">
        <v>116</v>
      </c>
      <c r="B1660" t="e">
        <f>INDEX('SHOP Plan List'!B$2:B$15,MATCH($A1660,'SHOP Plan List'!$A$2:$A$15,0))</f>
        <v>#N/A</v>
      </c>
      <c r="C1660" t="e">
        <f>INDEX('SHOP Plan List'!C$2:C$15,MATCH($A1660,'SHOP Plan List'!$A$2:$A$15,0))</f>
        <v>#N/A</v>
      </c>
      <c r="D1660" t="s">
        <v>82</v>
      </c>
      <c r="E1660">
        <v>38</v>
      </c>
      <c r="F1660">
        <v>810.21</v>
      </c>
      <c r="G1660">
        <v>810.21</v>
      </c>
      <c r="H1660">
        <v>810.21</v>
      </c>
      <c r="I1660">
        <v>822.92</v>
      </c>
      <c r="J1660">
        <v>822.92</v>
      </c>
      <c r="K1660">
        <v>822.92</v>
      </c>
      <c r="L1660">
        <v>835.83</v>
      </c>
      <c r="M1660">
        <v>835.83</v>
      </c>
      <c r="N1660">
        <v>835.83</v>
      </c>
      <c r="O1660">
        <v>848.95</v>
      </c>
      <c r="P1660">
        <v>848.95</v>
      </c>
      <c r="Q1660">
        <v>848.95</v>
      </c>
    </row>
    <row r="1661" spans="1:17" x14ac:dyDescent="0.2">
      <c r="A1661" t="s">
        <v>116</v>
      </c>
      <c r="B1661" t="e">
        <f>INDEX('SHOP Plan List'!B$2:B$15,MATCH($A1661,'SHOP Plan List'!$A$2:$A$15,0))</f>
        <v>#N/A</v>
      </c>
      <c r="C1661" t="e">
        <f>INDEX('SHOP Plan List'!C$2:C$15,MATCH($A1661,'SHOP Plan List'!$A$2:$A$15,0))</f>
        <v>#N/A</v>
      </c>
      <c r="D1661" t="s">
        <v>82</v>
      </c>
      <c r="E1661">
        <v>39</v>
      </c>
      <c r="F1661">
        <v>820.61</v>
      </c>
      <c r="G1661">
        <v>820.61</v>
      </c>
      <c r="H1661">
        <v>820.61</v>
      </c>
      <c r="I1661">
        <v>833.49</v>
      </c>
      <c r="J1661">
        <v>833.49</v>
      </c>
      <c r="K1661">
        <v>833.49</v>
      </c>
      <c r="L1661">
        <v>846.56</v>
      </c>
      <c r="M1661">
        <v>846.56</v>
      </c>
      <c r="N1661">
        <v>846.56</v>
      </c>
      <c r="O1661">
        <v>859.85</v>
      </c>
      <c r="P1661">
        <v>859.85</v>
      </c>
      <c r="Q1661">
        <v>859.85</v>
      </c>
    </row>
    <row r="1662" spans="1:17" x14ac:dyDescent="0.2">
      <c r="A1662" t="s">
        <v>116</v>
      </c>
      <c r="B1662" t="e">
        <f>INDEX('SHOP Plan List'!B$2:B$15,MATCH($A1662,'SHOP Plan List'!$A$2:$A$15,0))</f>
        <v>#N/A</v>
      </c>
      <c r="C1662" t="e">
        <f>INDEX('SHOP Plan List'!C$2:C$15,MATCH($A1662,'SHOP Plan List'!$A$2:$A$15,0))</f>
        <v>#N/A</v>
      </c>
      <c r="D1662" t="s">
        <v>82</v>
      </c>
      <c r="E1662">
        <v>40</v>
      </c>
      <c r="F1662">
        <v>831.02</v>
      </c>
      <c r="G1662">
        <v>831.02</v>
      </c>
      <c r="H1662">
        <v>831.02</v>
      </c>
      <c r="I1662">
        <v>844.06</v>
      </c>
      <c r="J1662">
        <v>844.06</v>
      </c>
      <c r="K1662">
        <v>844.06</v>
      </c>
      <c r="L1662">
        <v>857.3</v>
      </c>
      <c r="M1662">
        <v>857.3</v>
      </c>
      <c r="N1662">
        <v>857.3</v>
      </c>
      <c r="O1662">
        <v>870.75</v>
      </c>
      <c r="P1662">
        <v>870.75</v>
      </c>
      <c r="Q1662">
        <v>870.75</v>
      </c>
    </row>
    <row r="1663" spans="1:17" x14ac:dyDescent="0.2">
      <c r="A1663" t="s">
        <v>116</v>
      </c>
      <c r="B1663" t="e">
        <f>INDEX('SHOP Plan List'!B$2:B$15,MATCH($A1663,'SHOP Plan List'!$A$2:$A$15,0))</f>
        <v>#N/A</v>
      </c>
      <c r="C1663" t="e">
        <f>INDEX('SHOP Plan List'!C$2:C$15,MATCH($A1663,'SHOP Plan List'!$A$2:$A$15,0))</f>
        <v>#N/A</v>
      </c>
      <c r="D1663" t="s">
        <v>82</v>
      </c>
      <c r="E1663">
        <v>41</v>
      </c>
      <c r="F1663">
        <v>846.62</v>
      </c>
      <c r="G1663">
        <v>846.62</v>
      </c>
      <c r="H1663">
        <v>846.62</v>
      </c>
      <c r="I1663">
        <v>859.91</v>
      </c>
      <c r="J1663">
        <v>859.91</v>
      </c>
      <c r="K1663">
        <v>859.91</v>
      </c>
      <c r="L1663">
        <v>873.4</v>
      </c>
      <c r="M1663">
        <v>873.4</v>
      </c>
      <c r="N1663">
        <v>873.4</v>
      </c>
      <c r="O1663">
        <v>887.1</v>
      </c>
      <c r="P1663">
        <v>887.1</v>
      </c>
      <c r="Q1663">
        <v>887.1</v>
      </c>
    </row>
    <row r="1664" spans="1:17" x14ac:dyDescent="0.2">
      <c r="A1664" t="s">
        <v>116</v>
      </c>
      <c r="B1664" t="e">
        <f>INDEX('SHOP Plan List'!B$2:B$15,MATCH($A1664,'SHOP Plan List'!$A$2:$A$15,0))</f>
        <v>#N/A</v>
      </c>
      <c r="C1664" t="e">
        <f>INDEX('SHOP Plan List'!C$2:C$15,MATCH($A1664,'SHOP Plan List'!$A$2:$A$15,0))</f>
        <v>#N/A</v>
      </c>
      <c r="D1664" t="s">
        <v>82</v>
      </c>
      <c r="E1664">
        <v>42</v>
      </c>
      <c r="F1664">
        <v>861.58</v>
      </c>
      <c r="G1664">
        <v>861.58</v>
      </c>
      <c r="H1664">
        <v>861.58</v>
      </c>
      <c r="I1664">
        <v>875.1</v>
      </c>
      <c r="J1664">
        <v>875.1</v>
      </c>
      <c r="K1664">
        <v>875.1</v>
      </c>
      <c r="L1664">
        <v>888.83</v>
      </c>
      <c r="M1664">
        <v>888.83</v>
      </c>
      <c r="N1664">
        <v>888.83</v>
      </c>
      <c r="O1664">
        <v>902.77</v>
      </c>
      <c r="P1664">
        <v>902.77</v>
      </c>
      <c r="Q1664">
        <v>902.77</v>
      </c>
    </row>
    <row r="1665" spans="1:17" x14ac:dyDescent="0.2">
      <c r="A1665" t="s">
        <v>116</v>
      </c>
      <c r="B1665" t="e">
        <f>INDEX('SHOP Plan List'!B$2:B$15,MATCH($A1665,'SHOP Plan List'!$A$2:$A$15,0))</f>
        <v>#N/A</v>
      </c>
      <c r="C1665" t="e">
        <f>INDEX('SHOP Plan List'!C$2:C$15,MATCH($A1665,'SHOP Plan List'!$A$2:$A$15,0))</f>
        <v>#N/A</v>
      </c>
      <c r="D1665" t="s">
        <v>82</v>
      </c>
      <c r="E1665">
        <v>43</v>
      </c>
      <c r="F1665">
        <v>882.39</v>
      </c>
      <c r="G1665">
        <v>882.39</v>
      </c>
      <c r="H1665">
        <v>882.39</v>
      </c>
      <c r="I1665">
        <v>896.23</v>
      </c>
      <c r="J1665">
        <v>896.23</v>
      </c>
      <c r="K1665">
        <v>896.23</v>
      </c>
      <c r="L1665">
        <v>910.29</v>
      </c>
      <c r="M1665">
        <v>910.29</v>
      </c>
      <c r="N1665">
        <v>910.29</v>
      </c>
      <c r="O1665">
        <v>924.57</v>
      </c>
      <c r="P1665">
        <v>924.57</v>
      </c>
      <c r="Q1665">
        <v>924.57</v>
      </c>
    </row>
    <row r="1666" spans="1:17" x14ac:dyDescent="0.2">
      <c r="A1666" t="s">
        <v>116</v>
      </c>
      <c r="B1666" t="e">
        <f>INDEX('SHOP Plan List'!B$2:B$15,MATCH($A1666,'SHOP Plan List'!$A$2:$A$15,0))</f>
        <v>#N/A</v>
      </c>
      <c r="C1666" t="e">
        <f>INDEX('SHOP Plan List'!C$2:C$15,MATCH($A1666,'SHOP Plan List'!$A$2:$A$15,0))</f>
        <v>#N/A</v>
      </c>
      <c r="D1666" t="s">
        <v>82</v>
      </c>
      <c r="E1666">
        <v>44</v>
      </c>
      <c r="F1666">
        <v>908.4</v>
      </c>
      <c r="G1666">
        <v>908.4</v>
      </c>
      <c r="H1666">
        <v>908.4</v>
      </c>
      <c r="I1666">
        <v>922.65</v>
      </c>
      <c r="J1666">
        <v>922.65</v>
      </c>
      <c r="K1666">
        <v>922.65</v>
      </c>
      <c r="L1666">
        <v>937.12</v>
      </c>
      <c r="M1666">
        <v>937.12</v>
      </c>
      <c r="N1666">
        <v>937.12</v>
      </c>
      <c r="O1666">
        <v>951.83</v>
      </c>
      <c r="P1666">
        <v>951.83</v>
      </c>
      <c r="Q1666">
        <v>951.83</v>
      </c>
    </row>
    <row r="1667" spans="1:17" x14ac:dyDescent="0.2">
      <c r="A1667" t="s">
        <v>116</v>
      </c>
      <c r="B1667" t="e">
        <f>INDEX('SHOP Plan List'!B$2:B$15,MATCH($A1667,'SHOP Plan List'!$A$2:$A$15,0))</f>
        <v>#N/A</v>
      </c>
      <c r="C1667" t="e">
        <f>INDEX('SHOP Plan List'!C$2:C$15,MATCH($A1667,'SHOP Plan List'!$A$2:$A$15,0))</f>
        <v>#N/A</v>
      </c>
      <c r="D1667" t="s">
        <v>82</v>
      </c>
      <c r="E1667">
        <v>45</v>
      </c>
      <c r="F1667">
        <v>938.96</v>
      </c>
      <c r="G1667">
        <v>938.96</v>
      </c>
      <c r="H1667">
        <v>938.96</v>
      </c>
      <c r="I1667">
        <v>953.69</v>
      </c>
      <c r="J1667">
        <v>953.69</v>
      </c>
      <c r="K1667">
        <v>953.69</v>
      </c>
      <c r="L1667">
        <v>968.65</v>
      </c>
      <c r="M1667">
        <v>968.65</v>
      </c>
      <c r="N1667">
        <v>968.65</v>
      </c>
      <c r="O1667">
        <v>983.85</v>
      </c>
      <c r="P1667">
        <v>983.85</v>
      </c>
      <c r="Q1667">
        <v>983.85</v>
      </c>
    </row>
    <row r="1668" spans="1:17" x14ac:dyDescent="0.2">
      <c r="A1668" t="s">
        <v>116</v>
      </c>
      <c r="B1668" t="e">
        <f>INDEX('SHOP Plan List'!B$2:B$15,MATCH($A1668,'SHOP Plan List'!$A$2:$A$15,0))</f>
        <v>#N/A</v>
      </c>
      <c r="C1668" t="e">
        <f>INDEX('SHOP Plan List'!C$2:C$15,MATCH($A1668,'SHOP Plan List'!$A$2:$A$15,0))</f>
        <v>#N/A</v>
      </c>
      <c r="D1668" t="s">
        <v>82</v>
      </c>
      <c r="E1668">
        <v>46</v>
      </c>
      <c r="F1668">
        <v>975.37</v>
      </c>
      <c r="G1668">
        <v>975.37</v>
      </c>
      <c r="H1668">
        <v>975.37</v>
      </c>
      <c r="I1668">
        <v>990.68</v>
      </c>
      <c r="J1668">
        <v>990.68</v>
      </c>
      <c r="K1668">
        <v>990.68</v>
      </c>
      <c r="L1668">
        <v>1006.22</v>
      </c>
      <c r="M1668">
        <v>1006.22</v>
      </c>
      <c r="N1668">
        <v>1006.22</v>
      </c>
      <c r="O1668">
        <v>1022.01</v>
      </c>
      <c r="P1668">
        <v>1022.01</v>
      </c>
      <c r="Q1668">
        <v>1022.01</v>
      </c>
    </row>
    <row r="1669" spans="1:17" x14ac:dyDescent="0.2">
      <c r="A1669" t="s">
        <v>116</v>
      </c>
      <c r="B1669" t="e">
        <f>INDEX('SHOP Plan List'!B$2:B$15,MATCH($A1669,'SHOP Plan List'!$A$2:$A$15,0))</f>
        <v>#N/A</v>
      </c>
      <c r="C1669" t="e">
        <f>INDEX('SHOP Plan List'!C$2:C$15,MATCH($A1669,'SHOP Plan List'!$A$2:$A$15,0))</f>
        <v>#N/A</v>
      </c>
      <c r="D1669" t="s">
        <v>82</v>
      </c>
      <c r="E1669">
        <v>47</v>
      </c>
      <c r="F1669">
        <v>1016.34</v>
      </c>
      <c r="G1669">
        <v>1016.34</v>
      </c>
      <c r="H1669">
        <v>1016.34</v>
      </c>
      <c r="I1669">
        <v>1032.28</v>
      </c>
      <c r="J1669">
        <v>1032.28</v>
      </c>
      <c r="K1669">
        <v>1032.28</v>
      </c>
      <c r="L1669">
        <v>1048.48</v>
      </c>
      <c r="M1669">
        <v>1048.48</v>
      </c>
      <c r="N1669">
        <v>1048.48</v>
      </c>
      <c r="O1669">
        <v>1064.93</v>
      </c>
      <c r="P1669">
        <v>1064.93</v>
      </c>
      <c r="Q1669">
        <v>1064.93</v>
      </c>
    </row>
    <row r="1670" spans="1:17" x14ac:dyDescent="0.2">
      <c r="A1670" t="s">
        <v>116</v>
      </c>
      <c r="B1670" t="e">
        <f>INDEX('SHOP Plan List'!B$2:B$15,MATCH($A1670,'SHOP Plan List'!$A$2:$A$15,0))</f>
        <v>#N/A</v>
      </c>
      <c r="C1670" t="e">
        <f>INDEX('SHOP Plan List'!C$2:C$15,MATCH($A1670,'SHOP Plan List'!$A$2:$A$15,0))</f>
        <v>#N/A</v>
      </c>
      <c r="D1670" t="s">
        <v>82</v>
      </c>
      <c r="E1670">
        <v>48</v>
      </c>
      <c r="F1670">
        <v>1063.1600000000001</v>
      </c>
      <c r="G1670">
        <v>1063.1600000000001</v>
      </c>
      <c r="H1670">
        <v>1063.1600000000001</v>
      </c>
      <c r="I1670">
        <v>1079.8399999999999</v>
      </c>
      <c r="J1670">
        <v>1079.8399999999999</v>
      </c>
      <c r="K1670">
        <v>1079.8399999999999</v>
      </c>
      <c r="L1670">
        <v>1096.78</v>
      </c>
      <c r="M1670">
        <v>1096.78</v>
      </c>
      <c r="N1670">
        <v>1096.78</v>
      </c>
      <c r="O1670">
        <v>1113.99</v>
      </c>
      <c r="P1670">
        <v>1113.99</v>
      </c>
      <c r="Q1670">
        <v>1113.99</v>
      </c>
    </row>
    <row r="1671" spans="1:17" x14ac:dyDescent="0.2">
      <c r="A1671" t="s">
        <v>116</v>
      </c>
      <c r="B1671" t="e">
        <f>INDEX('SHOP Plan List'!B$2:B$15,MATCH($A1671,'SHOP Plan List'!$A$2:$A$15,0))</f>
        <v>#N/A</v>
      </c>
      <c r="C1671" t="e">
        <f>INDEX('SHOP Plan List'!C$2:C$15,MATCH($A1671,'SHOP Plan List'!$A$2:$A$15,0))</f>
        <v>#N/A</v>
      </c>
      <c r="D1671" t="s">
        <v>82</v>
      </c>
      <c r="E1671">
        <v>49</v>
      </c>
      <c r="F1671">
        <v>1109.32</v>
      </c>
      <c r="G1671">
        <v>1109.32</v>
      </c>
      <c r="H1671">
        <v>1109.32</v>
      </c>
      <c r="I1671">
        <v>1126.73</v>
      </c>
      <c r="J1671">
        <v>1126.73</v>
      </c>
      <c r="K1671">
        <v>1126.73</v>
      </c>
      <c r="L1671">
        <v>1144.4100000000001</v>
      </c>
      <c r="M1671">
        <v>1144.4100000000001</v>
      </c>
      <c r="N1671">
        <v>1144.4100000000001</v>
      </c>
      <c r="O1671">
        <v>1162.3599999999999</v>
      </c>
      <c r="P1671">
        <v>1162.3599999999999</v>
      </c>
      <c r="Q1671">
        <v>1162.3599999999999</v>
      </c>
    </row>
    <row r="1672" spans="1:17" x14ac:dyDescent="0.2">
      <c r="A1672" t="s">
        <v>116</v>
      </c>
      <c r="B1672" t="e">
        <f>INDEX('SHOP Plan List'!B$2:B$15,MATCH($A1672,'SHOP Plan List'!$A$2:$A$15,0))</f>
        <v>#N/A</v>
      </c>
      <c r="C1672" t="e">
        <f>INDEX('SHOP Plan List'!C$2:C$15,MATCH($A1672,'SHOP Plan List'!$A$2:$A$15,0))</f>
        <v>#N/A</v>
      </c>
      <c r="D1672" t="s">
        <v>82</v>
      </c>
      <c r="E1672">
        <v>50</v>
      </c>
      <c r="F1672">
        <v>1161.3399999999999</v>
      </c>
      <c r="G1672">
        <v>1161.3399999999999</v>
      </c>
      <c r="H1672">
        <v>1161.3399999999999</v>
      </c>
      <c r="I1672">
        <v>1179.56</v>
      </c>
      <c r="J1672">
        <v>1179.56</v>
      </c>
      <c r="K1672">
        <v>1179.56</v>
      </c>
      <c r="L1672">
        <v>1198.07</v>
      </c>
      <c r="M1672">
        <v>1198.07</v>
      </c>
      <c r="N1672">
        <v>1198.07</v>
      </c>
      <c r="O1672">
        <v>1216.8699999999999</v>
      </c>
      <c r="P1672">
        <v>1216.8699999999999</v>
      </c>
      <c r="Q1672">
        <v>1216.8699999999999</v>
      </c>
    </row>
    <row r="1673" spans="1:17" x14ac:dyDescent="0.2">
      <c r="A1673" t="s">
        <v>116</v>
      </c>
      <c r="B1673" t="e">
        <f>INDEX('SHOP Plan List'!B$2:B$15,MATCH($A1673,'SHOP Plan List'!$A$2:$A$15,0))</f>
        <v>#N/A</v>
      </c>
      <c r="C1673" t="e">
        <f>INDEX('SHOP Plan List'!C$2:C$15,MATCH($A1673,'SHOP Plan List'!$A$2:$A$15,0))</f>
        <v>#N/A</v>
      </c>
      <c r="D1673" t="s">
        <v>82</v>
      </c>
      <c r="E1673">
        <v>51</v>
      </c>
      <c r="F1673">
        <v>1212.71</v>
      </c>
      <c r="G1673">
        <v>1212.71</v>
      </c>
      <c r="H1673">
        <v>1212.71</v>
      </c>
      <c r="I1673">
        <v>1231.74</v>
      </c>
      <c r="J1673">
        <v>1231.74</v>
      </c>
      <c r="K1673">
        <v>1231.74</v>
      </c>
      <c r="L1673">
        <v>1251.06</v>
      </c>
      <c r="M1673">
        <v>1251.06</v>
      </c>
      <c r="N1673">
        <v>1251.06</v>
      </c>
      <c r="O1673">
        <v>1270.69</v>
      </c>
      <c r="P1673">
        <v>1270.69</v>
      </c>
      <c r="Q1673">
        <v>1270.69</v>
      </c>
    </row>
    <row r="1674" spans="1:17" x14ac:dyDescent="0.2">
      <c r="A1674" t="s">
        <v>116</v>
      </c>
      <c r="B1674" t="e">
        <f>INDEX('SHOP Plan List'!B$2:B$15,MATCH($A1674,'SHOP Plan List'!$A$2:$A$15,0))</f>
        <v>#N/A</v>
      </c>
      <c r="C1674" t="e">
        <f>INDEX('SHOP Plan List'!C$2:C$15,MATCH($A1674,'SHOP Plan List'!$A$2:$A$15,0))</f>
        <v>#N/A</v>
      </c>
      <c r="D1674" t="s">
        <v>82</v>
      </c>
      <c r="E1674">
        <v>52</v>
      </c>
      <c r="F1674">
        <v>1269.28</v>
      </c>
      <c r="G1674">
        <v>1269.28</v>
      </c>
      <c r="H1674">
        <v>1269.28</v>
      </c>
      <c r="I1674">
        <v>1289.2</v>
      </c>
      <c r="J1674">
        <v>1289.2</v>
      </c>
      <c r="K1674">
        <v>1289.2</v>
      </c>
      <c r="L1674">
        <v>1309.43</v>
      </c>
      <c r="M1674">
        <v>1309.43</v>
      </c>
      <c r="N1674">
        <v>1309.43</v>
      </c>
      <c r="O1674">
        <v>1329.97</v>
      </c>
      <c r="P1674">
        <v>1329.97</v>
      </c>
      <c r="Q1674">
        <v>1329.97</v>
      </c>
    </row>
    <row r="1675" spans="1:17" x14ac:dyDescent="0.2">
      <c r="A1675" t="s">
        <v>116</v>
      </c>
      <c r="B1675" t="e">
        <f>INDEX('SHOP Plan List'!B$2:B$15,MATCH($A1675,'SHOP Plan List'!$A$2:$A$15,0))</f>
        <v>#N/A</v>
      </c>
      <c r="C1675" t="e">
        <f>INDEX('SHOP Plan List'!C$2:C$15,MATCH($A1675,'SHOP Plan List'!$A$2:$A$15,0))</f>
        <v>#N/A</v>
      </c>
      <c r="D1675" t="s">
        <v>82</v>
      </c>
      <c r="E1675">
        <v>53</v>
      </c>
      <c r="F1675">
        <v>1326.51</v>
      </c>
      <c r="G1675">
        <v>1326.51</v>
      </c>
      <c r="H1675">
        <v>1326.51</v>
      </c>
      <c r="I1675">
        <v>1347.32</v>
      </c>
      <c r="J1675">
        <v>1347.32</v>
      </c>
      <c r="K1675">
        <v>1347.32</v>
      </c>
      <c r="L1675">
        <v>1368.46</v>
      </c>
      <c r="M1675">
        <v>1368.46</v>
      </c>
      <c r="N1675">
        <v>1368.46</v>
      </c>
      <c r="O1675">
        <v>1389.93</v>
      </c>
      <c r="P1675">
        <v>1389.93</v>
      </c>
      <c r="Q1675">
        <v>1389.93</v>
      </c>
    </row>
    <row r="1676" spans="1:17" x14ac:dyDescent="0.2">
      <c r="A1676" t="s">
        <v>116</v>
      </c>
      <c r="B1676" t="e">
        <f>INDEX('SHOP Plan List'!B$2:B$15,MATCH($A1676,'SHOP Plan List'!$A$2:$A$15,0))</f>
        <v>#N/A</v>
      </c>
      <c r="C1676" t="e">
        <f>INDEX('SHOP Plan List'!C$2:C$15,MATCH($A1676,'SHOP Plan List'!$A$2:$A$15,0))</f>
        <v>#N/A</v>
      </c>
      <c r="D1676" t="s">
        <v>82</v>
      </c>
      <c r="E1676">
        <v>54</v>
      </c>
      <c r="F1676">
        <v>1388.28</v>
      </c>
      <c r="G1676">
        <v>1388.28</v>
      </c>
      <c r="H1676">
        <v>1388.28</v>
      </c>
      <c r="I1676">
        <v>1410.06</v>
      </c>
      <c r="J1676">
        <v>1410.06</v>
      </c>
      <c r="K1676">
        <v>1410.06</v>
      </c>
      <c r="L1676">
        <v>1432.18</v>
      </c>
      <c r="M1676">
        <v>1432.18</v>
      </c>
      <c r="N1676">
        <v>1432.18</v>
      </c>
      <c r="O1676">
        <v>1454.65</v>
      </c>
      <c r="P1676">
        <v>1454.65</v>
      </c>
      <c r="Q1676">
        <v>1454.65</v>
      </c>
    </row>
    <row r="1677" spans="1:17" x14ac:dyDescent="0.2">
      <c r="A1677" t="s">
        <v>116</v>
      </c>
      <c r="B1677" t="e">
        <f>INDEX('SHOP Plan List'!B$2:B$15,MATCH($A1677,'SHOP Plan List'!$A$2:$A$15,0))</f>
        <v>#N/A</v>
      </c>
      <c r="C1677" t="e">
        <f>INDEX('SHOP Plan List'!C$2:C$15,MATCH($A1677,'SHOP Plan List'!$A$2:$A$15,0))</f>
        <v>#N/A</v>
      </c>
      <c r="D1677" t="s">
        <v>82</v>
      </c>
      <c r="E1677">
        <v>55</v>
      </c>
      <c r="F1677">
        <v>1450.05</v>
      </c>
      <c r="G1677">
        <v>1450.05</v>
      </c>
      <c r="H1677">
        <v>1450.05</v>
      </c>
      <c r="I1677">
        <v>1472.8</v>
      </c>
      <c r="J1677">
        <v>1472.8</v>
      </c>
      <c r="K1677">
        <v>1472.8</v>
      </c>
      <c r="L1677">
        <v>1495.91</v>
      </c>
      <c r="M1677">
        <v>1495.91</v>
      </c>
      <c r="N1677">
        <v>1495.91</v>
      </c>
      <c r="O1677">
        <v>1519.38</v>
      </c>
      <c r="P1677">
        <v>1519.38</v>
      </c>
      <c r="Q1677">
        <v>1519.38</v>
      </c>
    </row>
    <row r="1678" spans="1:17" x14ac:dyDescent="0.2">
      <c r="A1678" t="s">
        <v>116</v>
      </c>
      <c r="B1678" t="e">
        <f>INDEX('SHOP Plan List'!B$2:B$15,MATCH($A1678,'SHOP Plan List'!$A$2:$A$15,0))</f>
        <v>#N/A</v>
      </c>
      <c r="C1678" t="e">
        <f>INDEX('SHOP Plan List'!C$2:C$15,MATCH($A1678,'SHOP Plan List'!$A$2:$A$15,0))</f>
        <v>#N/A</v>
      </c>
      <c r="D1678" t="s">
        <v>82</v>
      </c>
      <c r="E1678">
        <v>56</v>
      </c>
      <c r="F1678">
        <v>1517.03</v>
      </c>
      <c r="G1678">
        <v>1517.03</v>
      </c>
      <c r="H1678">
        <v>1517.03</v>
      </c>
      <c r="I1678">
        <v>1540.83</v>
      </c>
      <c r="J1678">
        <v>1540.83</v>
      </c>
      <c r="K1678">
        <v>1540.83</v>
      </c>
      <c r="L1678">
        <v>1565</v>
      </c>
      <c r="M1678">
        <v>1565</v>
      </c>
      <c r="N1678">
        <v>1565</v>
      </c>
      <c r="O1678">
        <v>1589.56</v>
      </c>
      <c r="P1678">
        <v>1589.56</v>
      </c>
      <c r="Q1678">
        <v>1589.56</v>
      </c>
    </row>
    <row r="1679" spans="1:17" x14ac:dyDescent="0.2">
      <c r="A1679" t="s">
        <v>116</v>
      </c>
      <c r="B1679" t="e">
        <f>INDEX('SHOP Plan List'!B$2:B$15,MATCH($A1679,'SHOP Plan List'!$A$2:$A$15,0))</f>
        <v>#N/A</v>
      </c>
      <c r="C1679" t="e">
        <f>INDEX('SHOP Plan List'!C$2:C$15,MATCH($A1679,'SHOP Plan List'!$A$2:$A$15,0))</f>
        <v>#N/A</v>
      </c>
      <c r="D1679" t="s">
        <v>82</v>
      </c>
      <c r="E1679">
        <v>57</v>
      </c>
      <c r="F1679">
        <v>1584.65</v>
      </c>
      <c r="G1679">
        <v>1584.65</v>
      </c>
      <c r="H1679">
        <v>1584.65</v>
      </c>
      <c r="I1679">
        <v>1609.52</v>
      </c>
      <c r="J1679">
        <v>1609.52</v>
      </c>
      <c r="K1679">
        <v>1609.52</v>
      </c>
      <c r="L1679">
        <v>1634.77</v>
      </c>
      <c r="M1679">
        <v>1634.77</v>
      </c>
      <c r="N1679">
        <v>1634.77</v>
      </c>
      <c r="O1679">
        <v>1660.42</v>
      </c>
      <c r="P1679">
        <v>1660.42</v>
      </c>
      <c r="Q1679">
        <v>1660.42</v>
      </c>
    </row>
    <row r="1680" spans="1:17" x14ac:dyDescent="0.2">
      <c r="A1680" t="s">
        <v>116</v>
      </c>
      <c r="B1680" t="e">
        <f>INDEX('SHOP Plan List'!B$2:B$15,MATCH($A1680,'SHOP Plan List'!$A$2:$A$15,0))</f>
        <v>#N/A</v>
      </c>
      <c r="C1680" t="e">
        <f>INDEX('SHOP Plan List'!C$2:C$15,MATCH($A1680,'SHOP Plan List'!$A$2:$A$15,0))</f>
        <v>#N/A</v>
      </c>
      <c r="D1680" t="s">
        <v>82</v>
      </c>
      <c r="E1680">
        <v>58</v>
      </c>
      <c r="F1680">
        <v>1656.83</v>
      </c>
      <c r="G1680">
        <v>1656.83</v>
      </c>
      <c r="H1680">
        <v>1656.83</v>
      </c>
      <c r="I1680">
        <v>1682.83</v>
      </c>
      <c r="J1680">
        <v>1682.83</v>
      </c>
      <c r="K1680">
        <v>1682.83</v>
      </c>
      <c r="L1680">
        <v>1709.23</v>
      </c>
      <c r="M1680">
        <v>1709.23</v>
      </c>
      <c r="N1680">
        <v>1709.23</v>
      </c>
      <c r="O1680">
        <v>1736.05</v>
      </c>
      <c r="P1680">
        <v>1736.05</v>
      </c>
      <c r="Q1680">
        <v>1736.05</v>
      </c>
    </row>
    <row r="1681" spans="1:17" x14ac:dyDescent="0.2">
      <c r="A1681" t="s">
        <v>116</v>
      </c>
      <c r="B1681" t="e">
        <f>INDEX('SHOP Plan List'!B$2:B$15,MATCH($A1681,'SHOP Plan List'!$A$2:$A$15,0))</f>
        <v>#N/A</v>
      </c>
      <c r="C1681" t="e">
        <f>INDEX('SHOP Plan List'!C$2:C$15,MATCH($A1681,'SHOP Plan List'!$A$2:$A$15,0))</f>
        <v>#N/A</v>
      </c>
      <c r="D1681" t="s">
        <v>82</v>
      </c>
      <c r="E1681">
        <v>59</v>
      </c>
      <c r="F1681">
        <v>1692.6</v>
      </c>
      <c r="G1681">
        <v>1692.6</v>
      </c>
      <c r="H1681">
        <v>1692.6</v>
      </c>
      <c r="I1681">
        <v>1719.15</v>
      </c>
      <c r="J1681">
        <v>1719.15</v>
      </c>
      <c r="K1681">
        <v>1719.15</v>
      </c>
      <c r="L1681">
        <v>1746.12</v>
      </c>
      <c r="M1681">
        <v>1746.12</v>
      </c>
      <c r="N1681">
        <v>1746.12</v>
      </c>
      <c r="O1681">
        <v>1773.52</v>
      </c>
      <c r="P1681">
        <v>1773.52</v>
      </c>
      <c r="Q1681">
        <v>1773.52</v>
      </c>
    </row>
    <row r="1682" spans="1:17" x14ac:dyDescent="0.2">
      <c r="A1682" t="s">
        <v>116</v>
      </c>
      <c r="B1682" t="e">
        <f>INDEX('SHOP Plan List'!B$2:B$15,MATCH($A1682,'SHOP Plan List'!$A$2:$A$15,0))</f>
        <v>#N/A</v>
      </c>
      <c r="C1682" t="e">
        <f>INDEX('SHOP Plan List'!C$2:C$15,MATCH($A1682,'SHOP Plan List'!$A$2:$A$15,0))</f>
        <v>#N/A</v>
      </c>
      <c r="D1682" t="s">
        <v>82</v>
      </c>
      <c r="E1682">
        <v>60</v>
      </c>
      <c r="F1682">
        <v>1764.77</v>
      </c>
      <c r="G1682">
        <v>1764.77</v>
      </c>
      <c r="H1682">
        <v>1764.77</v>
      </c>
      <c r="I1682">
        <v>1792.46</v>
      </c>
      <c r="J1682">
        <v>1792.46</v>
      </c>
      <c r="K1682">
        <v>1792.46</v>
      </c>
      <c r="L1682">
        <v>1820.58</v>
      </c>
      <c r="M1682">
        <v>1820.58</v>
      </c>
      <c r="N1682">
        <v>1820.58</v>
      </c>
      <c r="O1682">
        <v>1849.15</v>
      </c>
      <c r="P1682">
        <v>1849.15</v>
      </c>
      <c r="Q1682">
        <v>1849.15</v>
      </c>
    </row>
    <row r="1683" spans="1:17" x14ac:dyDescent="0.2">
      <c r="A1683" t="s">
        <v>116</v>
      </c>
      <c r="B1683" t="e">
        <f>INDEX('SHOP Plan List'!B$2:B$15,MATCH($A1683,'SHOP Plan List'!$A$2:$A$15,0))</f>
        <v>#N/A</v>
      </c>
      <c r="C1683" t="e">
        <f>INDEX('SHOP Plan List'!C$2:C$15,MATCH($A1683,'SHOP Plan List'!$A$2:$A$15,0))</f>
        <v>#N/A</v>
      </c>
      <c r="D1683" t="s">
        <v>82</v>
      </c>
      <c r="E1683">
        <v>61</v>
      </c>
      <c r="F1683">
        <v>1827.2</v>
      </c>
      <c r="G1683">
        <v>1827.2</v>
      </c>
      <c r="H1683">
        <v>1827.2</v>
      </c>
      <c r="I1683">
        <v>1855.86</v>
      </c>
      <c r="J1683">
        <v>1855.86</v>
      </c>
      <c r="K1683">
        <v>1855.86</v>
      </c>
      <c r="L1683">
        <v>1884.98</v>
      </c>
      <c r="M1683">
        <v>1884.98</v>
      </c>
      <c r="N1683">
        <v>1884.98</v>
      </c>
      <c r="O1683">
        <v>1914.56</v>
      </c>
      <c r="P1683">
        <v>1914.56</v>
      </c>
      <c r="Q1683">
        <v>1914.56</v>
      </c>
    </row>
    <row r="1684" spans="1:17" x14ac:dyDescent="0.2">
      <c r="A1684" t="s">
        <v>116</v>
      </c>
      <c r="B1684" t="e">
        <f>INDEX('SHOP Plan List'!B$2:B$15,MATCH($A1684,'SHOP Plan List'!$A$2:$A$15,0))</f>
        <v>#N/A</v>
      </c>
      <c r="C1684" t="e">
        <f>INDEX('SHOP Plan List'!C$2:C$15,MATCH($A1684,'SHOP Plan List'!$A$2:$A$15,0))</f>
        <v>#N/A</v>
      </c>
      <c r="D1684" t="s">
        <v>82</v>
      </c>
      <c r="E1684">
        <v>62</v>
      </c>
      <c r="F1684">
        <v>1868.16</v>
      </c>
      <c r="G1684">
        <v>1868.16</v>
      </c>
      <c r="H1684">
        <v>1868.16</v>
      </c>
      <c r="I1684">
        <v>1897.47</v>
      </c>
      <c r="J1684">
        <v>1897.47</v>
      </c>
      <c r="K1684">
        <v>1897.47</v>
      </c>
      <c r="L1684">
        <v>1927.24</v>
      </c>
      <c r="M1684">
        <v>1927.24</v>
      </c>
      <c r="N1684">
        <v>1927.24</v>
      </c>
      <c r="O1684">
        <v>1957.48</v>
      </c>
      <c r="P1684">
        <v>1957.48</v>
      </c>
      <c r="Q1684">
        <v>1957.48</v>
      </c>
    </row>
    <row r="1685" spans="1:17" x14ac:dyDescent="0.2">
      <c r="A1685" t="s">
        <v>116</v>
      </c>
      <c r="B1685" t="e">
        <f>INDEX('SHOP Plan List'!B$2:B$15,MATCH($A1685,'SHOP Plan List'!$A$2:$A$15,0))</f>
        <v>#N/A</v>
      </c>
      <c r="C1685" t="e">
        <f>INDEX('SHOP Plan List'!C$2:C$15,MATCH($A1685,'SHOP Plan List'!$A$2:$A$15,0))</f>
        <v>#N/A</v>
      </c>
      <c r="D1685" t="s">
        <v>82</v>
      </c>
      <c r="E1685">
        <v>63</v>
      </c>
      <c r="F1685">
        <v>1919.53</v>
      </c>
      <c r="G1685">
        <v>1919.53</v>
      </c>
      <c r="H1685">
        <v>1919.53</v>
      </c>
      <c r="I1685">
        <v>1949.65</v>
      </c>
      <c r="J1685">
        <v>1949.65</v>
      </c>
      <c r="K1685">
        <v>1949.65</v>
      </c>
      <c r="L1685">
        <v>1980.24</v>
      </c>
      <c r="M1685">
        <v>1980.24</v>
      </c>
      <c r="N1685">
        <v>1980.24</v>
      </c>
      <c r="O1685">
        <v>2011.31</v>
      </c>
      <c r="P1685">
        <v>2011.31</v>
      </c>
      <c r="Q1685">
        <v>2011.31</v>
      </c>
    </row>
    <row r="1686" spans="1:17" x14ac:dyDescent="0.2">
      <c r="A1686" t="s">
        <v>116</v>
      </c>
      <c r="B1686" t="e">
        <f>INDEX('SHOP Plan List'!B$2:B$15,MATCH($A1686,'SHOP Plan List'!$A$2:$A$15,0))</f>
        <v>#N/A</v>
      </c>
      <c r="C1686" t="e">
        <f>INDEX('SHOP Plan List'!C$2:C$15,MATCH($A1686,'SHOP Plan List'!$A$2:$A$15,0))</f>
        <v>#N/A</v>
      </c>
      <c r="D1686" t="s">
        <v>82</v>
      </c>
      <c r="E1686" t="s">
        <v>84</v>
      </c>
      <c r="F1686">
        <v>1950.73</v>
      </c>
      <c r="G1686">
        <v>1950.73</v>
      </c>
      <c r="H1686">
        <v>1950.73</v>
      </c>
      <c r="I1686">
        <v>1981.34</v>
      </c>
      <c r="J1686">
        <v>1981.34</v>
      </c>
      <c r="K1686">
        <v>1981.34</v>
      </c>
      <c r="L1686">
        <v>2012.43</v>
      </c>
      <c r="M1686">
        <v>2012.43</v>
      </c>
      <c r="N1686">
        <v>2012.43</v>
      </c>
      <c r="O1686">
        <v>2044</v>
      </c>
      <c r="P1686">
        <v>2044</v>
      </c>
      <c r="Q1686">
        <v>2044</v>
      </c>
    </row>
    <row r="1687" spans="1:17" x14ac:dyDescent="0.2">
      <c r="A1687" t="s">
        <v>117</v>
      </c>
      <c r="B1687" t="e">
        <f>INDEX('SHOP Plan List'!B$2:B$15,MATCH($A1687,'SHOP Plan List'!$A$2:$A$15,0))</f>
        <v>#N/A</v>
      </c>
      <c r="C1687" t="e">
        <f>INDEX('SHOP Plan List'!C$2:C$15,MATCH($A1687,'SHOP Plan List'!$A$2:$A$15,0))</f>
        <v>#N/A</v>
      </c>
      <c r="D1687" t="s">
        <v>82</v>
      </c>
      <c r="E1687" t="s">
        <v>83</v>
      </c>
      <c r="F1687">
        <v>489.78</v>
      </c>
      <c r="G1687">
        <v>489.78</v>
      </c>
      <c r="H1687">
        <v>489.78</v>
      </c>
      <c r="I1687">
        <v>497.46</v>
      </c>
      <c r="J1687">
        <v>497.46</v>
      </c>
      <c r="K1687">
        <v>497.46</v>
      </c>
      <c r="L1687">
        <v>505.27</v>
      </c>
      <c r="M1687">
        <v>505.27</v>
      </c>
      <c r="N1687">
        <v>505.27</v>
      </c>
      <c r="O1687">
        <v>513.19000000000005</v>
      </c>
      <c r="P1687">
        <v>513.19000000000005</v>
      </c>
      <c r="Q1687">
        <v>513.19000000000005</v>
      </c>
    </row>
    <row r="1688" spans="1:17" x14ac:dyDescent="0.2">
      <c r="A1688" t="s">
        <v>117</v>
      </c>
      <c r="B1688" t="e">
        <f>INDEX('SHOP Plan List'!B$2:B$15,MATCH($A1688,'SHOP Plan List'!$A$2:$A$15,0))</f>
        <v>#N/A</v>
      </c>
      <c r="C1688" t="e">
        <f>INDEX('SHOP Plan List'!C$2:C$15,MATCH($A1688,'SHOP Plan List'!$A$2:$A$15,0))</f>
        <v>#N/A</v>
      </c>
      <c r="D1688" t="s">
        <v>82</v>
      </c>
      <c r="E1688">
        <v>15</v>
      </c>
      <c r="F1688">
        <v>533.30999999999995</v>
      </c>
      <c r="G1688">
        <v>533.30999999999995</v>
      </c>
      <c r="H1688">
        <v>533.30999999999995</v>
      </c>
      <c r="I1688">
        <v>541.67999999999995</v>
      </c>
      <c r="J1688">
        <v>541.67999999999995</v>
      </c>
      <c r="K1688">
        <v>541.67999999999995</v>
      </c>
      <c r="L1688">
        <v>550.17999999999995</v>
      </c>
      <c r="M1688">
        <v>550.17999999999995</v>
      </c>
      <c r="N1688">
        <v>550.17999999999995</v>
      </c>
      <c r="O1688">
        <v>558.80999999999995</v>
      </c>
      <c r="P1688">
        <v>558.80999999999995</v>
      </c>
      <c r="Q1688">
        <v>558.80999999999995</v>
      </c>
    </row>
    <row r="1689" spans="1:17" x14ac:dyDescent="0.2">
      <c r="A1689" t="s">
        <v>117</v>
      </c>
      <c r="B1689" t="e">
        <f>INDEX('SHOP Plan List'!B$2:B$15,MATCH($A1689,'SHOP Plan List'!$A$2:$A$15,0))</f>
        <v>#N/A</v>
      </c>
      <c r="C1689" t="e">
        <f>INDEX('SHOP Plan List'!C$2:C$15,MATCH($A1689,'SHOP Plan List'!$A$2:$A$15,0))</f>
        <v>#N/A</v>
      </c>
      <c r="D1689" t="s">
        <v>82</v>
      </c>
      <c r="E1689">
        <v>16</v>
      </c>
      <c r="F1689">
        <v>549.96</v>
      </c>
      <c r="G1689">
        <v>549.96</v>
      </c>
      <c r="H1689">
        <v>549.96</v>
      </c>
      <c r="I1689">
        <v>558.59</v>
      </c>
      <c r="J1689">
        <v>558.59</v>
      </c>
      <c r="K1689">
        <v>558.59</v>
      </c>
      <c r="L1689">
        <v>567.35</v>
      </c>
      <c r="M1689">
        <v>567.35</v>
      </c>
      <c r="N1689">
        <v>567.35</v>
      </c>
      <c r="O1689">
        <v>576.25</v>
      </c>
      <c r="P1689">
        <v>576.25</v>
      </c>
      <c r="Q1689">
        <v>576.25</v>
      </c>
    </row>
    <row r="1690" spans="1:17" x14ac:dyDescent="0.2">
      <c r="A1690" t="s">
        <v>117</v>
      </c>
      <c r="B1690" t="e">
        <f>INDEX('SHOP Plan List'!B$2:B$15,MATCH($A1690,'SHOP Plan List'!$A$2:$A$15,0))</f>
        <v>#N/A</v>
      </c>
      <c r="C1690" t="e">
        <f>INDEX('SHOP Plan List'!C$2:C$15,MATCH($A1690,'SHOP Plan List'!$A$2:$A$15,0))</f>
        <v>#N/A</v>
      </c>
      <c r="D1690" t="s">
        <v>82</v>
      </c>
      <c r="E1690">
        <v>17</v>
      </c>
      <c r="F1690">
        <v>566.61</v>
      </c>
      <c r="G1690">
        <v>566.61</v>
      </c>
      <c r="H1690">
        <v>566.61</v>
      </c>
      <c r="I1690">
        <v>575.5</v>
      </c>
      <c r="J1690">
        <v>575.5</v>
      </c>
      <c r="K1690">
        <v>575.5</v>
      </c>
      <c r="L1690">
        <v>584.53</v>
      </c>
      <c r="M1690">
        <v>584.53</v>
      </c>
      <c r="N1690">
        <v>584.53</v>
      </c>
      <c r="O1690">
        <v>593.70000000000005</v>
      </c>
      <c r="P1690">
        <v>593.70000000000005</v>
      </c>
      <c r="Q1690">
        <v>593.70000000000005</v>
      </c>
    </row>
    <row r="1691" spans="1:17" x14ac:dyDescent="0.2">
      <c r="A1691" t="s">
        <v>117</v>
      </c>
      <c r="B1691" t="e">
        <f>INDEX('SHOP Plan List'!B$2:B$15,MATCH($A1691,'SHOP Plan List'!$A$2:$A$15,0))</f>
        <v>#N/A</v>
      </c>
      <c r="C1691" t="e">
        <f>INDEX('SHOP Plan List'!C$2:C$15,MATCH($A1691,'SHOP Plan List'!$A$2:$A$15,0))</f>
        <v>#N/A</v>
      </c>
      <c r="D1691" t="s">
        <v>82</v>
      </c>
      <c r="E1691">
        <v>18</v>
      </c>
      <c r="F1691">
        <v>584.53</v>
      </c>
      <c r="G1691">
        <v>584.53</v>
      </c>
      <c r="H1691">
        <v>584.53</v>
      </c>
      <c r="I1691">
        <v>593.70000000000005</v>
      </c>
      <c r="J1691">
        <v>593.70000000000005</v>
      </c>
      <c r="K1691">
        <v>593.70000000000005</v>
      </c>
      <c r="L1691">
        <v>603.02</v>
      </c>
      <c r="M1691">
        <v>603.02</v>
      </c>
      <c r="N1691">
        <v>603.02</v>
      </c>
      <c r="O1691">
        <v>612.48</v>
      </c>
      <c r="P1691">
        <v>612.48</v>
      </c>
      <c r="Q1691">
        <v>612.48</v>
      </c>
    </row>
    <row r="1692" spans="1:17" x14ac:dyDescent="0.2">
      <c r="A1692" t="s">
        <v>117</v>
      </c>
      <c r="B1692" t="e">
        <f>INDEX('SHOP Plan List'!B$2:B$15,MATCH($A1692,'SHOP Plan List'!$A$2:$A$15,0))</f>
        <v>#N/A</v>
      </c>
      <c r="C1692" t="e">
        <f>INDEX('SHOP Plan List'!C$2:C$15,MATCH($A1692,'SHOP Plan List'!$A$2:$A$15,0))</f>
        <v>#N/A</v>
      </c>
      <c r="D1692" t="s">
        <v>82</v>
      </c>
      <c r="E1692">
        <v>19</v>
      </c>
      <c r="F1692">
        <v>602.46</v>
      </c>
      <c r="G1692">
        <v>602.46</v>
      </c>
      <c r="H1692">
        <v>602.46</v>
      </c>
      <c r="I1692">
        <v>611.91</v>
      </c>
      <c r="J1692">
        <v>611.91</v>
      </c>
      <c r="K1692">
        <v>611.91</v>
      </c>
      <c r="L1692">
        <v>621.51</v>
      </c>
      <c r="M1692">
        <v>621.51</v>
      </c>
      <c r="N1692">
        <v>621.51</v>
      </c>
      <c r="O1692">
        <v>631.26</v>
      </c>
      <c r="P1692">
        <v>631.26</v>
      </c>
      <c r="Q1692">
        <v>631.26</v>
      </c>
    </row>
    <row r="1693" spans="1:17" x14ac:dyDescent="0.2">
      <c r="A1693" t="s">
        <v>117</v>
      </c>
      <c r="B1693" t="e">
        <f>INDEX('SHOP Plan List'!B$2:B$15,MATCH($A1693,'SHOP Plan List'!$A$2:$A$15,0))</f>
        <v>#N/A</v>
      </c>
      <c r="C1693" t="e">
        <f>INDEX('SHOP Plan List'!C$2:C$15,MATCH($A1693,'SHOP Plan List'!$A$2:$A$15,0))</f>
        <v>#N/A</v>
      </c>
      <c r="D1693" t="s">
        <v>82</v>
      </c>
      <c r="E1693">
        <v>20</v>
      </c>
      <c r="F1693">
        <v>621.03</v>
      </c>
      <c r="G1693">
        <v>621.03</v>
      </c>
      <c r="H1693">
        <v>621.03</v>
      </c>
      <c r="I1693">
        <v>630.77</v>
      </c>
      <c r="J1693">
        <v>630.77</v>
      </c>
      <c r="K1693">
        <v>630.77</v>
      </c>
      <c r="L1693">
        <v>640.66999999999996</v>
      </c>
      <c r="M1693">
        <v>640.66999999999996</v>
      </c>
      <c r="N1693">
        <v>640.66999999999996</v>
      </c>
      <c r="O1693">
        <v>650.72</v>
      </c>
      <c r="P1693">
        <v>650.72</v>
      </c>
      <c r="Q1693">
        <v>650.72</v>
      </c>
    </row>
    <row r="1694" spans="1:17" x14ac:dyDescent="0.2">
      <c r="A1694" t="s">
        <v>117</v>
      </c>
      <c r="B1694" t="e">
        <f>INDEX('SHOP Plan List'!B$2:B$15,MATCH($A1694,'SHOP Plan List'!$A$2:$A$15,0))</f>
        <v>#N/A</v>
      </c>
      <c r="C1694" t="e">
        <f>INDEX('SHOP Plan List'!C$2:C$15,MATCH($A1694,'SHOP Plan List'!$A$2:$A$15,0))</f>
        <v>#N/A</v>
      </c>
      <c r="D1694" t="s">
        <v>82</v>
      </c>
      <c r="E1694">
        <v>21</v>
      </c>
      <c r="F1694">
        <v>640.23</v>
      </c>
      <c r="G1694">
        <v>640.23</v>
      </c>
      <c r="H1694">
        <v>640.23</v>
      </c>
      <c r="I1694">
        <v>650.28</v>
      </c>
      <c r="J1694">
        <v>650.28</v>
      </c>
      <c r="K1694">
        <v>650.28</v>
      </c>
      <c r="L1694">
        <v>660.48</v>
      </c>
      <c r="M1694">
        <v>660.48</v>
      </c>
      <c r="N1694">
        <v>660.48</v>
      </c>
      <c r="O1694">
        <v>670.84</v>
      </c>
      <c r="P1694">
        <v>670.84</v>
      </c>
      <c r="Q1694">
        <v>670.84</v>
      </c>
    </row>
    <row r="1695" spans="1:17" x14ac:dyDescent="0.2">
      <c r="A1695" t="s">
        <v>117</v>
      </c>
      <c r="B1695" t="e">
        <f>INDEX('SHOP Plan List'!B$2:B$15,MATCH($A1695,'SHOP Plan List'!$A$2:$A$15,0))</f>
        <v>#N/A</v>
      </c>
      <c r="C1695" t="e">
        <f>INDEX('SHOP Plan List'!C$2:C$15,MATCH($A1695,'SHOP Plan List'!$A$2:$A$15,0))</f>
        <v>#N/A</v>
      </c>
      <c r="D1695" t="s">
        <v>82</v>
      </c>
      <c r="E1695">
        <v>22</v>
      </c>
      <c r="F1695">
        <v>640.23</v>
      </c>
      <c r="G1695">
        <v>640.23</v>
      </c>
      <c r="H1695">
        <v>640.23</v>
      </c>
      <c r="I1695">
        <v>650.28</v>
      </c>
      <c r="J1695">
        <v>650.28</v>
      </c>
      <c r="K1695">
        <v>650.28</v>
      </c>
      <c r="L1695">
        <v>660.48</v>
      </c>
      <c r="M1695">
        <v>660.48</v>
      </c>
      <c r="N1695">
        <v>660.48</v>
      </c>
      <c r="O1695">
        <v>670.84</v>
      </c>
      <c r="P1695">
        <v>670.84</v>
      </c>
      <c r="Q1695">
        <v>670.84</v>
      </c>
    </row>
    <row r="1696" spans="1:17" x14ac:dyDescent="0.2">
      <c r="A1696" t="s">
        <v>117</v>
      </c>
      <c r="B1696" t="e">
        <f>INDEX('SHOP Plan List'!B$2:B$15,MATCH($A1696,'SHOP Plan List'!$A$2:$A$15,0))</f>
        <v>#N/A</v>
      </c>
      <c r="C1696" t="e">
        <f>INDEX('SHOP Plan List'!C$2:C$15,MATCH($A1696,'SHOP Plan List'!$A$2:$A$15,0))</f>
        <v>#N/A</v>
      </c>
      <c r="D1696" t="s">
        <v>82</v>
      </c>
      <c r="E1696">
        <v>23</v>
      </c>
      <c r="F1696">
        <v>640.23</v>
      </c>
      <c r="G1696">
        <v>640.23</v>
      </c>
      <c r="H1696">
        <v>640.23</v>
      </c>
      <c r="I1696">
        <v>650.28</v>
      </c>
      <c r="J1696">
        <v>650.28</v>
      </c>
      <c r="K1696">
        <v>650.28</v>
      </c>
      <c r="L1696">
        <v>660.48</v>
      </c>
      <c r="M1696">
        <v>660.48</v>
      </c>
      <c r="N1696">
        <v>660.48</v>
      </c>
      <c r="O1696">
        <v>670.84</v>
      </c>
      <c r="P1696">
        <v>670.84</v>
      </c>
      <c r="Q1696">
        <v>670.84</v>
      </c>
    </row>
    <row r="1697" spans="1:17" x14ac:dyDescent="0.2">
      <c r="A1697" t="s">
        <v>117</v>
      </c>
      <c r="B1697" t="e">
        <f>INDEX('SHOP Plan List'!B$2:B$15,MATCH($A1697,'SHOP Plan List'!$A$2:$A$15,0))</f>
        <v>#N/A</v>
      </c>
      <c r="C1697" t="e">
        <f>INDEX('SHOP Plan List'!C$2:C$15,MATCH($A1697,'SHOP Plan List'!$A$2:$A$15,0))</f>
        <v>#N/A</v>
      </c>
      <c r="D1697" t="s">
        <v>82</v>
      </c>
      <c r="E1697">
        <v>24</v>
      </c>
      <c r="F1697">
        <v>640.23</v>
      </c>
      <c r="G1697">
        <v>640.23</v>
      </c>
      <c r="H1697">
        <v>640.23</v>
      </c>
      <c r="I1697">
        <v>650.28</v>
      </c>
      <c r="J1697">
        <v>650.28</v>
      </c>
      <c r="K1697">
        <v>650.28</v>
      </c>
      <c r="L1697">
        <v>660.48</v>
      </c>
      <c r="M1697">
        <v>660.48</v>
      </c>
      <c r="N1697">
        <v>660.48</v>
      </c>
      <c r="O1697">
        <v>670.84</v>
      </c>
      <c r="P1697">
        <v>670.84</v>
      </c>
      <c r="Q1697">
        <v>670.84</v>
      </c>
    </row>
    <row r="1698" spans="1:17" x14ac:dyDescent="0.2">
      <c r="A1698" t="s">
        <v>117</v>
      </c>
      <c r="B1698" t="e">
        <f>INDEX('SHOP Plan List'!B$2:B$15,MATCH($A1698,'SHOP Plan List'!$A$2:$A$15,0))</f>
        <v>#N/A</v>
      </c>
      <c r="C1698" t="e">
        <f>INDEX('SHOP Plan List'!C$2:C$15,MATCH($A1698,'SHOP Plan List'!$A$2:$A$15,0))</f>
        <v>#N/A</v>
      </c>
      <c r="D1698" t="s">
        <v>82</v>
      </c>
      <c r="E1698">
        <v>25</v>
      </c>
      <c r="F1698">
        <v>642.79</v>
      </c>
      <c r="G1698">
        <v>642.79</v>
      </c>
      <c r="H1698">
        <v>642.79</v>
      </c>
      <c r="I1698">
        <v>652.88</v>
      </c>
      <c r="J1698">
        <v>652.88</v>
      </c>
      <c r="K1698">
        <v>652.88</v>
      </c>
      <c r="L1698">
        <v>663.12</v>
      </c>
      <c r="M1698">
        <v>663.12</v>
      </c>
      <c r="N1698">
        <v>663.12</v>
      </c>
      <c r="O1698">
        <v>673.53</v>
      </c>
      <c r="P1698">
        <v>673.53</v>
      </c>
      <c r="Q1698">
        <v>673.53</v>
      </c>
    </row>
    <row r="1699" spans="1:17" x14ac:dyDescent="0.2">
      <c r="A1699" t="s">
        <v>117</v>
      </c>
      <c r="B1699" t="e">
        <f>INDEX('SHOP Plan List'!B$2:B$15,MATCH($A1699,'SHOP Plan List'!$A$2:$A$15,0))</f>
        <v>#N/A</v>
      </c>
      <c r="C1699" t="e">
        <f>INDEX('SHOP Plan List'!C$2:C$15,MATCH($A1699,'SHOP Plan List'!$A$2:$A$15,0))</f>
        <v>#N/A</v>
      </c>
      <c r="D1699" t="s">
        <v>82</v>
      </c>
      <c r="E1699">
        <v>26</v>
      </c>
      <c r="F1699">
        <v>655.6</v>
      </c>
      <c r="G1699">
        <v>655.6</v>
      </c>
      <c r="H1699">
        <v>655.6</v>
      </c>
      <c r="I1699">
        <v>665.88</v>
      </c>
      <c r="J1699">
        <v>665.88</v>
      </c>
      <c r="K1699">
        <v>665.88</v>
      </c>
      <c r="L1699">
        <v>676.33</v>
      </c>
      <c r="M1699">
        <v>676.33</v>
      </c>
      <c r="N1699">
        <v>676.33</v>
      </c>
      <c r="O1699">
        <v>686.94</v>
      </c>
      <c r="P1699">
        <v>686.94</v>
      </c>
      <c r="Q1699">
        <v>686.94</v>
      </c>
    </row>
    <row r="1700" spans="1:17" x14ac:dyDescent="0.2">
      <c r="A1700" t="s">
        <v>117</v>
      </c>
      <c r="B1700" t="e">
        <f>INDEX('SHOP Plan List'!B$2:B$15,MATCH($A1700,'SHOP Plan List'!$A$2:$A$15,0))</f>
        <v>#N/A</v>
      </c>
      <c r="C1700" t="e">
        <f>INDEX('SHOP Plan List'!C$2:C$15,MATCH($A1700,'SHOP Plan List'!$A$2:$A$15,0))</f>
        <v>#N/A</v>
      </c>
      <c r="D1700" t="s">
        <v>82</v>
      </c>
      <c r="E1700">
        <v>27</v>
      </c>
      <c r="F1700">
        <v>670.96</v>
      </c>
      <c r="G1700">
        <v>670.96</v>
      </c>
      <c r="H1700">
        <v>670.96</v>
      </c>
      <c r="I1700">
        <v>681.49</v>
      </c>
      <c r="J1700">
        <v>681.49</v>
      </c>
      <c r="K1700">
        <v>681.49</v>
      </c>
      <c r="L1700">
        <v>692.18</v>
      </c>
      <c r="M1700">
        <v>692.18</v>
      </c>
      <c r="N1700">
        <v>692.18</v>
      </c>
      <c r="O1700">
        <v>703.04</v>
      </c>
      <c r="P1700">
        <v>703.04</v>
      </c>
      <c r="Q1700">
        <v>703.04</v>
      </c>
    </row>
    <row r="1701" spans="1:17" x14ac:dyDescent="0.2">
      <c r="A1701" t="s">
        <v>117</v>
      </c>
      <c r="B1701" t="e">
        <f>INDEX('SHOP Plan List'!B$2:B$15,MATCH($A1701,'SHOP Plan List'!$A$2:$A$15,0))</f>
        <v>#N/A</v>
      </c>
      <c r="C1701" t="e">
        <f>INDEX('SHOP Plan List'!C$2:C$15,MATCH($A1701,'SHOP Plan List'!$A$2:$A$15,0))</f>
        <v>#N/A</v>
      </c>
      <c r="D1701" t="s">
        <v>82</v>
      </c>
      <c r="E1701">
        <v>28</v>
      </c>
      <c r="F1701">
        <v>695.93</v>
      </c>
      <c r="G1701">
        <v>695.93</v>
      </c>
      <c r="H1701">
        <v>695.93</v>
      </c>
      <c r="I1701">
        <v>706.85</v>
      </c>
      <c r="J1701">
        <v>706.85</v>
      </c>
      <c r="K1701">
        <v>706.85</v>
      </c>
      <c r="L1701">
        <v>717.94</v>
      </c>
      <c r="M1701">
        <v>717.94</v>
      </c>
      <c r="N1701">
        <v>717.94</v>
      </c>
      <c r="O1701">
        <v>729.21</v>
      </c>
      <c r="P1701">
        <v>729.21</v>
      </c>
      <c r="Q1701">
        <v>729.21</v>
      </c>
    </row>
    <row r="1702" spans="1:17" x14ac:dyDescent="0.2">
      <c r="A1702" t="s">
        <v>117</v>
      </c>
      <c r="B1702" t="e">
        <f>INDEX('SHOP Plan List'!B$2:B$15,MATCH($A1702,'SHOP Plan List'!$A$2:$A$15,0))</f>
        <v>#N/A</v>
      </c>
      <c r="C1702" t="e">
        <f>INDEX('SHOP Plan List'!C$2:C$15,MATCH($A1702,'SHOP Plan List'!$A$2:$A$15,0))</f>
        <v>#N/A</v>
      </c>
      <c r="D1702" t="s">
        <v>82</v>
      </c>
      <c r="E1702">
        <v>29</v>
      </c>
      <c r="F1702">
        <v>716.42</v>
      </c>
      <c r="G1702">
        <v>716.42</v>
      </c>
      <c r="H1702">
        <v>716.42</v>
      </c>
      <c r="I1702">
        <v>727.66</v>
      </c>
      <c r="J1702">
        <v>727.66</v>
      </c>
      <c r="K1702">
        <v>727.66</v>
      </c>
      <c r="L1702">
        <v>739.08</v>
      </c>
      <c r="M1702">
        <v>739.08</v>
      </c>
      <c r="N1702">
        <v>739.08</v>
      </c>
      <c r="O1702">
        <v>750.67</v>
      </c>
      <c r="P1702">
        <v>750.67</v>
      </c>
      <c r="Q1702">
        <v>750.67</v>
      </c>
    </row>
    <row r="1703" spans="1:17" x14ac:dyDescent="0.2">
      <c r="A1703" t="s">
        <v>117</v>
      </c>
      <c r="B1703" t="e">
        <f>INDEX('SHOP Plan List'!B$2:B$15,MATCH($A1703,'SHOP Plan List'!$A$2:$A$15,0))</f>
        <v>#N/A</v>
      </c>
      <c r="C1703" t="e">
        <f>INDEX('SHOP Plan List'!C$2:C$15,MATCH($A1703,'SHOP Plan List'!$A$2:$A$15,0))</f>
        <v>#N/A</v>
      </c>
      <c r="D1703" t="s">
        <v>82</v>
      </c>
      <c r="E1703">
        <v>30</v>
      </c>
      <c r="F1703">
        <v>726.66</v>
      </c>
      <c r="G1703">
        <v>726.66</v>
      </c>
      <c r="H1703">
        <v>726.66</v>
      </c>
      <c r="I1703">
        <v>738.07</v>
      </c>
      <c r="J1703">
        <v>738.07</v>
      </c>
      <c r="K1703">
        <v>738.07</v>
      </c>
      <c r="L1703">
        <v>749.65</v>
      </c>
      <c r="M1703">
        <v>749.65</v>
      </c>
      <c r="N1703">
        <v>749.65</v>
      </c>
      <c r="O1703">
        <v>761.41</v>
      </c>
      <c r="P1703">
        <v>761.41</v>
      </c>
      <c r="Q1703">
        <v>761.41</v>
      </c>
    </row>
    <row r="1704" spans="1:17" x14ac:dyDescent="0.2">
      <c r="A1704" t="s">
        <v>117</v>
      </c>
      <c r="B1704" t="e">
        <f>INDEX('SHOP Plan List'!B$2:B$15,MATCH($A1704,'SHOP Plan List'!$A$2:$A$15,0))</f>
        <v>#N/A</v>
      </c>
      <c r="C1704" t="e">
        <f>INDEX('SHOP Plan List'!C$2:C$15,MATCH($A1704,'SHOP Plan List'!$A$2:$A$15,0))</f>
        <v>#N/A</v>
      </c>
      <c r="D1704" t="s">
        <v>82</v>
      </c>
      <c r="E1704">
        <v>31</v>
      </c>
      <c r="F1704">
        <v>742.03</v>
      </c>
      <c r="G1704">
        <v>742.03</v>
      </c>
      <c r="H1704">
        <v>742.03</v>
      </c>
      <c r="I1704">
        <v>753.67</v>
      </c>
      <c r="J1704">
        <v>753.67</v>
      </c>
      <c r="K1704">
        <v>753.67</v>
      </c>
      <c r="L1704">
        <v>765.5</v>
      </c>
      <c r="M1704">
        <v>765.5</v>
      </c>
      <c r="N1704">
        <v>765.5</v>
      </c>
      <c r="O1704">
        <v>777.51</v>
      </c>
      <c r="P1704">
        <v>777.51</v>
      </c>
      <c r="Q1704">
        <v>777.51</v>
      </c>
    </row>
    <row r="1705" spans="1:17" x14ac:dyDescent="0.2">
      <c r="A1705" t="s">
        <v>117</v>
      </c>
      <c r="B1705" t="e">
        <f>INDEX('SHOP Plan List'!B$2:B$15,MATCH($A1705,'SHOP Plan List'!$A$2:$A$15,0))</f>
        <v>#N/A</v>
      </c>
      <c r="C1705" t="e">
        <f>INDEX('SHOP Plan List'!C$2:C$15,MATCH($A1705,'SHOP Plan List'!$A$2:$A$15,0))</f>
        <v>#N/A</v>
      </c>
      <c r="D1705" t="s">
        <v>82</v>
      </c>
      <c r="E1705">
        <v>32</v>
      </c>
      <c r="F1705">
        <v>757.4</v>
      </c>
      <c r="G1705">
        <v>757.4</v>
      </c>
      <c r="H1705">
        <v>757.4</v>
      </c>
      <c r="I1705">
        <v>769.28</v>
      </c>
      <c r="J1705">
        <v>769.28</v>
      </c>
      <c r="K1705">
        <v>769.28</v>
      </c>
      <c r="L1705">
        <v>781.35</v>
      </c>
      <c r="M1705">
        <v>781.35</v>
      </c>
      <c r="N1705">
        <v>781.35</v>
      </c>
      <c r="O1705">
        <v>793.61</v>
      </c>
      <c r="P1705">
        <v>793.61</v>
      </c>
      <c r="Q1705">
        <v>793.61</v>
      </c>
    </row>
    <row r="1706" spans="1:17" x14ac:dyDescent="0.2">
      <c r="A1706" t="s">
        <v>117</v>
      </c>
      <c r="B1706" t="e">
        <f>INDEX('SHOP Plan List'!B$2:B$15,MATCH($A1706,'SHOP Plan List'!$A$2:$A$15,0))</f>
        <v>#N/A</v>
      </c>
      <c r="C1706" t="e">
        <f>INDEX('SHOP Plan List'!C$2:C$15,MATCH($A1706,'SHOP Plan List'!$A$2:$A$15,0))</f>
        <v>#N/A</v>
      </c>
      <c r="D1706" t="s">
        <v>82</v>
      </c>
      <c r="E1706">
        <v>33</v>
      </c>
      <c r="F1706">
        <v>767</v>
      </c>
      <c r="G1706">
        <v>767</v>
      </c>
      <c r="H1706">
        <v>767</v>
      </c>
      <c r="I1706">
        <v>779.03</v>
      </c>
      <c r="J1706">
        <v>779.03</v>
      </c>
      <c r="K1706">
        <v>779.03</v>
      </c>
      <c r="L1706">
        <v>791.26</v>
      </c>
      <c r="M1706">
        <v>791.26</v>
      </c>
      <c r="N1706">
        <v>791.26</v>
      </c>
      <c r="O1706">
        <v>803.67</v>
      </c>
      <c r="P1706">
        <v>803.67</v>
      </c>
      <c r="Q1706">
        <v>803.67</v>
      </c>
    </row>
    <row r="1707" spans="1:17" x14ac:dyDescent="0.2">
      <c r="A1707" t="s">
        <v>117</v>
      </c>
      <c r="B1707" t="e">
        <f>INDEX('SHOP Plan List'!B$2:B$15,MATCH($A1707,'SHOP Plan List'!$A$2:$A$15,0))</f>
        <v>#N/A</v>
      </c>
      <c r="C1707" t="e">
        <f>INDEX('SHOP Plan List'!C$2:C$15,MATCH($A1707,'SHOP Plan List'!$A$2:$A$15,0))</f>
        <v>#N/A</v>
      </c>
      <c r="D1707" t="s">
        <v>82</v>
      </c>
      <c r="E1707">
        <v>34</v>
      </c>
      <c r="F1707">
        <v>777.24</v>
      </c>
      <c r="G1707">
        <v>777.24</v>
      </c>
      <c r="H1707">
        <v>777.24</v>
      </c>
      <c r="I1707">
        <v>789.44</v>
      </c>
      <c r="J1707">
        <v>789.44</v>
      </c>
      <c r="K1707">
        <v>789.44</v>
      </c>
      <c r="L1707">
        <v>801.82</v>
      </c>
      <c r="M1707">
        <v>801.82</v>
      </c>
      <c r="N1707">
        <v>801.82</v>
      </c>
      <c r="O1707">
        <v>814.4</v>
      </c>
      <c r="P1707">
        <v>814.4</v>
      </c>
      <c r="Q1707">
        <v>814.4</v>
      </c>
    </row>
    <row r="1708" spans="1:17" x14ac:dyDescent="0.2">
      <c r="A1708" t="s">
        <v>117</v>
      </c>
      <c r="B1708" t="e">
        <f>INDEX('SHOP Plan List'!B$2:B$15,MATCH($A1708,'SHOP Plan List'!$A$2:$A$15,0))</f>
        <v>#N/A</v>
      </c>
      <c r="C1708" t="e">
        <f>INDEX('SHOP Plan List'!C$2:C$15,MATCH($A1708,'SHOP Plan List'!$A$2:$A$15,0))</f>
        <v>#N/A</v>
      </c>
      <c r="D1708" t="s">
        <v>82</v>
      </c>
      <c r="E1708">
        <v>35</v>
      </c>
      <c r="F1708">
        <v>782.37</v>
      </c>
      <c r="G1708">
        <v>782.37</v>
      </c>
      <c r="H1708">
        <v>782.37</v>
      </c>
      <c r="I1708">
        <v>794.64</v>
      </c>
      <c r="J1708">
        <v>794.64</v>
      </c>
      <c r="K1708">
        <v>794.64</v>
      </c>
      <c r="L1708">
        <v>807.11</v>
      </c>
      <c r="M1708">
        <v>807.11</v>
      </c>
      <c r="N1708">
        <v>807.11</v>
      </c>
      <c r="O1708">
        <v>819.77</v>
      </c>
      <c r="P1708">
        <v>819.77</v>
      </c>
      <c r="Q1708">
        <v>819.77</v>
      </c>
    </row>
    <row r="1709" spans="1:17" x14ac:dyDescent="0.2">
      <c r="A1709" t="s">
        <v>117</v>
      </c>
      <c r="B1709" t="e">
        <f>INDEX('SHOP Plan List'!B$2:B$15,MATCH($A1709,'SHOP Plan List'!$A$2:$A$15,0))</f>
        <v>#N/A</v>
      </c>
      <c r="C1709" t="e">
        <f>INDEX('SHOP Plan List'!C$2:C$15,MATCH($A1709,'SHOP Plan List'!$A$2:$A$15,0))</f>
        <v>#N/A</v>
      </c>
      <c r="D1709" t="s">
        <v>82</v>
      </c>
      <c r="E1709">
        <v>36</v>
      </c>
      <c r="F1709">
        <v>787.49</v>
      </c>
      <c r="G1709">
        <v>787.49</v>
      </c>
      <c r="H1709">
        <v>787.49</v>
      </c>
      <c r="I1709">
        <v>799.84</v>
      </c>
      <c r="J1709">
        <v>799.84</v>
      </c>
      <c r="K1709">
        <v>799.84</v>
      </c>
      <c r="L1709">
        <v>812.39</v>
      </c>
      <c r="M1709">
        <v>812.39</v>
      </c>
      <c r="N1709">
        <v>812.39</v>
      </c>
      <c r="O1709">
        <v>825.14</v>
      </c>
      <c r="P1709">
        <v>825.14</v>
      </c>
      <c r="Q1709">
        <v>825.14</v>
      </c>
    </row>
    <row r="1710" spans="1:17" x14ac:dyDescent="0.2">
      <c r="A1710" t="s">
        <v>117</v>
      </c>
      <c r="B1710" t="e">
        <f>INDEX('SHOP Plan List'!B$2:B$15,MATCH($A1710,'SHOP Plan List'!$A$2:$A$15,0))</f>
        <v>#N/A</v>
      </c>
      <c r="C1710" t="e">
        <f>INDEX('SHOP Plan List'!C$2:C$15,MATCH($A1710,'SHOP Plan List'!$A$2:$A$15,0))</f>
        <v>#N/A</v>
      </c>
      <c r="D1710" t="s">
        <v>82</v>
      </c>
      <c r="E1710">
        <v>37</v>
      </c>
      <c r="F1710">
        <v>792.61</v>
      </c>
      <c r="G1710">
        <v>792.61</v>
      </c>
      <c r="H1710">
        <v>792.61</v>
      </c>
      <c r="I1710">
        <v>805.04</v>
      </c>
      <c r="J1710">
        <v>805.04</v>
      </c>
      <c r="K1710">
        <v>805.04</v>
      </c>
      <c r="L1710">
        <v>817.67</v>
      </c>
      <c r="M1710">
        <v>817.67</v>
      </c>
      <c r="N1710">
        <v>817.67</v>
      </c>
      <c r="O1710">
        <v>830.5</v>
      </c>
      <c r="P1710">
        <v>830.5</v>
      </c>
      <c r="Q1710">
        <v>830.5</v>
      </c>
    </row>
    <row r="1711" spans="1:17" x14ac:dyDescent="0.2">
      <c r="A1711" t="s">
        <v>117</v>
      </c>
      <c r="B1711" t="e">
        <f>INDEX('SHOP Plan List'!B$2:B$15,MATCH($A1711,'SHOP Plan List'!$A$2:$A$15,0))</f>
        <v>#N/A</v>
      </c>
      <c r="C1711" t="e">
        <f>INDEX('SHOP Plan List'!C$2:C$15,MATCH($A1711,'SHOP Plan List'!$A$2:$A$15,0))</f>
        <v>#N/A</v>
      </c>
      <c r="D1711" t="s">
        <v>82</v>
      </c>
      <c r="E1711">
        <v>38</v>
      </c>
      <c r="F1711">
        <v>797.73</v>
      </c>
      <c r="G1711">
        <v>797.73</v>
      </c>
      <c r="H1711">
        <v>797.73</v>
      </c>
      <c r="I1711">
        <v>810.25</v>
      </c>
      <c r="J1711">
        <v>810.25</v>
      </c>
      <c r="K1711">
        <v>810.25</v>
      </c>
      <c r="L1711">
        <v>822.96</v>
      </c>
      <c r="M1711">
        <v>822.96</v>
      </c>
      <c r="N1711">
        <v>822.96</v>
      </c>
      <c r="O1711">
        <v>835.87</v>
      </c>
      <c r="P1711">
        <v>835.87</v>
      </c>
      <c r="Q1711">
        <v>835.87</v>
      </c>
    </row>
    <row r="1712" spans="1:17" x14ac:dyDescent="0.2">
      <c r="A1712" t="s">
        <v>117</v>
      </c>
      <c r="B1712" t="e">
        <f>INDEX('SHOP Plan List'!B$2:B$15,MATCH($A1712,'SHOP Plan List'!$A$2:$A$15,0))</f>
        <v>#N/A</v>
      </c>
      <c r="C1712" t="e">
        <f>INDEX('SHOP Plan List'!C$2:C$15,MATCH($A1712,'SHOP Plan List'!$A$2:$A$15,0))</f>
        <v>#N/A</v>
      </c>
      <c r="D1712" t="s">
        <v>82</v>
      </c>
      <c r="E1712">
        <v>39</v>
      </c>
      <c r="F1712">
        <v>807.97</v>
      </c>
      <c r="G1712">
        <v>807.97</v>
      </c>
      <c r="H1712">
        <v>807.97</v>
      </c>
      <c r="I1712">
        <v>820.65</v>
      </c>
      <c r="J1712">
        <v>820.65</v>
      </c>
      <c r="K1712">
        <v>820.65</v>
      </c>
      <c r="L1712">
        <v>833.53</v>
      </c>
      <c r="M1712">
        <v>833.53</v>
      </c>
      <c r="N1712">
        <v>833.53</v>
      </c>
      <c r="O1712">
        <v>846.6</v>
      </c>
      <c r="P1712">
        <v>846.6</v>
      </c>
      <c r="Q1712">
        <v>846.6</v>
      </c>
    </row>
    <row r="1713" spans="1:17" x14ac:dyDescent="0.2">
      <c r="A1713" t="s">
        <v>117</v>
      </c>
      <c r="B1713" t="e">
        <f>INDEX('SHOP Plan List'!B$2:B$15,MATCH($A1713,'SHOP Plan List'!$A$2:$A$15,0))</f>
        <v>#N/A</v>
      </c>
      <c r="C1713" t="e">
        <f>INDEX('SHOP Plan List'!C$2:C$15,MATCH($A1713,'SHOP Plan List'!$A$2:$A$15,0))</f>
        <v>#N/A</v>
      </c>
      <c r="D1713" t="s">
        <v>82</v>
      </c>
      <c r="E1713">
        <v>40</v>
      </c>
      <c r="F1713">
        <v>818.22</v>
      </c>
      <c r="G1713">
        <v>818.22</v>
      </c>
      <c r="H1713">
        <v>818.22</v>
      </c>
      <c r="I1713">
        <v>831.06</v>
      </c>
      <c r="J1713">
        <v>831.06</v>
      </c>
      <c r="K1713">
        <v>831.06</v>
      </c>
      <c r="L1713">
        <v>844.09</v>
      </c>
      <c r="M1713">
        <v>844.09</v>
      </c>
      <c r="N1713">
        <v>844.09</v>
      </c>
      <c r="O1713">
        <v>857.34</v>
      </c>
      <c r="P1713">
        <v>857.34</v>
      </c>
      <c r="Q1713">
        <v>857.34</v>
      </c>
    </row>
    <row r="1714" spans="1:17" x14ac:dyDescent="0.2">
      <c r="A1714" t="s">
        <v>117</v>
      </c>
      <c r="B1714" t="e">
        <f>INDEX('SHOP Plan List'!B$2:B$15,MATCH($A1714,'SHOP Plan List'!$A$2:$A$15,0))</f>
        <v>#N/A</v>
      </c>
      <c r="C1714" t="e">
        <f>INDEX('SHOP Plan List'!C$2:C$15,MATCH($A1714,'SHOP Plan List'!$A$2:$A$15,0))</f>
        <v>#N/A</v>
      </c>
      <c r="D1714" t="s">
        <v>82</v>
      </c>
      <c r="E1714">
        <v>41</v>
      </c>
      <c r="F1714">
        <v>833.58</v>
      </c>
      <c r="G1714">
        <v>833.58</v>
      </c>
      <c r="H1714">
        <v>833.58</v>
      </c>
      <c r="I1714">
        <v>846.66</v>
      </c>
      <c r="J1714">
        <v>846.66</v>
      </c>
      <c r="K1714">
        <v>846.66</v>
      </c>
      <c r="L1714">
        <v>859.95</v>
      </c>
      <c r="M1714">
        <v>859.95</v>
      </c>
      <c r="N1714">
        <v>859.95</v>
      </c>
      <c r="O1714">
        <v>873.44</v>
      </c>
      <c r="P1714">
        <v>873.44</v>
      </c>
      <c r="Q1714">
        <v>873.44</v>
      </c>
    </row>
    <row r="1715" spans="1:17" x14ac:dyDescent="0.2">
      <c r="A1715" t="s">
        <v>117</v>
      </c>
      <c r="B1715" t="e">
        <f>INDEX('SHOP Plan List'!B$2:B$15,MATCH($A1715,'SHOP Plan List'!$A$2:$A$15,0))</f>
        <v>#N/A</v>
      </c>
      <c r="C1715" t="e">
        <f>INDEX('SHOP Plan List'!C$2:C$15,MATCH($A1715,'SHOP Plan List'!$A$2:$A$15,0))</f>
        <v>#N/A</v>
      </c>
      <c r="D1715" t="s">
        <v>82</v>
      </c>
      <c r="E1715">
        <v>42</v>
      </c>
      <c r="F1715">
        <v>848.31</v>
      </c>
      <c r="G1715">
        <v>848.31</v>
      </c>
      <c r="H1715">
        <v>848.31</v>
      </c>
      <c r="I1715">
        <v>861.62</v>
      </c>
      <c r="J1715">
        <v>861.62</v>
      </c>
      <c r="K1715">
        <v>861.62</v>
      </c>
      <c r="L1715">
        <v>875.14</v>
      </c>
      <c r="M1715">
        <v>875.14</v>
      </c>
      <c r="N1715">
        <v>875.14</v>
      </c>
      <c r="O1715">
        <v>888.87</v>
      </c>
      <c r="P1715">
        <v>888.87</v>
      </c>
      <c r="Q1715">
        <v>888.87</v>
      </c>
    </row>
    <row r="1716" spans="1:17" x14ac:dyDescent="0.2">
      <c r="A1716" t="s">
        <v>117</v>
      </c>
      <c r="B1716" t="e">
        <f>INDEX('SHOP Plan List'!B$2:B$15,MATCH($A1716,'SHOP Plan List'!$A$2:$A$15,0))</f>
        <v>#N/A</v>
      </c>
      <c r="C1716" t="e">
        <f>INDEX('SHOP Plan List'!C$2:C$15,MATCH($A1716,'SHOP Plan List'!$A$2:$A$15,0))</f>
        <v>#N/A</v>
      </c>
      <c r="D1716" t="s">
        <v>82</v>
      </c>
      <c r="E1716">
        <v>43</v>
      </c>
      <c r="F1716">
        <v>868.8</v>
      </c>
      <c r="G1716">
        <v>868.8</v>
      </c>
      <c r="H1716">
        <v>868.8</v>
      </c>
      <c r="I1716">
        <v>882.43</v>
      </c>
      <c r="J1716">
        <v>882.43</v>
      </c>
      <c r="K1716">
        <v>882.43</v>
      </c>
      <c r="L1716">
        <v>896.27</v>
      </c>
      <c r="M1716">
        <v>896.27</v>
      </c>
      <c r="N1716">
        <v>896.27</v>
      </c>
      <c r="O1716">
        <v>910.33</v>
      </c>
      <c r="P1716">
        <v>910.33</v>
      </c>
      <c r="Q1716">
        <v>910.33</v>
      </c>
    </row>
    <row r="1717" spans="1:17" x14ac:dyDescent="0.2">
      <c r="A1717" t="s">
        <v>117</v>
      </c>
      <c r="B1717" t="e">
        <f>INDEX('SHOP Plan List'!B$2:B$15,MATCH($A1717,'SHOP Plan List'!$A$2:$A$15,0))</f>
        <v>#N/A</v>
      </c>
      <c r="C1717" t="e">
        <f>INDEX('SHOP Plan List'!C$2:C$15,MATCH($A1717,'SHOP Plan List'!$A$2:$A$15,0))</f>
        <v>#N/A</v>
      </c>
      <c r="D1717" t="s">
        <v>82</v>
      </c>
      <c r="E1717">
        <v>44</v>
      </c>
      <c r="F1717">
        <v>894.41</v>
      </c>
      <c r="G1717">
        <v>894.41</v>
      </c>
      <c r="H1717">
        <v>894.41</v>
      </c>
      <c r="I1717">
        <v>908.44</v>
      </c>
      <c r="J1717">
        <v>908.44</v>
      </c>
      <c r="K1717">
        <v>908.44</v>
      </c>
      <c r="L1717">
        <v>922.69</v>
      </c>
      <c r="M1717">
        <v>922.69</v>
      </c>
      <c r="N1717">
        <v>922.69</v>
      </c>
      <c r="O1717">
        <v>937.17</v>
      </c>
      <c r="P1717">
        <v>937.17</v>
      </c>
      <c r="Q1717">
        <v>937.17</v>
      </c>
    </row>
    <row r="1718" spans="1:17" x14ac:dyDescent="0.2">
      <c r="A1718" t="s">
        <v>117</v>
      </c>
      <c r="B1718" t="e">
        <f>INDEX('SHOP Plan List'!B$2:B$15,MATCH($A1718,'SHOP Plan List'!$A$2:$A$15,0))</f>
        <v>#N/A</v>
      </c>
      <c r="C1718" t="e">
        <f>INDEX('SHOP Plan List'!C$2:C$15,MATCH($A1718,'SHOP Plan List'!$A$2:$A$15,0))</f>
        <v>#N/A</v>
      </c>
      <c r="D1718" t="s">
        <v>82</v>
      </c>
      <c r="E1718">
        <v>45</v>
      </c>
      <c r="F1718">
        <v>924.5</v>
      </c>
      <c r="G1718">
        <v>924.5</v>
      </c>
      <c r="H1718">
        <v>924.5</v>
      </c>
      <c r="I1718">
        <v>939</v>
      </c>
      <c r="J1718">
        <v>939</v>
      </c>
      <c r="K1718">
        <v>939</v>
      </c>
      <c r="L1718">
        <v>953.73</v>
      </c>
      <c r="M1718">
        <v>953.73</v>
      </c>
      <c r="N1718">
        <v>953.73</v>
      </c>
      <c r="O1718">
        <v>968.7</v>
      </c>
      <c r="P1718">
        <v>968.7</v>
      </c>
      <c r="Q1718">
        <v>968.7</v>
      </c>
    </row>
    <row r="1719" spans="1:17" x14ac:dyDescent="0.2">
      <c r="A1719" t="s">
        <v>117</v>
      </c>
      <c r="B1719" t="e">
        <f>INDEX('SHOP Plan List'!B$2:B$15,MATCH($A1719,'SHOP Plan List'!$A$2:$A$15,0))</f>
        <v>#N/A</v>
      </c>
      <c r="C1719" t="e">
        <f>INDEX('SHOP Plan List'!C$2:C$15,MATCH($A1719,'SHOP Plan List'!$A$2:$A$15,0))</f>
        <v>#N/A</v>
      </c>
      <c r="D1719" t="s">
        <v>82</v>
      </c>
      <c r="E1719">
        <v>46</v>
      </c>
      <c r="F1719">
        <v>960.35</v>
      </c>
      <c r="G1719">
        <v>960.35</v>
      </c>
      <c r="H1719">
        <v>960.35</v>
      </c>
      <c r="I1719">
        <v>975.42</v>
      </c>
      <c r="J1719">
        <v>975.42</v>
      </c>
      <c r="K1719">
        <v>975.42</v>
      </c>
      <c r="L1719">
        <v>990.72</v>
      </c>
      <c r="M1719">
        <v>990.72</v>
      </c>
      <c r="N1719">
        <v>990.72</v>
      </c>
      <c r="O1719">
        <v>1006.26</v>
      </c>
      <c r="P1719">
        <v>1006.26</v>
      </c>
      <c r="Q1719">
        <v>1006.26</v>
      </c>
    </row>
    <row r="1720" spans="1:17" x14ac:dyDescent="0.2">
      <c r="A1720" t="s">
        <v>117</v>
      </c>
      <c r="B1720" t="e">
        <f>INDEX('SHOP Plan List'!B$2:B$15,MATCH($A1720,'SHOP Plan List'!$A$2:$A$15,0))</f>
        <v>#N/A</v>
      </c>
      <c r="C1720" t="e">
        <f>INDEX('SHOP Plan List'!C$2:C$15,MATCH($A1720,'SHOP Plan List'!$A$2:$A$15,0))</f>
        <v>#N/A</v>
      </c>
      <c r="D1720" t="s">
        <v>82</v>
      </c>
      <c r="E1720">
        <v>47</v>
      </c>
      <c r="F1720">
        <v>1000.68</v>
      </c>
      <c r="G1720">
        <v>1000.68</v>
      </c>
      <c r="H1720">
        <v>1000.68</v>
      </c>
      <c r="I1720">
        <v>1016.38</v>
      </c>
      <c r="J1720">
        <v>1016.38</v>
      </c>
      <c r="K1720">
        <v>1016.38</v>
      </c>
      <c r="L1720">
        <v>1032.33</v>
      </c>
      <c r="M1720">
        <v>1032.33</v>
      </c>
      <c r="N1720">
        <v>1032.33</v>
      </c>
      <c r="O1720">
        <v>1048.53</v>
      </c>
      <c r="P1720">
        <v>1048.53</v>
      </c>
      <c r="Q1720">
        <v>1048.53</v>
      </c>
    </row>
    <row r="1721" spans="1:17" x14ac:dyDescent="0.2">
      <c r="A1721" t="s">
        <v>117</v>
      </c>
      <c r="B1721" t="e">
        <f>INDEX('SHOP Plan List'!B$2:B$15,MATCH($A1721,'SHOP Plan List'!$A$2:$A$15,0))</f>
        <v>#N/A</v>
      </c>
      <c r="C1721" t="e">
        <f>INDEX('SHOP Plan List'!C$2:C$15,MATCH($A1721,'SHOP Plan List'!$A$2:$A$15,0))</f>
        <v>#N/A</v>
      </c>
      <c r="D1721" t="s">
        <v>82</v>
      </c>
      <c r="E1721">
        <v>48</v>
      </c>
      <c r="F1721">
        <v>1046.78</v>
      </c>
      <c r="G1721">
        <v>1046.78</v>
      </c>
      <c r="H1721">
        <v>1046.78</v>
      </c>
      <c r="I1721">
        <v>1063.2</v>
      </c>
      <c r="J1721">
        <v>1063.2</v>
      </c>
      <c r="K1721">
        <v>1063.2</v>
      </c>
      <c r="L1721">
        <v>1079.8900000000001</v>
      </c>
      <c r="M1721">
        <v>1079.8900000000001</v>
      </c>
      <c r="N1721">
        <v>1079.8900000000001</v>
      </c>
      <c r="O1721">
        <v>1096.83</v>
      </c>
      <c r="P1721">
        <v>1096.83</v>
      </c>
      <c r="Q1721">
        <v>1096.83</v>
      </c>
    </row>
    <row r="1722" spans="1:17" x14ac:dyDescent="0.2">
      <c r="A1722" t="s">
        <v>117</v>
      </c>
      <c r="B1722" t="e">
        <f>INDEX('SHOP Plan List'!B$2:B$15,MATCH($A1722,'SHOP Plan List'!$A$2:$A$15,0))</f>
        <v>#N/A</v>
      </c>
      <c r="C1722" t="e">
        <f>INDEX('SHOP Plan List'!C$2:C$15,MATCH($A1722,'SHOP Plan List'!$A$2:$A$15,0))</f>
        <v>#N/A</v>
      </c>
      <c r="D1722" t="s">
        <v>82</v>
      </c>
      <c r="E1722">
        <v>49</v>
      </c>
      <c r="F1722">
        <v>1092.24</v>
      </c>
      <c r="G1722">
        <v>1092.24</v>
      </c>
      <c r="H1722">
        <v>1092.24</v>
      </c>
      <c r="I1722">
        <v>1109.3699999999999</v>
      </c>
      <c r="J1722">
        <v>1109.3699999999999</v>
      </c>
      <c r="K1722">
        <v>1109.3699999999999</v>
      </c>
      <c r="L1722">
        <v>1126.78</v>
      </c>
      <c r="M1722">
        <v>1126.78</v>
      </c>
      <c r="N1722">
        <v>1126.78</v>
      </c>
      <c r="O1722">
        <v>1144.46</v>
      </c>
      <c r="P1722">
        <v>1144.46</v>
      </c>
      <c r="Q1722">
        <v>1144.46</v>
      </c>
    </row>
    <row r="1723" spans="1:17" x14ac:dyDescent="0.2">
      <c r="A1723" t="s">
        <v>117</v>
      </c>
      <c r="B1723" t="e">
        <f>INDEX('SHOP Plan List'!B$2:B$15,MATCH($A1723,'SHOP Plan List'!$A$2:$A$15,0))</f>
        <v>#N/A</v>
      </c>
      <c r="C1723" t="e">
        <f>INDEX('SHOP Plan List'!C$2:C$15,MATCH($A1723,'SHOP Plan List'!$A$2:$A$15,0))</f>
        <v>#N/A</v>
      </c>
      <c r="D1723" t="s">
        <v>82</v>
      </c>
      <c r="E1723">
        <v>50</v>
      </c>
      <c r="F1723">
        <v>1143.46</v>
      </c>
      <c r="G1723">
        <v>1143.46</v>
      </c>
      <c r="H1723">
        <v>1143.46</v>
      </c>
      <c r="I1723">
        <v>1161.4000000000001</v>
      </c>
      <c r="J1723">
        <v>1161.4000000000001</v>
      </c>
      <c r="K1723">
        <v>1161.4000000000001</v>
      </c>
      <c r="L1723">
        <v>1179.6199999999999</v>
      </c>
      <c r="M1723">
        <v>1179.6199999999999</v>
      </c>
      <c r="N1723">
        <v>1179.6199999999999</v>
      </c>
      <c r="O1723">
        <v>1198.1300000000001</v>
      </c>
      <c r="P1723">
        <v>1198.1300000000001</v>
      </c>
      <c r="Q1723">
        <v>1198.1300000000001</v>
      </c>
    </row>
    <row r="1724" spans="1:17" x14ac:dyDescent="0.2">
      <c r="A1724" t="s">
        <v>117</v>
      </c>
      <c r="B1724" t="e">
        <f>INDEX('SHOP Plan List'!B$2:B$15,MATCH($A1724,'SHOP Plan List'!$A$2:$A$15,0))</f>
        <v>#N/A</v>
      </c>
      <c r="C1724" t="e">
        <f>INDEX('SHOP Plan List'!C$2:C$15,MATCH($A1724,'SHOP Plan List'!$A$2:$A$15,0))</f>
        <v>#N/A</v>
      </c>
      <c r="D1724" t="s">
        <v>82</v>
      </c>
      <c r="E1724">
        <v>51</v>
      </c>
      <c r="F1724">
        <v>1194.04</v>
      </c>
      <c r="G1724">
        <v>1194.04</v>
      </c>
      <c r="H1724">
        <v>1194.04</v>
      </c>
      <c r="I1724">
        <v>1212.77</v>
      </c>
      <c r="J1724">
        <v>1212.77</v>
      </c>
      <c r="K1724">
        <v>1212.77</v>
      </c>
      <c r="L1724">
        <v>1231.8</v>
      </c>
      <c r="M1724">
        <v>1231.8</v>
      </c>
      <c r="N1724">
        <v>1231.8</v>
      </c>
      <c r="O1724">
        <v>1251.1199999999999</v>
      </c>
      <c r="P1724">
        <v>1251.1199999999999</v>
      </c>
      <c r="Q1724">
        <v>1251.1199999999999</v>
      </c>
    </row>
    <row r="1725" spans="1:17" x14ac:dyDescent="0.2">
      <c r="A1725" t="s">
        <v>117</v>
      </c>
      <c r="B1725" t="e">
        <f>INDEX('SHOP Plan List'!B$2:B$15,MATCH($A1725,'SHOP Plan List'!$A$2:$A$15,0))</f>
        <v>#N/A</v>
      </c>
      <c r="C1725" t="e">
        <f>INDEX('SHOP Plan List'!C$2:C$15,MATCH($A1725,'SHOP Plan List'!$A$2:$A$15,0))</f>
        <v>#N/A</v>
      </c>
      <c r="D1725" t="s">
        <v>82</v>
      </c>
      <c r="E1725">
        <v>52</v>
      </c>
      <c r="F1725">
        <v>1249.74</v>
      </c>
      <c r="G1725">
        <v>1249.74</v>
      </c>
      <c r="H1725">
        <v>1249.74</v>
      </c>
      <c r="I1725">
        <v>1269.3399999999999</v>
      </c>
      <c r="J1725">
        <v>1269.3399999999999</v>
      </c>
      <c r="K1725">
        <v>1269.3399999999999</v>
      </c>
      <c r="L1725">
        <v>1289.26</v>
      </c>
      <c r="M1725">
        <v>1289.26</v>
      </c>
      <c r="N1725">
        <v>1289.26</v>
      </c>
      <c r="O1725">
        <v>1309.49</v>
      </c>
      <c r="P1725">
        <v>1309.49</v>
      </c>
      <c r="Q1725">
        <v>1309.49</v>
      </c>
    </row>
    <row r="1726" spans="1:17" x14ac:dyDescent="0.2">
      <c r="A1726" t="s">
        <v>117</v>
      </c>
      <c r="B1726" t="e">
        <f>INDEX('SHOP Plan List'!B$2:B$15,MATCH($A1726,'SHOP Plan List'!$A$2:$A$15,0))</f>
        <v>#N/A</v>
      </c>
      <c r="C1726" t="e">
        <f>INDEX('SHOP Plan List'!C$2:C$15,MATCH($A1726,'SHOP Plan List'!$A$2:$A$15,0))</f>
        <v>#N/A</v>
      </c>
      <c r="D1726" t="s">
        <v>82</v>
      </c>
      <c r="E1726">
        <v>53</v>
      </c>
      <c r="F1726">
        <v>1306.08</v>
      </c>
      <c r="G1726">
        <v>1306.08</v>
      </c>
      <c r="H1726">
        <v>1306.08</v>
      </c>
      <c r="I1726">
        <v>1326.57</v>
      </c>
      <c r="J1726">
        <v>1326.57</v>
      </c>
      <c r="K1726">
        <v>1326.57</v>
      </c>
      <c r="L1726">
        <v>1347.38</v>
      </c>
      <c r="M1726">
        <v>1347.38</v>
      </c>
      <c r="N1726">
        <v>1347.38</v>
      </c>
      <c r="O1726">
        <v>1368.52</v>
      </c>
      <c r="P1726">
        <v>1368.52</v>
      </c>
      <c r="Q1726">
        <v>1368.52</v>
      </c>
    </row>
    <row r="1727" spans="1:17" x14ac:dyDescent="0.2">
      <c r="A1727" t="s">
        <v>117</v>
      </c>
      <c r="B1727" t="e">
        <f>INDEX('SHOP Plan List'!B$2:B$15,MATCH($A1727,'SHOP Plan List'!$A$2:$A$15,0))</f>
        <v>#N/A</v>
      </c>
      <c r="C1727" t="e">
        <f>INDEX('SHOP Plan List'!C$2:C$15,MATCH($A1727,'SHOP Plan List'!$A$2:$A$15,0))</f>
        <v>#N/A</v>
      </c>
      <c r="D1727" t="s">
        <v>82</v>
      </c>
      <c r="E1727">
        <v>54</v>
      </c>
      <c r="F1727">
        <v>1366.9</v>
      </c>
      <c r="G1727">
        <v>1366.9</v>
      </c>
      <c r="H1727">
        <v>1366.9</v>
      </c>
      <c r="I1727">
        <v>1388.34</v>
      </c>
      <c r="J1727">
        <v>1388.34</v>
      </c>
      <c r="K1727">
        <v>1388.34</v>
      </c>
      <c r="L1727">
        <v>1410.13</v>
      </c>
      <c r="M1727">
        <v>1410.13</v>
      </c>
      <c r="N1727">
        <v>1410.13</v>
      </c>
      <c r="O1727">
        <v>1432.25</v>
      </c>
      <c r="P1727">
        <v>1432.25</v>
      </c>
      <c r="Q1727">
        <v>1432.25</v>
      </c>
    </row>
    <row r="1728" spans="1:17" x14ac:dyDescent="0.2">
      <c r="A1728" t="s">
        <v>117</v>
      </c>
      <c r="B1728" t="e">
        <f>INDEX('SHOP Plan List'!B$2:B$15,MATCH($A1728,'SHOP Plan List'!$A$2:$A$15,0))</f>
        <v>#N/A</v>
      </c>
      <c r="C1728" t="e">
        <f>INDEX('SHOP Plan List'!C$2:C$15,MATCH($A1728,'SHOP Plan List'!$A$2:$A$15,0))</f>
        <v>#N/A</v>
      </c>
      <c r="D1728" t="s">
        <v>82</v>
      </c>
      <c r="E1728">
        <v>55</v>
      </c>
      <c r="F1728">
        <v>1427.72</v>
      </c>
      <c r="G1728">
        <v>1427.72</v>
      </c>
      <c r="H1728">
        <v>1427.72</v>
      </c>
      <c r="I1728">
        <v>1450.12</v>
      </c>
      <c r="J1728">
        <v>1450.12</v>
      </c>
      <c r="K1728">
        <v>1450.12</v>
      </c>
      <c r="L1728">
        <v>1472.87</v>
      </c>
      <c r="M1728">
        <v>1472.87</v>
      </c>
      <c r="N1728">
        <v>1472.87</v>
      </c>
      <c r="O1728">
        <v>1495.98</v>
      </c>
      <c r="P1728">
        <v>1495.98</v>
      </c>
      <c r="Q1728">
        <v>1495.98</v>
      </c>
    </row>
    <row r="1729" spans="1:17" x14ac:dyDescent="0.2">
      <c r="A1729" t="s">
        <v>117</v>
      </c>
      <c r="B1729" t="e">
        <f>INDEX('SHOP Plan List'!B$2:B$15,MATCH($A1729,'SHOP Plan List'!$A$2:$A$15,0))</f>
        <v>#N/A</v>
      </c>
      <c r="C1729" t="e">
        <f>INDEX('SHOP Plan List'!C$2:C$15,MATCH($A1729,'SHOP Plan List'!$A$2:$A$15,0))</f>
        <v>#N/A</v>
      </c>
      <c r="D1729" t="s">
        <v>82</v>
      </c>
      <c r="E1729">
        <v>56</v>
      </c>
      <c r="F1729">
        <v>1493.66</v>
      </c>
      <c r="G1729">
        <v>1493.66</v>
      </c>
      <c r="H1729">
        <v>1493.66</v>
      </c>
      <c r="I1729">
        <v>1517.1</v>
      </c>
      <c r="J1729">
        <v>1517.1</v>
      </c>
      <c r="K1729">
        <v>1517.1</v>
      </c>
      <c r="L1729">
        <v>1540.9</v>
      </c>
      <c r="M1729">
        <v>1540.9</v>
      </c>
      <c r="N1729">
        <v>1540.9</v>
      </c>
      <c r="O1729">
        <v>1565.08</v>
      </c>
      <c r="P1729">
        <v>1565.08</v>
      </c>
      <c r="Q1729">
        <v>1565.08</v>
      </c>
    </row>
    <row r="1730" spans="1:17" x14ac:dyDescent="0.2">
      <c r="A1730" t="s">
        <v>117</v>
      </c>
      <c r="B1730" t="e">
        <f>INDEX('SHOP Plan List'!B$2:B$15,MATCH($A1730,'SHOP Plan List'!$A$2:$A$15,0))</f>
        <v>#N/A</v>
      </c>
      <c r="C1730" t="e">
        <f>INDEX('SHOP Plan List'!C$2:C$15,MATCH($A1730,'SHOP Plan List'!$A$2:$A$15,0))</f>
        <v>#N/A</v>
      </c>
      <c r="D1730" t="s">
        <v>82</v>
      </c>
      <c r="E1730">
        <v>57</v>
      </c>
      <c r="F1730">
        <v>1560.25</v>
      </c>
      <c r="G1730">
        <v>1560.25</v>
      </c>
      <c r="H1730">
        <v>1560.25</v>
      </c>
      <c r="I1730">
        <v>1584.73</v>
      </c>
      <c r="J1730">
        <v>1584.73</v>
      </c>
      <c r="K1730">
        <v>1584.73</v>
      </c>
      <c r="L1730">
        <v>1609.59</v>
      </c>
      <c r="M1730">
        <v>1609.59</v>
      </c>
      <c r="N1730">
        <v>1609.59</v>
      </c>
      <c r="O1730">
        <v>1634.84</v>
      </c>
      <c r="P1730">
        <v>1634.84</v>
      </c>
      <c r="Q1730">
        <v>1634.84</v>
      </c>
    </row>
    <row r="1731" spans="1:17" x14ac:dyDescent="0.2">
      <c r="A1731" t="s">
        <v>117</v>
      </c>
      <c r="B1731" t="e">
        <f>INDEX('SHOP Plan List'!B$2:B$15,MATCH($A1731,'SHOP Plan List'!$A$2:$A$15,0))</f>
        <v>#N/A</v>
      </c>
      <c r="C1731" t="e">
        <f>INDEX('SHOP Plan List'!C$2:C$15,MATCH($A1731,'SHOP Plan List'!$A$2:$A$15,0))</f>
        <v>#N/A</v>
      </c>
      <c r="D1731" t="s">
        <v>82</v>
      </c>
      <c r="E1731">
        <v>58</v>
      </c>
      <c r="F1731">
        <v>1631.31</v>
      </c>
      <c r="G1731">
        <v>1631.31</v>
      </c>
      <c r="H1731">
        <v>1631.31</v>
      </c>
      <c r="I1731">
        <v>1656.91</v>
      </c>
      <c r="J1731">
        <v>1656.91</v>
      </c>
      <c r="K1731">
        <v>1656.91</v>
      </c>
      <c r="L1731">
        <v>1682.9</v>
      </c>
      <c r="M1731">
        <v>1682.9</v>
      </c>
      <c r="N1731">
        <v>1682.9</v>
      </c>
      <c r="O1731">
        <v>1709.31</v>
      </c>
      <c r="P1731">
        <v>1709.31</v>
      </c>
      <c r="Q1731">
        <v>1709.31</v>
      </c>
    </row>
    <row r="1732" spans="1:17" x14ac:dyDescent="0.2">
      <c r="A1732" t="s">
        <v>117</v>
      </c>
      <c r="B1732" t="e">
        <f>INDEX('SHOP Plan List'!B$2:B$15,MATCH($A1732,'SHOP Plan List'!$A$2:$A$15,0))</f>
        <v>#N/A</v>
      </c>
      <c r="C1732" t="e">
        <f>INDEX('SHOP Plan List'!C$2:C$15,MATCH($A1732,'SHOP Plan List'!$A$2:$A$15,0))</f>
        <v>#N/A</v>
      </c>
      <c r="D1732" t="s">
        <v>82</v>
      </c>
      <c r="E1732">
        <v>59</v>
      </c>
      <c r="F1732">
        <v>1666.53</v>
      </c>
      <c r="G1732">
        <v>1666.53</v>
      </c>
      <c r="H1732">
        <v>1666.53</v>
      </c>
      <c r="I1732">
        <v>1692.67</v>
      </c>
      <c r="J1732">
        <v>1692.67</v>
      </c>
      <c r="K1732">
        <v>1692.67</v>
      </c>
      <c r="L1732">
        <v>1719.23</v>
      </c>
      <c r="M1732">
        <v>1719.23</v>
      </c>
      <c r="N1732">
        <v>1719.23</v>
      </c>
      <c r="O1732">
        <v>1746.2</v>
      </c>
      <c r="P1732">
        <v>1746.2</v>
      </c>
      <c r="Q1732">
        <v>1746.2</v>
      </c>
    </row>
    <row r="1733" spans="1:17" x14ac:dyDescent="0.2">
      <c r="A1733" t="s">
        <v>117</v>
      </c>
      <c r="B1733" t="e">
        <f>INDEX('SHOP Plan List'!B$2:B$15,MATCH($A1733,'SHOP Plan List'!$A$2:$A$15,0))</f>
        <v>#N/A</v>
      </c>
      <c r="C1733" t="e">
        <f>INDEX('SHOP Plan List'!C$2:C$15,MATCH($A1733,'SHOP Plan List'!$A$2:$A$15,0))</f>
        <v>#N/A</v>
      </c>
      <c r="D1733" t="s">
        <v>82</v>
      </c>
      <c r="E1733">
        <v>60</v>
      </c>
      <c r="F1733">
        <v>1737.59</v>
      </c>
      <c r="G1733">
        <v>1737.59</v>
      </c>
      <c r="H1733">
        <v>1737.59</v>
      </c>
      <c r="I1733">
        <v>1764.85</v>
      </c>
      <c r="J1733">
        <v>1764.85</v>
      </c>
      <c r="K1733">
        <v>1764.85</v>
      </c>
      <c r="L1733">
        <v>1792.54</v>
      </c>
      <c r="M1733">
        <v>1792.54</v>
      </c>
      <c r="N1733">
        <v>1792.54</v>
      </c>
      <c r="O1733">
        <v>1820.67</v>
      </c>
      <c r="P1733">
        <v>1820.67</v>
      </c>
      <c r="Q1733">
        <v>1820.67</v>
      </c>
    </row>
    <row r="1734" spans="1:17" x14ac:dyDescent="0.2">
      <c r="A1734" t="s">
        <v>117</v>
      </c>
      <c r="B1734" t="e">
        <f>INDEX('SHOP Plan List'!B$2:B$15,MATCH($A1734,'SHOP Plan List'!$A$2:$A$15,0))</f>
        <v>#N/A</v>
      </c>
      <c r="C1734" t="e">
        <f>INDEX('SHOP Plan List'!C$2:C$15,MATCH($A1734,'SHOP Plan List'!$A$2:$A$15,0))</f>
        <v>#N/A</v>
      </c>
      <c r="D1734" t="s">
        <v>82</v>
      </c>
      <c r="E1734">
        <v>61</v>
      </c>
      <c r="F1734">
        <v>1799.06</v>
      </c>
      <c r="G1734">
        <v>1799.06</v>
      </c>
      <c r="H1734">
        <v>1799.06</v>
      </c>
      <c r="I1734">
        <v>1827.28</v>
      </c>
      <c r="J1734">
        <v>1827.28</v>
      </c>
      <c r="K1734">
        <v>1827.28</v>
      </c>
      <c r="L1734">
        <v>1855.95</v>
      </c>
      <c r="M1734">
        <v>1855.95</v>
      </c>
      <c r="N1734">
        <v>1855.95</v>
      </c>
      <c r="O1734">
        <v>1885.07</v>
      </c>
      <c r="P1734">
        <v>1885.07</v>
      </c>
      <c r="Q1734">
        <v>1885.07</v>
      </c>
    </row>
    <row r="1735" spans="1:17" x14ac:dyDescent="0.2">
      <c r="A1735" t="s">
        <v>117</v>
      </c>
      <c r="B1735" t="e">
        <f>INDEX('SHOP Plan List'!B$2:B$15,MATCH($A1735,'SHOP Plan List'!$A$2:$A$15,0))</f>
        <v>#N/A</v>
      </c>
      <c r="C1735" t="e">
        <f>INDEX('SHOP Plan List'!C$2:C$15,MATCH($A1735,'SHOP Plan List'!$A$2:$A$15,0))</f>
        <v>#N/A</v>
      </c>
      <c r="D1735" t="s">
        <v>82</v>
      </c>
      <c r="E1735">
        <v>62</v>
      </c>
      <c r="F1735">
        <v>1839.39</v>
      </c>
      <c r="G1735">
        <v>1839.39</v>
      </c>
      <c r="H1735">
        <v>1839.39</v>
      </c>
      <c r="I1735">
        <v>1868.25</v>
      </c>
      <c r="J1735">
        <v>1868.25</v>
      </c>
      <c r="K1735">
        <v>1868.25</v>
      </c>
      <c r="L1735">
        <v>1897.56</v>
      </c>
      <c r="M1735">
        <v>1897.56</v>
      </c>
      <c r="N1735">
        <v>1897.56</v>
      </c>
      <c r="O1735">
        <v>1927.33</v>
      </c>
      <c r="P1735">
        <v>1927.33</v>
      </c>
      <c r="Q1735">
        <v>1927.33</v>
      </c>
    </row>
    <row r="1736" spans="1:17" x14ac:dyDescent="0.2">
      <c r="A1736" t="s">
        <v>117</v>
      </c>
      <c r="B1736" t="e">
        <f>INDEX('SHOP Plan List'!B$2:B$15,MATCH($A1736,'SHOP Plan List'!$A$2:$A$15,0))</f>
        <v>#N/A</v>
      </c>
      <c r="C1736" t="e">
        <f>INDEX('SHOP Plan List'!C$2:C$15,MATCH($A1736,'SHOP Plan List'!$A$2:$A$15,0))</f>
        <v>#N/A</v>
      </c>
      <c r="D1736" t="s">
        <v>82</v>
      </c>
      <c r="E1736">
        <v>63</v>
      </c>
      <c r="F1736">
        <v>1889.97</v>
      </c>
      <c r="G1736">
        <v>1889.97</v>
      </c>
      <c r="H1736">
        <v>1889.97</v>
      </c>
      <c r="I1736">
        <v>1919.62</v>
      </c>
      <c r="J1736">
        <v>1919.62</v>
      </c>
      <c r="K1736">
        <v>1919.62</v>
      </c>
      <c r="L1736">
        <v>1949.74</v>
      </c>
      <c r="M1736">
        <v>1949.74</v>
      </c>
      <c r="N1736">
        <v>1949.74</v>
      </c>
      <c r="O1736">
        <v>1980.33</v>
      </c>
      <c r="P1736">
        <v>1980.33</v>
      </c>
      <c r="Q1736">
        <v>1980.33</v>
      </c>
    </row>
    <row r="1737" spans="1:17" x14ac:dyDescent="0.2">
      <c r="A1737" t="s">
        <v>117</v>
      </c>
      <c r="B1737" t="e">
        <f>INDEX('SHOP Plan List'!B$2:B$15,MATCH($A1737,'SHOP Plan List'!$A$2:$A$15,0))</f>
        <v>#N/A</v>
      </c>
      <c r="C1737" t="e">
        <f>INDEX('SHOP Plan List'!C$2:C$15,MATCH($A1737,'SHOP Plan List'!$A$2:$A$15,0))</f>
        <v>#N/A</v>
      </c>
      <c r="D1737" t="s">
        <v>82</v>
      </c>
      <c r="E1737" t="s">
        <v>84</v>
      </c>
      <c r="F1737">
        <v>1920.69</v>
      </c>
      <c r="G1737">
        <v>1920.69</v>
      </c>
      <c r="H1737">
        <v>1920.69</v>
      </c>
      <c r="I1737">
        <v>1950.82</v>
      </c>
      <c r="J1737">
        <v>1950.82</v>
      </c>
      <c r="K1737">
        <v>1950.82</v>
      </c>
      <c r="L1737">
        <v>1981.43</v>
      </c>
      <c r="M1737">
        <v>1981.43</v>
      </c>
      <c r="N1737">
        <v>1981.43</v>
      </c>
      <c r="O1737">
        <v>2012.52</v>
      </c>
      <c r="P1737">
        <v>2012.52</v>
      </c>
      <c r="Q1737">
        <v>2012.52</v>
      </c>
    </row>
    <row r="1738" spans="1:17" x14ac:dyDescent="0.2">
      <c r="A1738" t="s">
        <v>118</v>
      </c>
      <c r="B1738" t="e">
        <f>INDEX('SHOP Plan List'!B$2:B$15,MATCH($A1738,'SHOP Plan List'!$A$2:$A$15,0))</f>
        <v>#N/A</v>
      </c>
      <c r="C1738" t="e">
        <f>INDEX('SHOP Plan List'!C$2:C$15,MATCH($A1738,'SHOP Plan List'!$A$2:$A$15,0))</f>
        <v>#N/A</v>
      </c>
      <c r="D1738" t="s">
        <v>82</v>
      </c>
      <c r="E1738" t="s">
        <v>83</v>
      </c>
      <c r="F1738">
        <v>477.74</v>
      </c>
      <c r="G1738">
        <v>477.74</v>
      </c>
      <c r="H1738">
        <v>477.74</v>
      </c>
      <c r="I1738">
        <v>485.23</v>
      </c>
      <c r="J1738">
        <v>485.23</v>
      </c>
      <c r="K1738">
        <v>485.23</v>
      </c>
      <c r="L1738">
        <v>492.85</v>
      </c>
      <c r="M1738">
        <v>492.85</v>
      </c>
      <c r="N1738">
        <v>492.85</v>
      </c>
      <c r="O1738">
        <v>500.58</v>
      </c>
      <c r="P1738">
        <v>500.58</v>
      </c>
      <c r="Q1738">
        <v>500.58</v>
      </c>
    </row>
    <row r="1739" spans="1:17" x14ac:dyDescent="0.2">
      <c r="A1739" t="s">
        <v>118</v>
      </c>
      <c r="B1739" t="e">
        <f>INDEX('SHOP Plan List'!B$2:B$15,MATCH($A1739,'SHOP Plan List'!$A$2:$A$15,0))</f>
        <v>#N/A</v>
      </c>
      <c r="C1739" t="e">
        <f>INDEX('SHOP Plan List'!C$2:C$15,MATCH($A1739,'SHOP Plan List'!$A$2:$A$15,0))</f>
        <v>#N/A</v>
      </c>
      <c r="D1739" t="s">
        <v>82</v>
      </c>
      <c r="E1739">
        <v>15</v>
      </c>
      <c r="F1739">
        <v>520.20000000000005</v>
      </c>
      <c r="G1739">
        <v>520.20000000000005</v>
      </c>
      <c r="H1739">
        <v>520.20000000000005</v>
      </c>
      <c r="I1739">
        <v>528.37</v>
      </c>
      <c r="J1739">
        <v>528.37</v>
      </c>
      <c r="K1739">
        <v>528.37</v>
      </c>
      <c r="L1739">
        <v>536.66</v>
      </c>
      <c r="M1739">
        <v>536.66</v>
      </c>
      <c r="N1739">
        <v>536.66</v>
      </c>
      <c r="O1739">
        <v>545.08000000000004</v>
      </c>
      <c r="P1739">
        <v>545.08000000000004</v>
      </c>
      <c r="Q1739">
        <v>545.08000000000004</v>
      </c>
    </row>
    <row r="1740" spans="1:17" x14ac:dyDescent="0.2">
      <c r="A1740" t="s">
        <v>118</v>
      </c>
      <c r="B1740" t="e">
        <f>INDEX('SHOP Plan List'!B$2:B$15,MATCH($A1740,'SHOP Plan List'!$A$2:$A$15,0))</f>
        <v>#N/A</v>
      </c>
      <c r="C1740" t="e">
        <f>INDEX('SHOP Plan List'!C$2:C$15,MATCH($A1740,'SHOP Plan List'!$A$2:$A$15,0))</f>
        <v>#N/A</v>
      </c>
      <c r="D1740" t="s">
        <v>82</v>
      </c>
      <c r="E1740">
        <v>16</v>
      </c>
      <c r="F1740">
        <v>536.44000000000005</v>
      </c>
      <c r="G1740">
        <v>536.44000000000005</v>
      </c>
      <c r="H1740">
        <v>536.44000000000005</v>
      </c>
      <c r="I1740">
        <v>544.86</v>
      </c>
      <c r="J1740">
        <v>544.86</v>
      </c>
      <c r="K1740">
        <v>544.86</v>
      </c>
      <c r="L1740">
        <v>553.41</v>
      </c>
      <c r="M1740">
        <v>553.41</v>
      </c>
      <c r="N1740">
        <v>553.41</v>
      </c>
      <c r="O1740">
        <v>562.09</v>
      </c>
      <c r="P1740">
        <v>562.09</v>
      </c>
      <c r="Q1740">
        <v>562.09</v>
      </c>
    </row>
    <row r="1741" spans="1:17" x14ac:dyDescent="0.2">
      <c r="A1741" t="s">
        <v>118</v>
      </c>
      <c r="B1741" t="e">
        <f>INDEX('SHOP Plan List'!B$2:B$15,MATCH($A1741,'SHOP Plan List'!$A$2:$A$15,0))</f>
        <v>#N/A</v>
      </c>
      <c r="C1741" t="e">
        <f>INDEX('SHOP Plan List'!C$2:C$15,MATCH($A1741,'SHOP Plan List'!$A$2:$A$15,0))</f>
        <v>#N/A</v>
      </c>
      <c r="D1741" t="s">
        <v>82</v>
      </c>
      <c r="E1741">
        <v>17</v>
      </c>
      <c r="F1741">
        <v>552.67999999999995</v>
      </c>
      <c r="G1741">
        <v>552.67999999999995</v>
      </c>
      <c r="H1741">
        <v>552.67999999999995</v>
      </c>
      <c r="I1741">
        <v>561.35</v>
      </c>
      <c r="J1741">
        <v>561.35</v>
      </c>
      <c r="K1741">
        <v>561.35</v>
      </c>
      <c r="L1741">
        <v>570.16</v>
      </c>
      <c r="M1741">
        <v>570.16</v>
      </c>
      <c r="N1741">
        <v>570.16</v>
      </c>
      <c r="O1741">
        <v>579.1</v>
      </c>
      <c r="P1741">
        <v>579.1</v>
      </c>
      <c r="Q1741">
        <v>579.1</v>
      </c>
    </row>
    <row r="1742" spans="1:17" x14ac:dyDescent="0.2">
      <c r="A1742" t="s">
        <v>118</v>
      </c>
      <c r="B1742" t="e">
        <f>INDEX('SHOP Plan List'!B$2:B$15,MATCH($A1742,'SHOP Plan List'!$A$2:$A$15,0))</f>
        <v>#N/A</v>
      </c>
      <c r="C1742" t="e">
        <f>INDEX('SHOP Plan List'!C$2:C$15,MATCH($A1742,'SHOP Plan List'!$A$2:$A$15,0))</f>
        <v>#N/A</v>
      </c>
      <c r="D1742" t="s">
        <v>82</v>
      </c>
      <c r="E1742">
        <v>18</v>
      </c>
      <c r="F1742">
        <v>570.16</v>
      </c>
      <c r="G1742">
        <v>570.16</v>
      </c>
      <c r="H1742">
        <v>570.16</v>
      </c>
      <c r="I1742">
        <v>579.11</v>
      </c>
      <c r="J1742">
        <v>579.11</v>
      </c>
      <c r="K1742">
        <v>579.11</v>
      </c>
      <c r="L1742">
        <v>588.20000000000005</v>
      </c>
      <c r="M1742">
        <v>588.20000000000005</v>
      </c>
      <c r="N1742">
        <v>588.20000000000005</v>
      </c>
      <c r="O1742">
        <v>597.41999999999996</v>
      </c>
      <c r="P1742">
        <v>597.41999999999996</v>
      </c>
      <c r="Q1742">
        <v>597.41999999999996</v>
      </c>
    </row>
    <row r="1743" spans="1:17" x14ac:dyDescent="0.2">
      <c r="A1743" t="s">
        <v>118</v>
      </c>
      <c r="B1743" t="e">
        <f>INDEX('SHOP Plan List'!B$2:B$15,MATCH($A1743,'SHOP Plan List'!$A$2:$A$15,0))</f>
        <v>#N/A</v>
      </c>
      <c r="C1743" t="e">
        <f>INDEX('SHOP Plan List'!C$2:C$15,MATCH($A1743,'SHOP Plan List'!$A$2:$A$15,0))</f>
        <v>#N/A</v>
      </c>
      <c r="D1743" t="s">
        <v>82</v>
      </c>
      <c r="E1743">
        <v>19</v>
      </c>
      <c r="F1743">
        <v>587.65</v>
      </c>
      <c r="G1743">
        <v>587.65</v>
      </c>
      <c r="H1743">
        <v>587.65</v>
      </c>
      <c r="I1743">
        <v>596.87</v>
      </c>
      <c r="J1743">
        <v>596.87</v>
      </c>
      <c r="K1743">
        <v>596.87</v>
      </c>
      <c r="L1743">
        <v>606.23</v>
      </c>
      <c r="M1743">
        <v>606.23</v>
      </c>
      <c r="N1743">
        <v>606.23</v>
      </c>
      <c r="O1743">
        <v>615.75</v>
      </c>
      <c r="P1743">
        <v>615.75</v>
      </c>
      <c r="Q1743">
        <v>615.75</v>
      </c>
    </row>
    <row r="1744" spans="1:17" x14ac:dyDescent="0.2">
      <c r="A1744" t="s">
        <v>118</v>
      </c>
      <c r="B1744" t="e">
        <f>INDEX('SHOP Plan List'!B$2:B$15,MATCH($A1744,'SHOP Plan List'!$A$2:$A$15,0))</f>
        <v>#N/A</v>
      </c>
      <c r="C1744" t="e">
        <f>INDEX('SHOP Plan List'!C$2:C$15,MATCH($A1744,'SHOP Plan List'!$A$2:$A$15,0))</f>
        <v>#N/A</v>
      </c>
      <c r="D1744" t="s">
        <v>82</v>
      </c>
      <c r="E1744">
        <v>20</v>
      </c>
      <c r="F1744">
        <v>605.76</v>
      </c>
      <c r="G1744">
        <v>605.76</v>
      </c>
      <c r="H1744">
        <v>605.76</v>
      </c>
      <c r="I1744">
        <v>615.26</v>
      </c>
      <c r="J1744">
        <v>615.26</v>
      </c>
      <c r="K1744">
        <v>615.26</v>
      </c>
      <c r="L1744">
        <v>624.91999999999996</v>
      </c>
      <c r="M1744">
        <v>624.91999999999996</v>
      </c>
      <c r="N1744">
        <v>624.91999999999996</v>
      </c>
      <c r="O1744">
        <v>634.72</v>
      </c>
      <c r="P1744">
        <v>634.72</v>
      </c>
      <c r="Q1744">
        <v>634.72</v>
      </c>
    </row>
    <row r="1745" spans="1:17" x14ac:dyDescent="0.2">
      <c r="A1745" t="s">
        <v>118</v>
      </c>
      <c r="B1745" t="e">
        <f>INDEX('SHOP Plan List'!B$2:B$15,MATCH($A1745,'SHOP Plan List'!$A$2:$A$15,0))</f>
        <v>#N/A</v>
      </c>
      <c r="C1745" t="e">
        <f>INDEX('SHOP Plan List'!C$2:C$15,MATCH($A1745,'SHOP Plan List'!$A$2:$A$15,0))</f>
        <v>#N/A</v>
      </c>
      <c r="D1745" t="s">
        <v>82</v>
      </c>
      <c r="E1745">
        <v>21</v>
      </c>
      <c r="F1745">
        <v>624.5</v>
      </c>
      <c r="G1745">
        <v>624.5</v>
      </c>
      <c r="H1745">
        <v>624.5</v>
      </c>
      <c r="I1745">
        <v>634.29</v>
      </c>
      <c r="J1745">
        <v>634.29</v>
      </c>
      <c r="K1745">
        <v>634.29</v>
      </c>
      <c r="L1745">
        <v>644.25</v>
      </c>
      <c r="M1745">
        <v>644.25</v>
      </c>
      <c r="N1745">
        <v>644.25</v>
      </c>
      <c r="O1745">
        <v>654.35</v>
      </c>
      <c r="P1745">
        <v>654.35</v>
      </c>
      <c r="Q1745">
        <v>654.35</v>
      </c>
    </row>
    <row r="1746" spans="1:17" x14ac:dyDescent="0.2">
      <c r="A1746" t="s">
        <v>118</v>
      </c>
      <c r="B1746" t="e">
        <f>INDEX('SHOP Plan List'!B$2:B$15,MATCH($A1746,'SHOP Plan List'!$A$2:$A$15,0))</f>
        <v>#N/A</v>
      </c>
      <c r="C1746" t="e">
        <f>INDEX('SHOP Plan List'!C$2:C$15,MATCH($A1746,'SHOP Plan List'!$A$2:$A$15,0))</f>
        <v>#N/A</v>
      </c>
      <c r="D1746" t="s">
        <v>82</v>
      </c>
      <c r="E1746">
        <v>22</v>
      </c>
      <c r="F1746">
        <v>624.5</v>
      </c>
      <c r="G1746">
        <v>624.5</v>
      </c>
      <c r="H1746">
        <v>624.5</v>
      </c>
      <c r="I1746">
        <v>634.29</v>
      </c>
      <c r="J1746">
        <v>634.29</v>
      </c>
      <c r="K1746">
        <v>634.29</v>
      </c>
      <c r="L1746">
        <v>644.25</v>
      </c>
      <c r="M1746">
        <v>644.25</v>
      </c>
      <c r="N1746">
        <v>644.25</v>
      </c>
      <c r="O1746">
        <v>654.35</v>
      </c>
      <c r="P1746">
        <v>654.35</v>
      </c>
      <c r="Q1746">
        <v>654.35</v>
      </c>
    </row>
    <row r="1747" spans="1:17" x14ac:dyDescent="0.2">
      <c r="A1747" t="s">
        <v>118</v>
      </c>
      <c r="B1747" t="e">
        <f>INDEX('SHOP Plan List'!B$2:B$15,MATCH($A1747,'SHOP Plan List'!$A$2:$A$15,0))</f>
        <v>#N/A</v>
      </c>
      <c r="C1747" t="e">
        <f>INDEX('SHOP Plan List'!C$2:C$15,MATCH($A1747,'SHOP Plan List'!$A$2:$A$15,0))</f>
        <v>#N/A</v>
      </c>
      <c r="D1747" t="s">
        <v>82</v>
      </c>
      <c r="E1747">
        <v>23</v>
      </c>
      <c r="F1747">
        <v>624.5</v>
      </c>
      <c r="G1747">
        <v>624.5</v>
      </c>
      <c r="H1747">
        <v>624.5</v>
      </c>
      <c r="I1747">
        <v>634.29</v>
      </c>
      <c r="J1747">
        <v>634.29</v>
      </c>
      <c r="K1747">
        <v>634.29</v>
      </c>
      <c r="L1747">
        <v>644.25</v>
      </c>
      <c r="M1747">
        <v>644.25</v>
      </c>
      <c r="N1747">
        <v>644.25</v>
      </c>
      <c r="O1747">
        <v>654.35</v>
      </c>
      <c r="P1747">
        <v>654.35</v>
      </c>
      <c r="Q1747">
        <v>654.35</v>
      </c>
    </row>
    <row r="1748" spans="1:17" x14ac:dyDescent="0.2">
      <c r="A1748" t="s">
        <v>118</v>
      </c>
      <c r="B1748" t="e">
        <f>INDEX('SHOP Plan List'!B$2:B$15,MATCH($A1748,'SHOP Plan List'!$A$2:$A$15,0))</f>
        <v>#N/A</v>
      </c>
      <c r="C1748" t="e">
        <f>INDEX('SHOP Plan List'!C$2:C$15,MATCH($A1748,'SHOP Plan List'!$A$2:$A$15,0))</f>
        <v>#N/A</v>
      </c>
      <c r="D1748" t="s">
        <v>82</v>
      </c>
      <c r="E1748">
        <v>24</v>
      </c>
      <c r="F1748">
        <v>624.5</v>
      </c>
      <c r="G1748">
        <v>624.5</v>
      </c>
      <c r="H1748">
        <v>624.5</v>
      </c>
      <c r="I1748">
        <v>634.29</v>
      </c>
      <c r="J1748">
        <v>634.29</v>
      </c>
      <c r="K1748">
        <v>634.29</v>
      </c>
      <c r="L1748">
        <v>644.25</v>
      </c>
      <c r="M1748">
        <v>644.25</v>
      </c>
      <c r="N1748">
        <v>644.25</v>
      </c>
      <c r="O1748">
        <v>654.35</v>
      </c>
      <c r="P1748">
        <v>654.35</v>
      </c>
      <c r="Q1748">
        <v>654.35</v>
      </c>
    </row>
    <row r="1749" spans="1:17" x14ac:dyDescent="0.2">
      <c r="A1749" t="s">
        <v>118</v>
      </c>
      <c r="B1749" t="e">
        <f>INDEX('SHOP Plan List'!B$2:B$15,MATCH($A1749,'SHOP Plan List'!$A$2:$A$15,0))</f>
        <v>#N/A</v>
      </c>
      <c r="C1749" t="e">
        <f>INDEX('SHOP Plan List'!C$2:C$15,MATCH($A1749,'SHOP Plan List'!$A$2:$A$15,0))</f>
        <v>#N/A</v>
      </c>
      <c r="D1749" t="s">
        <v>82</v>
      </c>
      <c r="E1749">
        <v>25</v>
      </c>
      <c r="F1749">
        <v>626.99</v>
      </c>
      <c r="G1749">
        <v>626.99</v>
      </c>
      <c r="H1749">
        <v>626.99</v>
      </c>
      <c r="I1749">
        <v>636.83000000000004</v>
      </c>
      <c r="J1749">
        <v>636.83000000000004</v>
      </c>
      <c r="K1749">
        <v>636.83000000000004</v>
      </c>
      <c r="L1749">
        <v>646.82000000000005</v>
      </c>
      <c r="M1749">
        <v>646.82000000000005</v>
      </c>
      <c r="N1749">
        <v>646.82000000000005</v>
      </c>
      <c r="O1749">
        <v>656.97</v>
      </c>
      <c r="P1749">
        <v>656.97</v>
      </c>
      <c r="Q1749">
        <v>656.97</v>
      </c>
    </row>
    <row r="1750" spans="1:17" x14ac:dyDescent="0.2">
      <c r="A1750" t="s">
        <v>118</v>
      </c>
      <c r="B1750" t="e">
        <f>INDEX('SHOP Plan List'!B$2:B$15,MATCH($A1750,'SHOP Plan List'!$A$2:$A$15,0))</f>
        <v>#N/A</v>
      </c>
      <c r="C1750" t="e">
        <f>INDEX('SHOP Plan List'!C$2:C$15,MATCH($A1750,'SHOP Plan List'!$A$2:$A$15,0))</f>
        <v>#N/A</v>
      </c>
      <c r="D1750" t="s">
        <v>82</v>
      </c>
      <c r="E1750">
        <v>26</v>
      </c>
      <c r="F1750">
        <v>639.48</v>
      </c>
      <c r="G1750">
        <v>639.48</v>
      </c>
      <c r="H1750">
        <v>639.48</v>
      </c>
      <c r="I1750">
        <v>649.52</v>
      </c>
      <c r="J1750">
        <v>649.52</v>
      </c>
      <c r="K1750">
        <v>649.52</v>
      </c>
      <c r="L1750">
        <v>659.71</v>
      </c>
      <c r="M1750">
        <v>659.71</v>
      </c>
      <c r="N1750">
        <v>659.71</v>
      </c>
      <c r="O1750">
        <v>670.06</v>
      </c>
      <c r="P1750">
        <v>670.06</v>
      </c>
      <c r="Q1750">
        <v>670.06</v>
      </c>
    </row>
    <row r="1751" spans="1:17" x14ac:dyDescent="0.2">
      <c r="A1751" t="s">
        <v>118</v>
      </c>
      <c r="B1751" t="e">
        <f>INDEX('SHOP Plan List'!B$2:B$15,MATCH($A1751,'SHOP Plan List'!$A$2:$A$15,0))</f>
        <v>#N/A</v>
      </c>
      <c r="C1751" t="e">
        <f>INDEX('SHOP Plan List'!C$2:C$15,MATCH($A1751,'SHOP Plan List'!$A$2:$A$15,0))</f>
        <v>#N/A</v>
      </c>
      <c r="D1751" t="s">
        <v>82</v>
      </c>
      <c r="E1751">
        <v>27</v>
      </c>
      <c r="F1751">
        <v>654.47</v>
      </c>
      <c r="G1751">
        <v>654.47</v>
      </c>
      <c r="H1751">
        <v>654.47</v>
      </c>
      <c r="I1751">
        <v>664.74</v>
      </c>
      <c r="J1751">
        <v>664.74</v>
      </c>
      <c r="K1751">
        <v>664.74</v>
      </c>
      <c r="L1751">
        <v>675.17</v>
      </c>
      <c r="M1751">
        <v>675.17</v>
      </c>
      <c r="N1751">
        <v>675.17</v>
      </c>
      <c r="O1751">
        <v>685.76</v>
      </c>
      <c r="P1751">
        <v>685.76</v>
      </c>
      <c r="Q1751">
        <v>685.76</v>
      </c>
    </row>
    <row r="1752" spans="1:17" x14ac:dyDescent="0.2">
      <c r="A1752" t="s">
        <v>118</v>
      </c>
      <c r="B1752" t="e">
        <f>INDEX('SHOP Plan List'!B$2:B$15,MATCH($A1752,'SHOP Plan List'!$A$2:$A$15,0))</f>
        <v>#N/A</v>
      </c>
      <c r="C1752" t="e">
        <f>INDEX('SHOP Plan List'!C$2:C$15,MATCH($A1752,'SHOP Plan List'!$A$2:$A$15,0))</f>
        <v>#N/A</v>
      </c>
      <c r="D1752" t="s">
        <v>82</v>
      </c>
      <c r="E1752">
        <v>28</v>
      </c>
      <c r="F1752">
        <v>678.83</v>
      </c>
      <c r="G1752">
        <v>678.83</v>
      </c>
      <c r="H1752">
        <v>678.83</v>
      </c>
      <c r="I1752">
        <v>689.48</v>
      </c>
      <c r="J1752">
        <v>689.48</v>
      </c>
      <c r="K1752">
        <v>689.48</v>
      </c>
      <c r="L1752">
        <v>700.29</v>
      </c>
      <c r="M1752">
        <v>700.29</v>
      </c>
      <c r="N1752">
        <v>700.29</v>
      </c>
      <c r="O1752">
        <v>711.28</v>
      </c>
      <c r="P1752">
        <v>711.28</v>
      </c>
      <c r="Q1752">
        <v>711.28</v>
      </c>
    </row>
    <row r="1753" spans="1:17" x14ac:dyDescent="0.2">
      <c r="A1753" t="s">
        <v>118</v>
      </c>
      <c r="B1753" t="e">
        <f>INDEX('SHOP Plan List'!B$2:B$15,MATCH($A1753,'SHOP Plan List'!$A$2:$A$15,0))</f>
        <v>#N/A</v>
      </c>
      <c r="C1753" t="e">
        <f>INDEX('SHOP Plan List'!C$2:C$15,MATCH($A1753,'SHOP Plan List'!$A$2:$A$15,0))</f>
        <v>#N/A</v>
      </c>
      <c r="D1753" t="s">
        <v>82</v>
      </c>
      <c r="E1753">
        <v>29</v>
      </c>
      <c r="F1753">
        <v>698.81</v>
      </c>
      <c r="G1753">
        <v>698.81</v>
      </c>
      <c r="H1753">
        <v>698.81</v>
      </c>
      <c r="I1753">
        <v>709.77</v>
      </c>
      <c r="J1753">
        <v>709.77</v>
      </c>
      <c r="K1753">
        <v>709.77</v>
      </c>
      <c r="L1753">
        <v>720.91</v>
      </c>
      <c r="M1753">
        <v>720.91</v>
      </c>
      <c r="N1753">
        <v>720.91</v>
      </c>
      <c r="O1753">
        <v>732.22</v>
      </c>
      <c r="P1753">
        <v>732.22</v>
      </c>
      <c r="Q1753">
        <v>732.22</v>
      </c>
    </row>
    <row r="1754" spans="1:17" x14ac:dyDescent="0.2">
      <c r="A1754" t="s">
        <v>118</v>
      </c>
      <c r="B1754" t="e">
        <f>INDEX('SHOP Plan List'!B$2:B$15,MATCH($A1754,'SHOP Plan List'!$A$2:$A$15,0))</f>
        <v>#N/A</v>
      </c>
      <c r="C1754" t="e">
        <f>INDEX('SHOP Plan List'!C$2:C$15,MATCH($A1754,'SHOP Plan List'!$A$2:$A$15,0))</f>
        <v>#N/A</v>
      </c>
      <c r="D1754" t="s">
        <v>82</v>
      </c>
      <c r="E1754">
        <v>30</v>
      </c>
      <c r="F1754">
        <v>708.8</v>
      </c>
      <c r="G1754">
        <v>708.8</v>
      </c>
      <c r="H1754">
        <v>708.8</v>
      </c>
      <c r="I1754">
        <v>719.92</v>
      </c>
      <c r="J1754">
        <v>719.92</v>
      </c>
      <c r="K1754">
        <v>719.92</v>
      </c>
      <c r="L1754">
        <v>731.22</v>
      </c>
      <c r="M1754">
        <v>731.22</v>
      </c>
      <c r="N1754">
        <v>731.22</v>
      </c>
      <c r="O1754">
        <v>742.69</v>
      </c>
      <c r="P1754">
        <v>742.69</v>
      </c>
      <c r="Q1754">
        <v>742.69</v>
      </c>
    </row>
    <row r="1755" spans="1:17" x14ac:dyDescent="0.2">
      <c r="A1755" t="s">
        <v>118</v>
      </c>
      <c r="B1755" t="e">
        <f>INDEX('SHOP Plan List'!B$2:B$15,MATCH($A1755,'SHOP Plan List'!$A$2:$A$15,0))</f>
        <v>#N/A</v>
      </c>
      <c r="C1755" t="e">
        <f>INDEX('SHOP Plan List'!C$2:C$15,MATCH($A1755,'SHOP Plan List'!$A$2:$A$15,0))</f>
        <v>#N/A</v>
      </c>
      <c r="D1755" t="s">
        <v>82</v>
      </c>
      <c r="E1755">
        <v>31</v>
      </c>
      <c r="F1755">
        <v>723.79</v>
      </c>
      <c r="G1755">
        <v>723.79</v>
      </c>
      <c r="H1755">
        <v>723.79</v>
      </c>
      <c r="I1755">
        <v>735.15</v>
      </c>
      <c r="J1755">
        <v>735.15</v>
      </c>
      <c r="K1755">
        <v>735.15</v>
      </c>
      <c r="L1755">
        <v>746.68</v>
      </c>
      <c r="M1755">
        <v>746.68</v>
      </c>
      <c r="N1755">
        <v>746.68</v>
      </c>
      <c r="O1755">
        <v>758.4</v>
      </c>
      <c r="P1755">
        <v>758.4</v>
      </c>
      <c r="Q1755">
        <v>758.4</v>
      </c>
    </row>
    <row r="1756" spans="1:17" x14ac:dyDescent="0.2">
      <c r="A1756" t="s">
        <v>118</v>
      </c>
      <c r="B1756" t="e">
        <f>INDEX('SHOP Plan List'!B$2:B$15,MATCH($A1756,'SHOP Plan List'!$A$2:$A$15,0))</f>
        <v>#N/A</v>
      </c>
      <c r="C1756" t="e">
        <f>INDEX('SHOP Plan List'!C$2:C$15,MATCH($A1756,'SHOP Plan List'!$A$2:$A$15,0))</f>
        <v>#N/A</v>
      </c>
      <c r="D1756" t="s">
        <v>82</v>
      </c>
      <c r="E1756">
        <v>32</v>
      </c>
      <c r="F1756">
        <v>738.78</v>
      </c>
      <c r="G1756">
        <v>738.78</v>
      </c>
      <c r="H1756">
        <v>738.78</v>
      </c>
      <c r="I1756">
        <v>750.37</v>
      </c>
      <c r="J1756">
        <v>750.37</v>
      </c>
      <c r="K1756">
        <v>750.37</v>
      </c>
      <c r="L1756">
        <v>762.14</v>
      </c>
      <c r="M1756">
        <v>762.14</v>
      </c>
      <c r="N1756">
        <v>762.14</v>
      </c>
      <c r="O1756">
        <v>774.1</v>
      </c>
      <c r="P1756">
        <v>774.1</v>
      </c>
      <c r="Q1756">
        <v>774.1</v>
      </c>
    </row>
    <row r="1757" spans="1:17" x14ac:dyDescent="0.2">
      <c r="A1757" t="s">
        <v>118</v>
      </c>
      <c r="B1757" t="e">
        <f>INDEX('SHOP Plan List'!B$2:B$15,MATCH($A1757,'SHOP Plan List'!$A$2:$A$15,0))</f>
        <v>#N/A</v>
      </c>
      <c r="C1757" t="e">
        <f>INDEX('SHOP Plan List'!C$2:C$15,MATCH($A1757,'SHOP Plan List'!$A$2:$A$15,0))</f>
        <v>#N/A</v>
      </c>
      <c r="D1757" t="s">
        <v>82</v>
      </c>
      <c r="E1757">
        <v>33</v>
      </c>
      <c r="F1757">
        <v>748.15</v>
      </c>
      <c r="G1757">
        <v>748.15</v>
      </c>
      <c r="H1757">
        <v>748.15</v>
      </c>
      <c r="I1757">
        <v>759.88</v>
      </c>
      <c r="J1757">
        <v>759.88</v>
      </c>
      <c r="K1757">
        <v>759.88</v>
      </c>
      <c r="L1757">
        <v>771.81</v>
      </c>
      <c r="M1757">
        <v>771.81</v>
      </c>
      <c r="N1757">
        <v>771.81</v>
      </c>
      <c r="O1757">
        <v>783.92</v>
      </c>
      <c r="P1757">
        <v>783.92</v>
      </c>
      <c r="Q1757">
        <v>783.92</v>
      </c>
    </row>
    <row r="1758" spans="1:17" x14ac:dyDescent="0.2">
      <c r="A1758" t="s">
        <v>118</v>
      </c>
      <c r="B1758" t="e">
        <f>INDEX('SHOP Plan List'!B$2:B$15,MATCH($A1758,'SHOP Plan List'!$A$2:$A$15,0))</f>
        <v>#N/A</v>
      </c>
      <c r="C1758" t="e">
        <f>INDEX('SHOP Plan List'!C$2:C$15,MATCH($A1758,'SHOP Plan List'!$A$2:$A$15,0))</f>
        <v>#N/A</v>
      </c>
      <c r="D1758" t="s">
        <v>82</v>
      </c>
      <c r="E1758">
        <v>34</v>
      </c>
      <c r="F1758">
        <v>758.14</v>
      </c>
      <c r="G1758">
        <v>758.14</v>
      </c>
      <c r="H1758">
        <v>758.14</v>
      </c>
      <c r="I1758">
        <v>770.03</v>
      </c>
      <c r="J1758">
        <v>770.03</v>
      </c>
      <c r="K1758">
        <v>770.03</v>
      </c>
      <c r="L1758">
        <v>782.11</v>
      </c>
      <c r="M1758">
        <v>782.11</v>
      </c>
      <c r="N1758">
        <v>782.11</v>
      </c>
      <c r="O1758">
        <v>794.38</v>
      </c>
      <c r="P1758">
        <v>794.38</v>
      </c>
      <c r="Q1758">
        <v>794.38</v>
      </c>
    </row>
    <row r="1759" spans="1:17" x14ac:dyDescent="0.2">
      <c r="A1759" t="s">
        <v>118</v>
      </c>
      <c r="B1759" t="e">
        <f>INDEX('SHOP Plan List'!B$2:B$15,MATCH($A1759,'SHOP Plan List'!$A$2:$A$15,0))</f>
        <v>#N/A</v>
      </c>
      <c r="C1759" t="e">
        <f>INDEX('SHOP Plan List'!C$2:C$15,MATCH($A1759,'SHOP Plan List'!$A$2:$A$15,0))</f>
        <v>#N/A</v>
      </c>
      <c r="D1759" t="s">
        <v>82</v>
      </c>
      <c r="E1759">
        <v>35</v>
      </c>
      <c r="F1759">
        <v>763.13</v>
      </c>
      <c r="G1759">
        <v>763.13</v>
      </c>
      <c r="H1759">
        <v>763.13</v>
      </c>
      <c r="I1759">
        <v>775.11</v>
      </c>
      <c r="J1759">
        <v>775.11</v>
      </c>
      <c r="K1759">
        <v>775.11</v>
      </c>
      <c r="L1759">
        <v>787.27</v>
      </c>
      <c r="M1759">
        <v>787.27</v>
      </c>
      <c r="N1759">
        <v>787.27</v>
      </c>
      <c r="O1759">
        <v>799.62</v>
      </c>
      <c r="P1759">
        <v>799.62</v>
      </c>
      <c r="Q1759">
        <v>799.62</v>
      </c>
    </row>
    <row r="1760" spans="1:17" x14ac:dyDescent="0.2">
      <c r="A1760" t="s">
        <v>118</v>
      </c>
      <c r="B1760" t="e">
        <f>INDEX('SHOP Plan List'!B$2:B$15,MATCH($A1760,'SHOP Plan List'!$A$2:$A$15,0))</f>
        <v>#N/A</v>
      </c>
      <c r="C1760" t="e">
        <f>INDEX('SHOP Plan List'!C$2:C$15,MATCH($A1760,'SHOP Plan List'!$A$2:$A$15,0))</f>
        <v>#N/A</v>
      </c>
      <c r="D1760" t="s">
        <v>82</v>
      </c>
      <c r="E1760">
        <v>36</v>
      </c>
      <c r="F1760">
        <v>768.13</v>
      </c>
      <c r="G1760">
        <v>768.13</v>
      </c>
      <c r="H1760">
        <v>768.13</v>
      </c>
      <c r="I1760">
        <v>780.18</v>
      </c>
      <c r="J1760">
        <v>780.18</v>
      </c>
      <c r="K1760">
        <v>780.18</v>
      </c>
      <c r="L1760">
        <v>792.42</v>
      </c>
      <c r="M1760">
        <v>792.42</v>
      </c>
      <c r="N1760">
        <v>792.42</v>
      </c>
      <c r="O1760">
        <v>804.85</v>
      </c>
      <c r="P1760">
        <v>804.85</v>
      </c>
      <c r="Q1760">
        <v>804.85</v>
      </c>
    </row>
    <row r="1761" spans="1:17" x14ac:dyDescent="0.2">
      <c r="A1761" t="s">
        <v>118</v>
      </c>
      <c r="B1761" t="e">
        <f>INDEX('SHOP Plan List'!B$2:B$15,MATCH($A1761,'SHOP Plan List'!$A$2:$A$15,0))</f>
        <v>#N/A</v>
      </c>
      <c r="C1761" t="e">
        <f>INDEX('SHOP Plan List'!C$2:C$15,MATCH($A1761,'SHOP Plan List'!$A$2:$A$15,0))</f>
        <v>#N/A</v>
      </c>
      <c r="D1761" t="s">
        <v>82</v>
      </c>
      <c r="E1761">
        <v>37</v>
      </c>
      <c r="F1761">
        <v>773.13</v>
      </c>
      <c r="G1761">
        <v>773.13</v>
      </c>
      <c r="H1761">
        <v>773.13</v>
      </c>
      <c r="I1761">
        <v>785.26</v>
      </c>
      <c r="J1761">
        <v>785.26</v>
      </c>
      <c r="K1761">
        <v>785.26</v>
      </c>
      <c r="L1761">
        <v>797.58</v>
      </c>
      <c r="M1761">
        <v>797.58</v>
      </c>
      <c r="N1761">
        <v>797.58</v>
      </c>
      <c r="O1761">
        <v>810.09</v>
      </c>
      <c r="P1761">
        <v>810.09</v>
      </c>
      <c r="Q1761">
        <v>810.09</v>
      </c>
    </row>
    <row r="1762" spans="1:17" x14ac:dyDescent="0.2">
      <c r="A1762" t="s">
        <v>118</v>
      </c>
      <c r="B1762" t="e">
        <f>INDEX('SHOP Plan List'!B$2:B$15,MATCH($A1762,'SHOP Plan List'!$A$2:$A$15,0))</f>
        <v>#N/A</v>
      </c>
      <c r="C1762" t="e">
        <f>INDEX('SHOP Plan List'!C$2:C$15,MATCH($A1762,'SHOP Plan List'!$A$2:$A$15,0))</f>
        <v>#N/A</v>
      </c>
      <c r="D1762" t="s">
        <v>82</v>
      </c>
      <c r="E1762">
        <v>38</v>
      </c>
      <c r="F1762">
        <v>778.12</v>
      </c>
      <c r="G1762">
        <v>778.12</v>
      </c>
      <c r="H1762">
        <v>778.12</v>
      </c>
      <c r="I1762">
        <v>790.33</v>
      </c>
      <c r="J1762">
        <v>790.33</v>
      </c>
      <c r="K1762">
        <v>790.33</v>
      </c>
      <c r="L1762">
        <v>802.73</v>
      </c>
      <c r="M1762">
        <v>802.73</v>
      </c>
      <c r="N1762">
        <v>802.73</v>
      </c>
      <c r="O1762">
        <v>815.32</v>
      </c>
      <c r="P1762">
        <v>815.32</v>
      </c>
      <c r="Q1762">
        <v>815.32</v>
      </c>
    </row>
    <row r="1763" spans="1:17" x14ac:dyDescent="0.2">
      <c r="A1763" t="s">
        <v>118</v>
      </c>
      <c r="B1763" t="e">
        <f>INDEX('SHOP Plan List'!B$2:B$15,MATCH($A1763,'SHOP Plan List'!$A$2:$A$15,0))</f>
        <v>#N/A</v>
      </c>
      <c r="C1763" t="e">
        <f>INDEX('SHOP Plan List'!C$2:C$15,MATCH($A1763,'SHOP Plan List'!$A$2:$A$15,0))</f>
        <v>#N/A</v>
      </c>
      <c r="D1763" t="s">
        <v>82</v>
      </c>
      <c r="E1763">
        <v>39</v>
      </c>
      <c r="F1763">
        <v>788.11</v>
      </c>
      <c r="G1763">
        <v>788.11</v>
      </c>
      <c r="H1763">
        <v>788.11</v>
      </c>
      <c r="I1763">
        <v>800.48</v>
      </c>
      <c r="J1763">
        <v>800.48</v>
      </c>
      <c r="K1763">
        <v>800.48</v>
      </c>
      <c r="L1763">
        <v>813.04</v>
      </c>
      <c r="M1763">
        <v>813.04</v>
      </c>
      <c r="N1763">
        <v>813.04</v>
      </c>
      <c r="O1763">
        <v>825.79</v>
      </c>
      <c r="P1763">
        <v>825.79</v>
      </c>
      <c r="Q1763">
        <v>825.79</v>
      </c>
    </row>
    <row r="1764" spans="1:17" x14ac:dyDescent="0.2">
      <c r="A1764" t="s">
        <v>118</v>
      </c>
      <c r="B1764" t="e">
        <f>INDEX('SHOP Plan List'!B$2:B$15,MATCH($A1764,'SHOP Plan List'!$A$2:$A$15,0))</f>
        <v>#N/A</v>
      </c>
      <c r="C1764" t="e">
        <f>INDEX('SHOP Plan List'!C$2:C$15,MATCH($A1764,'SHOP Plan List'!$A$2:$A$15,0))</f>
        <v>#N/A</v>
      </c>
      <c r="D1764" t="s">
        <v>82</v>
      </c>
      <c r="E1764">
        <v>40</v>
      </c>
      <c r="F1764">
        <v>798.11</v>
      </c>
      <c r="G1764">
        <v>798.11</v>
      </c>
      <c r="H1764">
        <v>798.11</v>
      </c>
      <c r="I1764">
        <v>810.63</v>
      </c>
      <c r="J1764">
        <v>810.63</v>
      </c>
      <c r="K1764">
        <v>810.63</v>
      </c>
      <c r="L1764">
        <v>823.35</v>
      </c>
      <c r="M1764">
        <v>823.35</v>
      </c>
      <c r="N1764">
        <v>823.35</v>
      </c>
      <c r="O1764">
        <v>836.26</v>
      </c>
      <c r="P1764">
        <v>836.26</v>
      </c>
      <c r="Q1764">
        <v>836.26</v>
      </c>
    </row>
    <row r="1765" spans="1:17" x14ac:dyDescent="0.2">
      <c r="A1765" t="s">
        <v>118</v>
      </c>
      <c r="B1765" t="e">
        <f>INDEX('SHOP Plan List'!B$2:B$15,MATCH($A1765,'SHOP Plan List'!$A$2:$A$15,0))</f>
        <v>#N/A</v>
      </c>
      <c r="C1765" t="e">
        <f>INDEX('SHOP Plan List'!C$2:C$15,MATCH($A1765,'SHOP Plan List'!$A$2:$A$15,0))</f>
        <v>#N/A</v>
      </c>
      <c r="D1765" t="s">
        <v>82</v>
      </c>
      <c r="E1765">
        <v>41</v>
      </c>
      <c r="F1765">
        <v>813.09</v>
      </c>
      <c r="G1765">
        <v>813.09</v>
      </c>
      <c r="H1765">
        <v>813.09</v>
      </c>
      <c r="I1765">
        <v>825.85</v>
      </c>
      <c r="J1765">
        <v>825.85</v>
      </c>
      <c r="K1765">
        <v>825.85</v>
      </c>
      <c r="L1765">
        <v>838.81</v>
      </c>
      <c r="M1765">
        <v>838.81</v>
      </c>
      <c r="N1765">
        <v>838.81</v>
      </c>
      <c r="O1765">
        <v>851.97</v>
      </c>
      <c r="P1765">
        <v>851.97</v>
      </c>
      <c r="Q1765">
        <v>851.97</v>
      </c>
    </row>
    <row r="1766" spans="1:17" x14ac:dyDescent="0.2">
      <c r="A1766" t="s">
        <v>118</v>
      </c>
      <c r="B1766" t="e">
        <f>INDEX('SHOP Plan List'!B$2:B$15,MATCH($A1766,'SHOP Plan List'!$A$2:$A$15,0))</f>
        <v>#N/A</v>
      </c>
      <c r="C1766" t="e">
        <f>INDEX('SHOP Plan List'!C$2:C$15,MATCH($A1766,'SHOP Plan List'!$A$2:$A$15,0))</f>
        <v>#N/A</v>
      </c>
      <c r="D1766" t="s">
        <v>82</v>
      </c>
      <c r="E1766">
        <v>42</v>
      </c>
      <c r="F1766">
        <v>827.46</v>
      </c>
      <c r="G1766">
        <v>827.46</v>
      </c>
      <c r="H1766">
        <v>827.46</v>
      </c>
      <c r="I1766">
        <v>840.44</v>
      </c>
      <c r="J1766">
        <v>840.44</v>
      </c>
      <c r="K1766">
        <v>840.44</v>
      </c>
      <c r="L1766">
        <v>853.63</v>
      </c>
      <c r="M1766">
        <v>853.63</v>
      </c>
      <c r="N1766">
        <v>853.63</v>
      </c>
      <c r="O1766">
        <v>867.02</v>
      </c>
      <c r="P1766">
        <v>867.02</v>
      </c>
      <c r="Q1766">
        <v>867.02</v>
      </c>
    </row>
    <row r="1767" spans="1:17" x14ac:dyDescent="0.2">
      <c r="A1767" t="s">
        <v>118</v>
      </c>
      <c r="B1767" t="e">
        <f>INDEX('SHOP Plan List'!B$2:B$15,MATCH($A1767,'SHOP Plan List'!$A$2:$A$15,0))</f>
        <v>#N/A</v>
      </c>
      <c r="C1767" t="e">
        <f>INDEX('SHOP Plan List'!C$2:C$15,MATCH($A1767,'SHOP Plan List'!$A$2:$A$15,0))</f>
        <v>#N/A</v>
      </c>
      <c r="D1767" t="s">
        <v>82</v>
      </c>
      <c r="E1767">
        <v>43</v>
      </c>
      <c r="F1767">
        <v>847.44</v>
      </c>
      <c r="G1767">
        <v>847.44</v>
      </c>
      <c r="H1767">
        <v>847.44</v>
      </c>
      <c r="I1767">
        <v>860.74</v>
      </c>
      <c r="J1767">
        <v>860.74</v>
      </c>
      <c r="K1767">
        <v>860.74</v>
      </c>
      <c r="L1767">
        <v>874.24</v>
      </c>
      <c r="M1767">
        <v>874.24</v>
      </c>
      <c r="N1767">
        <v>874.24</v>
      </c>
      <c r="O1767">
        <v>887.96</v>
      </c>
      <c r="P1767">
        <v>887.96</v>
      </c>
      <c r="Q1767">
        <v>887.96</v>
      </c>
    </row>
    <row r="1768" spans="1:17" x14ac:dyDescent="0.2">
      <c r="A1768" t="s">
        <v>118</v>
      </c>
      <c r="B1768" t="e">
        <f>INDEX('SHOP Plan List'!B$2:B$15,MATCH($A1768,'SHOP Plan List'!$A$2:$A$15,0))</f>
        <v>#N/A</v>
      </c>
      <c r="C1768" t="e">
        <f>INDEX('SHOP Plan List'!C$2:C$15,MATCH($A1768,'SHOP Plan List'!$A$2:$A$15,0))</f>
        <v>#N/A</v>
      </c>
      <c r="D1768" t="s">
        <v>82</v>
      </c>
      <c r="E1768">
        <v>44</v>
      </c>
      <c r="F1768">
        <v>872.42</v>
      </c>
      <c r="G1768">
        <v>872.42</v>
      </c>
      <c r="H1768">
        <v>872.42</v>
      </c>
      <c r="I1768">
        <v>886.11</v>
      </c>
      <c r="J1768">
        <v>886.11</v>
      </c>
      <c r="K1768">
        <v>886.11</v>
      </c>
      <c r="L1768">
        <v>900.01</v>
      </c>
      <c r="M1768">
        <v>900.01</v>
      </c>
      <c r="N1768">
        <v>900.01</v>
      </c>
      <c r="O1768">
        <v>914.13</v>
      </c>
      <c r="P1768">
        <v>914.13</v>
      </c>
      <c r="Q1768">
        <v>914.13</v>
      </c>
    </row>
    <row r="1769" spans="1:17" x14ac:dyDescent="0.2">
      <c r="A1769" t="s">
        <v>118</v>
      </c>
      <c r="B1769" t="e">
        <f>INDEX('SHOP Plan List'!B$2:B$15,MATCH($A1769,'SHOP Plan List'!$A$2:$A$15,0))</f>
        <v>#N/A</v>
      </c>
      <c r="C1769" t="e">
        <f>INDEX('SHOP Plan List'!C$2:C$15,MATCH($A1769,'SHOP Plan List'!$A$2:$A$15,0))</f>
        <v>#N/A</v>
      </c>
      <c r="D1769" t="s">
        <v>82</v>
      </c>
      <c r="E1769">
        <v>45</v>
      </c>
      <c r="F1769">
        <v>901.77</v>
      </c>
      <c r="G1769">
        <v>901.77</v>
      </c>
      <c r="H1769">
        <v>901.77</v>
      </c>
      <c r="I1769">
        <v>915.92</v>
      </c>
      <c r="J1769">
        <v>915.92</v>
      </c>
      <c r="K1769">
        <v>915.92</v>
      </c>
      <c r="L1769">
        <v>930.29</v>
      </c>
      <c r="M1769">
        <v>930.29</v>
      </c>
      <c r="N1769">
        <v>930.29</v>
      </c>
      <c r="O1769">
        <v>944.89</v>
      </c>
      <c r="P1769">
        <v>944.89</v>
      </c>
      <c r="Q1769">
        <v>944.89</v>
      </c>
    </row>
    <row r="1770" spans="1:17" x14ac:dyDescent="0.2">
      <c r="A1770" t="s">
        <v>118</v>
      </c>
      <c r="B1770" t="e">
        <f>INDEX('SHOP Plan List'!B$2:B$15,MATCH($A1770,'SHOP Plan List'!$A$2:$A$15,0))</f>
        <v>#N/A</v>
      </c>
      <c r="C1770" t="e">
        <f>INDEX('SHOP Plan List'!C$2:C$15,MATCH($A1770,'SHOP Plan List'!$A$2:$A$15,0))</f>
        <v>#N/A</v>
      </c>
      <c r="D1770" t="s">
        <v>82</v>
      </c>
      <c r="E1770">
        <v>46</v>
      </c>
      <c r="F1770">
        <v>936.74</v>
      </c>
      <c r="G1770">
        <v>936.74</v>
      </c>
      <c r="H1770">
        <v>936.74</v>
      </c>
      <c r="I1770">
        <v>951.44</v>
      </c>
      <c r="J1770">
        <v>951.44</v>
      </c>
      <c r="K1770">
        <v>951.44</v>
      </c>
      <c r="L1770">
        <v>966.37</v>
      </c>
      <c r="M1770">
        <v>966.37</v>
      </c>
      <c r="N1770">
        <v>966.37</v>
      </c>
      <c r="O1770">
        <v>981.53</v>
      </c>
      <c r="P1770">
        <v>981.53</v>
      </c>
      <c r="Q1770">
        <v>981.53</v>
      </c>
    </row>
    <row r="1771" spans="1:17" x14ac:dyDescent="0.2">
      <c r="A1771" t="s">
        <v>118</v>
      </c>
      <c r="B1771" t="e">
        <f>INDEX('SHOP Plan List'!B$2:B$15,MATCH($A1771,'SHOP Plan List'!$A$2:$A$15,0))</f>
        <v>#N/A</v>
      </c>
      <c r="C1771" t="e">
        <f>INDEX('SHOP Plan List'!C$2:C$15,MATCH($A1771,'SHOP Plan List'!$A$2:$A$15,0))</f>
        <v>#N/A</v>
      </c>
      <c r="D1771" t="s">
        <v>82</v>
      </c>
      <c r="E1771">
        <v>47</v>
      </c>
      <c r="F1771">
        <v>976.09</v>
      </c>
      <c r="G1771">
        <v>976.09</v>
      </c>
      <c r="H1771">
        <v>976.09</v>
      </c>
      <c r="I1771">
        <v>991.4</v>
      </c>
      <c r="J1771">
        <v>991.4</v>
      </c>
      <c r="K1771">
        <v>991.4</v>
      </c>
      <c r="L1771">
        <v>1006.96</v>
      </c>
      <c r="M1771">
        <v>1006.96</v>
      </c>
      <c r="N1771">
        <v>1006.96</v>
      </c>
      <c r="O1771">
        <v>1022.75</v>
      </c>
      <c r="P1771">
        <v>1022.75</v>
      </c>
      <c r="Q1771">
        <v>1022.75</v>
      </c>
    </row>
    <row r="1772" spans="1:17" x14ac:dyDescent="0.2">
      <c r="A1772" t="s">
        <v>118</v>
      </c>
      <c r="B1772" t="e">
        <f>INDEX('SHOP Plan List'!B$2:B$15,MATCH($A1772,'SHOP Plan List'!$A$2:$A$15,0))</f>
        <v>#N/A</v>
      </c>
      <c r="C1772" t="e">
        <f>INDEX('SHOP Plan List'!C$2:C$15,MATCH($A1772,'SHOP Plan List'!$A$2:$A$15,0))</f>
        <v>#N/A</v>
      </c>
      <c r="D1772" t="s">
        <v>82</v>
      </c>
      <c r="E1772">
        <v>48</v>
      </c>
      <c r="F1772">
        <v>1021.05</v>
      </c>
      <c r="G1772">
        <v>1021.05</v>
      </c>
      <c r="H1772">
        <v>1021.05</v>
      </c>
      <c r="I1772">
        <v>1037.07</v>
      </c>
      <c r="J1772">
        <v>1037.07</v>
      </c>
      <c r="K1772">
        <v>1037.07</v>
      </c>
      <c r="L1772">
        <v>1053.3399999999999</v>
      </c>
      <c r="M1772">
        <v>1053.3399999999999</v>
      </c>
      <c r="N1772">
        <v>1053.3399999999999</v>
      </c>
      <c r="O1772">
        <v>1069.8699999999999</v>
      </c>
      <c r="P1772">
        <v>1069.8699999999999</v>
      </c>
      <c r="Q1772">
        <v>1069.8699999999999</v>
      </c>
    </row>
    <row r="1773" spans="1:17" x14ac:dyDescent="0.2">
      <c r="A1773" t="s">
        <v>118</v>
      </c>
      <c r="B1773" t="e">
        <f>INDEX('SHOP Plan List'!B$2:B$15,MATCH($A1773,'SHOP Plan List'!$A$2:$A$15,0))</f>
        <v>#N/A</v>
      </c>
      <c r="C1773" t="e">
        <f>INDEX('SHOP Plan List'!C$2:C$15,MATCH($A1773,'SHOP Plan List'!$A$2:$A$15,0))</f>
        <v>#N/A</v>
      </c>
      <c r="D1773" t="s">
        <v>82</v>
      </c>
      <c r="E1773">
        <v>49</v>
      </c>
      <c r="F1773">
        <v>1065.3900000000001</v>
      </c>
      <c r="G1773">
        <v>1065.3900000000001</v>
      </c>
      <c r="H1773">
        <v>1065.3900000000001</v>
      </c>
      <c r="I1773">
        <v>1082.0999999999999</v>
      </c>
      <c r="J1773">
        <v>1082.0999999999999</v>
      </c>
      <c r="K1773">
        <v>1082.0999999999999</v>
      </c>
      <c r="L1773">
        <v>1099.08</v>
      </c>
      <c r="M1773">
        <v>1099.08</v>
      </c>
      <c r="N1773">
        <v>1099.08</v>
      </c>
      <c r="O1773">
        <v>1116.33</v>
      </c>
      <c r="P1773">
        <v>1116.33</v>
      </c>
      <c r="Q1773">
        <v>1116.33</v>
      </c>
    </row>
    <row r="1774" spans="1:17" x14ac:dyDescent="0.2">
      <c r="A1774" t="s">
        <v>118</v>
      </c>
      <c r="B1774" t="e">
        <f>INDEX('SHOP Plan List'!B$2:B$15,MATCH($A1774,'SHOP Plan List'!$A$2:$A$15,0))</f>
        <v>#N/A</v>
      </c>
      <c r="C1774" t="e">
        <f>INDEX('SHOP Plan List'!C$2:C$15,MATCH($A1774,'SHOP Plan List'!$A$2:$A$15,0))</f>
        <v>#N/A</v>
      </c>
      <c r="D1774" t="s">
        <v>82</v>
      </c>
      <c r="E1774">
        <v>50</v>
      </c>
      <c r="F1774">
        <v>1115.3499999999999</v>
      </c>
      <c r="G1774">
        <v>1115.3499999999999</v>
      </c>
      <c r="H1774">
        <v>1115.3499999999999</v>
      </c>
      <c r="I1774">
        <v>1132.8499999999999</v>
      </c>
      <c r="J1774">
        <v>1132.8499999999999</v>
      </c>
      <c r="K1774">
        <v>1132.8499999999999</v>
      </c>
      <c r="L1774">
        <v>1150.6199999999999</v>
      </c>
      <c r="M1774">
        <v>1150.6199999999999</v>
      </c>
      <c r="N1774">
        <v>1150.6199999999999</v>
      </c>
      <c r="O1774">
        <v>1168.67</v>
      </c>
      <c r="P1774">
        <v>1168.67</v>
      </c>
      <c r="Q1774">
        <v>1168.67</v>
      </c>
    </row>
    <row r="1775" spans="1:17" x14ac:dyDescent="0.2">
      <c r="A1775" t="s">
        <v>118</v>
      </c>
      <c r="B1775" t="e">
        <f>INDEX('SHOP Plan List'!B$2:B$15,MATCH($A1775,'SHOP Plan List'!$A$2:$A$15,0))</f>
        <v>#N/A</v>
      </c>
      <c r="C1775" t="e">
        <f>INDEX('SHOP Plan List'!C$2:C$15,MATCH($A1775,'SHOP Plan List'!$A$2:$A$15,0))</f>
        <v>#N/A</v>
      </c>
      <c r="D1775" t="s">
        <v>82</v>
      </c>
      <c r="E1775">
        <v>51</v>
      </c>
      <c r="F1775">
        <v>1164.68</v>
      </c>
      <c r="G1775">
        <v>1164.68</v>
      </c>
      <c r="H1775">
        <v>1164.68</v>
      </c>
      <c r="I1775">
        <v>1182.96</v>
      </c>
      <c r="J1775">
        <v>1182.96</v>
      </c>
      <c r="K1775">
        <v>1182.96</v>
      </c>
      <c r="L1775">
        <v>1201.52</v>
      </c>
      <c r="M1775">
        <v>1201.52</v>
      </c>
      <c r="N1775">
        <v>1201.52</v>
      </c>
      <c r="O1775">
        <v>1220.3699999999999</v>
      </c>
      <c r="P1775">
        <v>1220.3699999999999</v>
      </c>
      <c r="Q1775">
        <v>1220.3699999999999</v>
      </c>
    </row>
    <row r="1776" spans="1:17" x14ac:dyDescent="0.2">
      <c r="A1776" t="s">
        <v>118</v>
      </c>
      <c r="B1776" t="e">
        <f>INDEX('SHOP Plan List'!B$2:B$15,MATCH($A1776,'SHOP Plan List'!$A$2:$A$15,0))</f>
        <v>#N/A</v>
      </c>
      <c r="C1776" t="e">
        <f>INDEX('SHOP Plan List'!C$2:C$15,MATCH($A1776,'SHOP Plan List'!$A$2:$A$15,0))</f>
        <v>#N/A</v>
      </c>
      <c r="D1776" t="s">
        <v>82</v>
      </c>
      <c r="E1776">
        <v>52</v>
      </c>
      <c r="F1776">
        <v>1219.02</v>
      </c>
      <c r="G1776">
        <v>1219.02</v>
      </c>
      <c r="H1776">
        <v>1219.02</v>
      </c>
      <c r="I1776">
        <v>1238.1400000000001</v>
      </c>
      <c r="J1776">
        <v>1238.1400000000001</v>
      </c>
      <c r="K1776">
        <v>1238.1400000000001</v>
      </c>
      <c r="L1776">
        <v>1257.57</v>
      </c>
      <c r="M1776">
        <v>1257.57</v>
      </c>
      <c r="N1776">
        <v>1257.57</v>
      </c>
      <c r="O1776">
        <v>1277.3</v>
      </c>
      <c r="P1776">
        <v>1277.3</v>
      </c>
      <c r="Q1776">
        <v>1277.3</v>
      </c>
    </row>
    <row r="1777" spans="1:17" x14ac:dyDescent="0.2">
      <c r="A1777" t="s">
        <v>118</v>
      </c>
      <c r="B1777" t="e">
        <f>INDEX('SHOP Plan List'!B$2:B$15,MATCH($A1777,'SHOP Plan List'!$A$2:$A$15,0))</f>
        <v>#N/A</v>
      </c>
      <c r="C1777" t="e">
        <f>INDEX('SHOP Plan List'!C$2:C$15,MATCH($A1777,'SHOP Plan List'!$A$2:$A$15,0))</f>
        <v>#N/A</v>
      </c>
      <c r="D1777" t="s">
        <v>82</v>
      </c>
      <c r="E1777">
        <v>53</v>
      </c>
      <c r="F1777">
        <v>1273.97</v>
      </c>
      <c r="G1777">
        <v>1273.97</v>
      </c>
      <c r="H1777">
        <v>1273.97</v>
      </c>
      <c r="I1777">
        <v>1293.96</v>
      </c>
      <c r="J1777">
        <v>1293.96</v>
      </c>
      <c r="K1777">
        <v>1293.96</v>
      </c>
      <c r="L1777">
        <v>1314.26</v>
      </c>
      <c r="M1777">
        <v>1314.26</v>
      </c>
      <c r="N1777">
        <v>1314.26</v>
      </c>
      <c r="O1777">
        <v>1334.88</v>
      </c>
      <c r="P1777">
        <v>1334.88</v>
      </c>
      <c r="Q1777">
        <v>1334.88</v>
      </c>
    </row>
    <row r="1778" spans="1:17" x14ac:dyDescent="0.2">
      <c r="A1778" t="s">
        <v>118</v>
      </c>
      <c r="B1778" t="e">
        <f>INDEX('SHOP Plan List'!B$2:B$15,MATCH($A1778,'SHOP Plan List'!$A$2:$A$15,0))</f>
        <v>#N/A</v>
      </c>
      <c r="C1778" t="e">
        <f>INDEX('SHOP Plan List'!C$2:C$15,MATCH($A1778,'SHOP Plan List'!$A$2:$A$15,0))</f>
        <v>#N/A</v>
      </c>
      <c r="D1778" t="s">
        <v>82</v>
      </c>
      <c r="E1778">
        <v>54</v>
      </c>
      <c r="F1778">
        <v>1333.3</v>
      </c>
      <c r="G1778">
        <v>1333.3</v>
      </c>
      <c r="H1778">
        <v>1333.3</v>
      </c>
      <c r="I1778">
        <v>1354.22</v>
      </c>
      <c r="J1778">
        <v>1354.22</v>
      </c>
      <c r="K1778">
        <v>1354.22</v>
      </c>
      <c r="L1778">
        <v>1375.46</v>
      </c>
      <c r="M1778">
        <v>1375.46</v>
      </c>
      <c r="N1778">
        <v>1375.46</v>
      </c>
      <c r="O1778">
        <v>1397.04</v>
      </c>
      <c r="P1778">
        <v>1397.04</v>
      </c>
      <c r="Q1778">
        <v>1397.04</v>
      </c>
    </row>
    <row r="1779" spans="1:17" x14ac:dyDescent="0.2">
      <c r="A1779" t="s">
        <v>118</v>
      </c>
      <c r="B1779" t="e">
        <f>INDEX('SHOP Plan List'!B$2:B$15,MATCH($A1779,'SHOP Plan List'!$A$2:$A$15,0))</f>
        <v>#N/A</v>
      </c>
      <c r="C1779" t="e">
        <f>INDEX('SHOP Plan List'!C$2:C$15,MATCH($A1779,'SHOP Plan List'!$A$2:$A$15,0))</f>
        <v>#N/A</v>
      </c>
      <c r="D1779" t="s">
        <v>82</v>
      </c>
      <c r="E1779">
        <v>55</v>
      </c>
      <c r="F1779">
        <v>1392.63</v>
      </c>
      <c r="G1779">
        <v>1392.63</v>
      </c>
      <c r="H1779">
        <v>1392.63</v>
      </c>
      <c r="I1779">
        <v>1414.47</v>
      </c>
      <c r="J1779">
        <v>1414.47</v>
      </c>
      <c r="K1779">
        <v>1414.47</v>
      </c>
      <c r="L1779">
        <v>1436.67</v>
      </c>
      <c r="M1779">
        <v>1436.67</v>
      </c>
      <c r="N1779">
        <v>1436.67</v>
      </c>
      <c r="O1779">
        <v>1459.21</v>
      </c>
      <c r="P1779">
        <v>1459.21</v>
      </c>
      <c r="Q1779">
        <v>1459.21</v>
      </c>
    </row>
    <row r="1780" spans="1:17" x14ac:dyDescent="0.2">
      <c r="A1780" t="s">
        <v>118</v>
      </c>
      <c r="B1780" t="e">
        <f>INDEX('SHOP Plan List'!B$2:B$15,MATCH($A1780,'SHOP Plan List'!$A$2:$A$15,0))</f>
        <v>#N/A</v>
      </c>
      <c r="C1780" t="e">
        <f>INDEX('SHOP Plan List'!C$2:C$15,MATCH($A1780,'SHOP Plan List'!$A$2:$A$15,0))</f>
        <v>#N/A</v>
      </c>
      <c r="D1780" t="s">
        <v>82</v>
      </c>
      <c r="E1780">
        <v>56</v>
      </c>
      <c r="F1780">
        <v>1456.95</v>
      </c>
      <c r="G1780">
        <v>1456.95</v>
      </c>
      <c r="H1780">
        <v>1456.95</v>
      </c>
      <c r="I1780">
        <v>1479.81</v>
      </c>
      <c r="J1780">
        <v>1479.81</v>
      </c>
      <c r="K1780">
        <v>1479.81</v>
      </c>
      <c r="L1780">
        <v>1503.02</v>
      </c>
      <c r="M1780">
        <v>1503.02</v>
      </c>
      <c r="N1780">
        <v>1503.02</v>
      </c>
      <c r="O1780">
        <v>1526.61</v>
      </c>
      <c r="P1780">
        <v>1526.61</v>
      </c>
      <c r="Q1780">
        <v>1526.61</v>
      </c>
    </row>
    <row r="1781" spans="1:17" x14ac:dyDescent="0.2">
      <c r="A1781" t="s">
        <v>118</v>
      </c>
      <c r="B1781" t="e">
        <f>INDEX('SHOP Plan List'!B$2:B$15,MATCH($A1781,'SHOP Plan List'!$A$2:$A$15,0))</f>
        <v>#N/A</v>
      </c>
      <c r="C1781" t="e">
        <f>INDEX('SHOP Plan List'!C$2:C$15,MATCH($A1781,'SHOP Plan List'!$A$2:$A$15,0))</f>
        <v>#N/A</v>
      </c>
      <c r="D1781" t="s">
        <v>82</v>
      </c>
      <c r="E1781">
        <v>57</v>
      </c>
      <c r="F1781">
        <v>1521.9</v>
      </c>
      <c r="G1781">
        <v>1521.9</v>
      </c>
      <c r="H1781">
        <v>1521.9</v>
      </c>
      <c r="I1781">
        <v>1545.77</v>
      </c>
      <c r="J1781">
        <v>1545.77</v>
      </c>
      <c r="K1781">
        <v>1545.77</v>
      </c>
      <c r="L1781">
        <v>1570.03</v>
      </c>
      <c r="M1781">
        <v>1570.03</v>
      </c>
      <c r="N1781">
        <v>1570.03</v>
      </c>
      <c r="O1781">
        <v>1594.66</v>
      </c>
      <c r="P1781">
        <v>1594.66</v>
      </c>
      <c r="Q1781">
        <v>1594.66</v>
      </c>
    </row>
    <row r="1782" spans="1:17" x14ac:dyDescent="0.2">
      <c r="A1782" t="s">
        <v>118</v>
      </c>
      <c r="B1782" t="e">
        <f>INDEX('SHOP Plan List'!B$2:B$15,MATCH($A1782,'SHOP Plan List'!$A$2:$A$15,0))</f>
        <v>#N/A</v>
      </c>
      <c r="C1782" t="e">
        <f>INDEX('SHOP Plan List'!C$2:C$15,MATCH($A1782,'SHOP Plan List'!$A$2:$A$15,0))</f>
        <v>#N/A</v>
      </c>
      <c r="D1782" t="s">
        <v>82</v>
      </c>
      <c r="E1782">
        <v>58</v>
      </c>
      <c r="F1782">
        <v>1591.21</v>
      </c>
      <c r="G1782">
        <v>1591.21</v>
      </c>
      <c r="H1782">
        <v>1591.21</v>
      </c>
      <c r="I1782">
        <v>1616.18</v>
      </c>
      <c r="J1782">
        <v>1616.18</v>
      </c>
      <c r="K1782">
        <v>1616.18</v>
      </c>
      <c r="L1782">
        <v>1641.54</v>
      </c>
      <c r="M1782">
        <v>1641.54</v>
      </c>
      <c r="N1782">
        <v>1641.54</v>
      </c>
      <c r="O1782">
        <v>1667.29</v>
      </c>
      <c r="P1782">
        <v>1667.29</v>
      </c>
      <c r="Q1782">
        <v>1667.29</v>
      </c>
    </row>
    <row r="1783" spans="1:17" x14ac:dyDescent="0.2">
      <c r="A1783" t="s">
        <v>118</v>
      </c>
      <c r="B1783" t="e">
        <f>INDEX('SHOP Plan List'!B$2:B$15,MATCH($A1783,'SHOP Plan List'!$A$2:$A$15,0))</f>
        <v>#N/A</v>
      </c>
      <c r="C1783" t="e">
        <f>INDEX('SHOP Plan List'!C$2:C$15,MATCH($A1783,'SHOP Plan List'!$A$2:$A$15,0))</f>
        <v>#N/A</v>
      </c>
      <c r="D1783" t="s">
        <v>82</v>
      </c>
      <c r="E1783">
        <v>59</v>
      </c>
      <c r="F1783">
        <v>1625.56</v>
      </c>
      <c r="G1783">
        <v>1625.56</v>
      </c>
      <c r="H1783">
        <v>1625.56</v>
      </c>
      <c r="I1783">
        <v>1651.07</v>
      </c>
      <c r="J1783">
        <v>1651.07</v>
      </c>
      <c r="K1783">
        <v>1651.07</v>
      </c>
      <c r="L1783">
        <v>1676.97</v>
      </c>
      <c r="M1783">
        <v>1676.97</v>
      </c>
      <c r="N1783">
        <v>1676.97</v>
      </c>
      <c r="O1783">
        <v>1703.28</v>
      </c>
      <c r="P1783">
        <v>1703.28</v>
      </c>
      <c r="Q1783">
        <v>1703.28</v>
      </c>
    </row>
    <row r="1784" spans="1:17" x14ac:dyDescent="0.2">
      <c r="A1784" t="s">
        <v>118</v>
      </c>
      <c r="B1784" t="e">
        <f>INDEX('SHOP Plan List'!B$2:B$15,MATCH($A1784,'SHOP Plan List'!$A$2:$A$15,0))</f>
        <v>#N/A</v>
      </c>
      <c r="C1784" t="e">
        <f>INDEX('SHOP Plan List'!C$2:C$15,MATCH($A1784,'SHOP Plan List'!$A$2:$A$15,0))</f>
        <v>#N/A</v>
      </c>
      <c r="D1784" t="s">
        <v>82</v>
      </c>
      <c r="E1784">
        <v>60</v>
      </c>
      <c r="F1784">
        <v>1694.88</v>
      </c>
      <c r="G1784">
        <v>1694.88</v>
      </c>
      <c r="H1784">
        <v>1694.88</v>
      </c>
      <c r="I1784">
        <v>1721.47</v>
      </c>
      <c r="J1784">
        <v>1721.47</v>
      </c>
      <c r="K1784">
        <v>1721.47</v>
      </c>
      <c r="L1784">
        <v>1748.48</v>
      </c>
      <c r="M1784">
        <v>1748.48</v>
      </c>
      <c r="N1784">
        <v>1748.48</v>
      </c>
      <c r="O1784">
        <v>1775.91</v>
      </c>
      <c r="P1784">
        <v>1775.91</v>
      </c>
      <c r="Q1784">
        <v>1775.91</v>
      </c>
    </row>
    <row r="1785" spans="1:17" x14ac:dyDescent="0.2">
      <c r="A1785" t="s">
        <v>118</v>
      </c>
      <c r="B1785" t="e">
        <f>INDEX('SHOP Plan List'!B$2:B$15,MATCH($A1785,'SHOP Plan List'!$A$2:$A$15,0))</f>
        <v>#N/A</v>
      </c>
      <c r="C1785" t="e">
        <f>INDEX('SHOP Plan List'!C$2:C$15,MATCH($A1785,'SHOP Plan List'!$A$2:$A$15,0))</f>
        <v>#N/A</v>
      </c>
      <c r="D1785" t="s">
        <v>82</v>
      </c>
      <c r="E1785">
        <v>61</v>
      </c>
      <c r="F1785">
        <v>1754.83</v>
      </c>
      <c r="G1785">
        <v>1754.83</v>
      </c>
      <c r="H1785">
        <v>1754.83</v>
      </c>
      <c r="I1785">
        <v>1782.37</v>
      </c>
      <c r="J1785">
        <v>1782.37</v>
      </c>
      <c r="K1785">
        <v>1782.37</v>
      </c>
      <c r="L1785">
        <v>1810.33</v>
      </c>
      <c r="M1785">
        <v>1810.33</v>
      </c>
      <c r="N1785">
        <v>1810.33</v>
      </c>
      <c r="O1785">
        <v>1838.73</v>
      </c>
      <c r="P1785">
        <v>1838.73</v>
      </c>
      <c r="Q1785">
        <v>1838.73</v>
      </c>
    </row>
    <row r="1786" spans="1:17" x14ac:dyDescent="0.2">
      <c r="A1786" t="s">
        <v>118</v>
      </c>
      <c r="B1786" t="e">
        <f>INDEX('SHOP Plan List'!B$2:B$15,MATCH($A1786,'SHOP Plan List'!$A$2:$A$15,0))</f>
        <v>#N/A</v>
      </c>
      <c r="C1786" t="e">
        <f>INDEX('SHOP Plan List'!C$2:C$15,MATCH($A1786,'SHOP Plan List'!$A$2:$A$15,0))</f>
        <v>#N/A</v>
      </c>
      <c r="D1786" t="s">
        <v>82</v>
      </c>
      <c r="E1786">
        <v>62</v>
      </c>
      <c r="F1786">
        <v>1794.18</v>
      </c>
      <c r="G1786">
        <v>1794.18</v>
      </c>
      <c r="H1786">
        <v>1794.18</v>
      </c>
      <c r="I1786">
        <v>1822.33</v>
      </c>
      <c r="J1786">
        <v>1822.33</v>
      </c>
      <c r="K1786">
        <v>1822.33</v>
      </c>
      <c r="L1786">
        <v>1850.92</v>
      </c>
      <c r="M1786">
        <v>1850.92</v>
      </c>
      <c r="N1786">
        <v>1850.92</v>
      </c>
      <c r="O1786">
        <v>1879.96</v>
      </c>
      <c r="P1786">
        <v>1879.96</v>
      </c>
      <c r="Q1786">
        <v>1879.96</v>
      </c>
    </row>
    <row r="1787" spans="1:17" x14ac:dyDescent="0.2">
      <c r="A1787" t="s">
        <v>118</v>
      </c>
      <c r="B1787" t="e">
        <f>INDEX('SHOP Plan List'!B$2:B$15,MATCH($A1787,'SHOP Plan List'!$A$2:$A$15,0))</f>
        <v>#N/A</v>
      </c>
      <c r="C1787" t="e">
        <f>INDEX('SHOP Plan List'!C$2:C$15,MATCH($A1787,'SHOP Plan List'!$A$2:$A$15,0))</f>
        <v>#N/A</v>
      </c>
      <c r="D1787" t="s">
        <v>82</v>
      </c>
      <c r="E1787">
        <v>63</v>
      </c>
      <c r="F1787">
        <v>1843.51</v>
      </c>
      <c r="G1787">
        <v>1843.51</v>
      </c>
      <c r="H1787">
        <v>1843.51</v>
      </c>
      <c r="I1787">
        <v>1872.43</v>
      </c>
      <c r="J1787">
        <v>1872.43</v>
      </c>
      <c r="K1787">
        <v>1872.43</v>
      </c>
      <c r="L1787">
        <v>1901.81</v>
      </c>
      <c r="M1787">
        <v>1901.81</v>
      </c>
      <c r="N1787">
        <v>1901.81</v>
      </c>
      <c r="O1787">
        <v>1931.65</v>
      </c>
      <c r="P1787">
        <v>1931.65</v>
      </c>
      <c r="Q1787">
        <v>1931.65</v>
      </c>
    </row>
    <row r="1788" spans="1:17" x14ac:dyDescent="0.2">
      <c r="A1788" t="s">
        <v>118</v>
      </c>
      <c r="B1788" t="e">
        <f>INDEX('SHOP Plan List'!B$2:B$15,MATCH($A1788,'SHOP Plan List'!$A$2:$A$15,0))</f>
        <v>#N/A</v>
      </c>
      <c r="C1788" t="e">
        <f>INDEX('SHOP Plan List'!C$2:C$15,MATCH($A1788,'SHOP Plan List'!$A$2:$A$15,0))</f>
        <v>#N/A</v>
      </c>
      <c r="D1788" t="s">
        <v>82</v>
      </c>
      <c r="E1788" t="s">
        <v>84</v>
      </c>
      <c r="F1788">
        <v>1873.48</v>
      </c>
      <c r="G1788">
        <v>1873.48</v>
      </c>
      <c r="H1788">
        <v>1873.48</v>
      </c>
      <c r="I1788">
        <v>1902.87</v>
      </c>
      <c r="J1788">
        <v>1902.87</v>
      </c>
      <c r="K1788">
        <v>1902.87</v>
      </c>
      <c r="L1788">
        <v>1932.73</v>
      </c>
      <c r="M1788">
        <v>1932.73</v>
      </c>
      <c r="N1788">
        <v>1932.73</v>
      </c>
      <c r="O1788">
        <v>1963.05</v>
      </c>
      <c r="P1788">
        <v>1963.05</v>
      </c>
      <c r="Q1788">
        <v>1963.05</v>
      </c>
    </row>
    <row r="1789" spans="1:17" x14ac:dyDescent="0.2">
      <c r="A1789" t="s">
        <v>119</v>
      </c>
      <c r="B1789" t="e">
        <f>INDEX('SHOP Plan List'!B$2:B$15,MATCH($A1789,'SHOP Plan List'!$A$2:$A$15,0))</f>
        <v>#N/A</v>
      </c>
      <c r="C1789" t="e">
        <f>INDEX('SHOP Plan List'!C$2:C$15,MATCH($A1789,'SHOP Plan List'!$A$2:$A$15,0))</f>
        <v>#N/A</v>
      </c>
      <c r="D1789" t="s">
        <v>82</v>
      </c>
      <c r="E1789" t="s">
        <v>83</v>
      </c>
      <c r="F1789">
        <v>462.42</v>
      </c>
      <c r="G1789">
        <v>462.42</v>
      </c>
      <c r="H1789">
        <v>462.42</v>
      </c>
      <c r="I1789">
        <v>469.67</v>
      </c>
      <c r="J1789">
        <v>469.67</v>
      </c>
      <c r="K1789">
        <v>469.67</v>
      </c>
      <c r="L1789">
        <v>477.04</v>
      </c>
      <c r="M1789">
        <v>477.04</v>
      </c>
      <c r="N1789">
        <v>477.04</v>
      </c>
      <c r="O1789">
        <v>484.52</v>
      </c>
      <c r="P1789">
        <v>484.52</v>
      </c>
      <c r="Q1789">
        <v>484.52</v>
      </c>
    </row>
    <row r="1790" spans="1:17" x14ac:dyDescent="0.2">
      <c r="A1790" t="s">
        <v>119</v>
      </c>
      <c r="B1790" t="e">
        <f>INDEX('SHOP Plan List'!B$2:B$15,MATCH($A1790,'SHOP Plan List'!$A$2:$A$15,0))</f>
        <v>#N/A</v>
      </c>
      <c r="C1790" t="e">
        <f>INDEX('SHOP Plan List'!C$2:C$15,MATCH($A1790,'SHOP Plan List'!$A$2:$A$15,0))</f>
        <v>#N/A</v>
      </c>
      <c r="D1790" t="s">
        <v>82</v>
      </c>
      <c r="E1790">
        <v>15</v>
      </c>
      <c r="F1790">
        <v>503.52</v>
      </c>
      <c r="G1790">
        <v>503.52</v>
      </c>
      <c r="H1790">
        <v>503.52</v>
      </c>
      <c r="I1790">
        <v>511.42</v>
      </c>
      <c r="J1790">
        <v>511.42</v>
      </c>
      <c r="K1790">
        <v>511.42</v>
      </c>
      <c r="L1790">
        <v>519.44000000000005</v>
      </c>
      <c r="M1790">
        <v>519.44000000000005</v>
      </c>
      <c r="N1790">
        <v>519.44000000000005</v>
      </c>
      <c r="O1790">
        <v>527.59</v>
      </c>
      <c r="P1790">
        <v>527.59</v>
      </c>
      <c r="Q1790">
        <v>527.59</v>
      </c>
    </row>
    <row r="1791" spans="1:17" x14ac:dyDescent="0.2">
      <c r="A1791" t="s">
        <v>119</v>
      </c>
      <c r="B1791" t="e">
        <f>INDEX('SHOP Plan List'!B$2:B$15,MATCH($A1791,'SHOP Plan List'!$A$2:$A$15,0))</f>
        <v>#N/A</v>
      </c>
      <c r="C1791" t="e">
        <f>INDEX('SHOP Plan List'!C$2:C$15,MATCH($A1791,'SHOP Plan List'!$A$2:$A$15,0))</f>
        <v>#N/A</v>
      </c>
      <c r="D1791" t="s">
        <v>82</v>
      </c>
      <c r="E1791">
        <v>16</v>
      </c>
      <c r="F1791">
        <v>519.24</v>
      </c>
      <c r="G1791">
        <v>519.24</v>
      </c>
      <c r="H1791">
        <v>519.24</v>
      </c>
      <c r="I1791">
        <v>527.38</v>
      </c>
      <c r="J1791">
        <v>527.38</v>
      </c>
      <c r="K1791">
        <v>527.38</v>
      </c>
      <c r="L1791">
        <v>535.66</v>
      </c>
      <c r="M1791">
        <v>535.66</v>
      </c>
      <c r="N1791">
        <v>535.66</v>
      </c>
      <c r="O1791">
        <v>544.05999999999995</v>
      </c>
      <c r="P1791">
        <v>544.05999999999995</v>
      </c>
      <c r="Q1791">
        <v>544.05999999999995</v>
      </c>
    </row>
    <row r="1792" spans="1:17" x14ac:dyDescent="0.2">
      <c r="A1792" t="s">
        <v>119</v>
      </c>
      <c r="B1792" t="e">
        <f>INDEX('SHOP Plan List'!B$2:B$15,MATCH($A1792,'SHOP Plan List'!$A$2:$A$15,0))</f>
        <v>#N/A</v>
      </c>
      <c r="C1792" t="e">
        <f>INDEX('SHOP Plan List'!C$2:C$15,MATCH($A1792,'SHOP Plan List'!$A$2:$A$15,0))</f>
        <v>#N/A</v>
      </c>
      <c r="D1792" t="s">
        <v>82</v>
      </c>
      <c r="E1792">
        <v>17</v>
      </c>
      <c r="F1792">
        <v>534.95000000000005</v>
      </c>
      <c r="G1792">
        <v>534.95000000000005</v>
      </c>
      <c r="H1792">
        <v>534.95000000000005</v>
      </c>
      <c r="I1792">
        <v>543.35</v>
      </c>
      <c r="J1792">
        <v>543.35</v>
      </c>
      <c r="K1792">
        <v>543.35</v>
      </c>
      <c r="L1792">
        <v>551.87</v>
      </c>
      <c r="M1792">
        <v>551.87</v>
      </c>
      <c r="N1792">
        <v>551.87</v>
      </c>
      <c r="O1792">
        <v>560.53</v>
      </c>
      <c r="P1792">
        <v>560.53</v>
      </c>
      <c r="Q1792">
        <v>560.53</v>
      </c>
    </row>
    <row r="1793" spans="1:17" x14ac:dyDescent="0.2">
      <c r="A1793" t="s">
        <v>119</v>
      </c>
      <c r="B1793" t="e">
        <f>INDEX('SHOP Plan List'!B$2:B$15,MATCH($A1793,'SHOP Plan List'!$A$2:$A$15,0))</f>
        <v>#N/A</v>
      </c>
      <c r="C1793" t="e">
        <f>INDEX('SHOP Plan List'!C$2:C$15,MATCH($A1793,'SHOP Plan List'!$A$2:$A$15,0))</f>
        <v>#N/A</v>
      </c>
      <c r="D1793" t="s">
        <v>82</v>
      </c>
      <c r="E1793">
        <v>18</v>
      </c>
      <c r="F1793">
        <v>551.88</v>
      </c>
      <c r="G1793">
        <v>551.88</v>
      </c>
      <c r="H1793">
        <v>551.88</v>
      </c>
      <c r="I1793">
        <v>560.54</v>
      </c>
      <c r="J1793">
        <v>560.54</v>
      </c>
      <c r="K1793">
        <v>560.54</v>
      </c>
      <c r="L1793">
        <v>569.33000000000004</v>
      </c>
      <c r="M1793">
        <v>569.33000000000004</v>
      </c>
      <c r="N1793">
        <v>569.33000000000004</v>
      </c>
      <c r="O1793">
        <v>578.26</v>
      </c>
      <c r="P1793">
        <v>578.26</v>
      </c>
      <c r="Q1793">
        <v>578.26</v>
      </c>
    </row>
    <row r="1794" spans="1:17" x14ac:dyDescent="0.2">
      <c r="A1794" t="s">
        <v>119</v>
      </c>
      <c r="B1794" t="e">
        <f>INDEX('SHOP Plan List'!B$2:B$15,MATCH($A1794,'SHOP Plan List'!$A$2:$A$15,0))</f>
        <v>#N/A</v>
      </c>
      <c r="C1794" t="e">
        <f>INDEX('SHOP Plan List'!C$2:C$15,MATCH($A1794,'SHOP Plan List'!$A$2:$A$15,0))</f>
        <v>#N/A</v>
      </c>
      <c r="D1794" t="s">
        <v>82</v>
      </c>
      <c r="E1794">
        <v>19</v>
      </c>
      <c r="F1794">
        <v>568.79999999999995</v>
      </c>
      <c r="G1794">
        <v>568.79999999999995</v>
      </c>
      <c r="H1794">
        <v>568.79999999999995</v>
      </c>
      <c r="I1794">
        <v>577.73</v>
      </c>
      <c r="J1794">
        <v>577.73</v>
      </c>
      <c r="K1794">
        <v>577.73</v>
      </c>
      <c r="L1794">
        <v>586.79</v>
      </c>
      <c r="M1794">
        <v>586.79</v>
      </c>
      <c r="N1794">
        <v>586.79</v>
      </c>
      <c r="O1794">
        <v>596</v>
      </c>
      <c r="P1794">
        <v>596</v>
      </c>
      <c r="Q1794">
        <v>596</v>
      </c>
    </row>
    <row r="1795" spans="1:17" x14ac:dyDescent="0.2">
      <c r="A1795" t="s">
        <v>119</v>
      </c>
      <c r="B1795" t="e">
        <f>INDEX('SHOP Plan List'!B$2:B$15,MATCH($A1795,'SHOP Plan List'!$A$2:$A$15,0))</f>
        <v>#N/A</v>
      </c>
      <c r="C1795" t="e">
        <f>INDEX('SHOP Plan List'!C$2:C$15,MATCH($A1795,'SHOP Plan List'!$A$2:$A$15,0))</f>
        <v>#N/A</v>
      </c>
      <c r="D1795" t="s">
        <v>82</v>
      </c>
      <c r="E1795">
        <v>20</v>
      </c>
      <c r="F1795">
        <v>586.33000000000004</v>
      </c>
      <c r="G1795">
        <v>586.33000000000004</v>
      </c>
      <c r="H1795">
        <v>586.33000000000004</v>
      </c>
      <c r="I1795">
        <v>595.53</v>
      </c>
      <c r="J1795">
        <v>595.53</v>
      </c>
      <c r="K1795">
        <v>595.53</v>
      </c>
      <c r="L1795">
        <v>604.87</v>
      </c>
      <c r="M1795">
        <v>604.87</v>
      </c>
      <c r="N1795">
        <v>604.87</v>
      </c>
      <c r="O1795">
        <v>614.36</v>
      </c>
      <c r="P1795">
        <v>614.36</v>
      </c>
      <c r="Q1795">
        <v>614.36</v>
      </c>
    </row>
    <row r="1796" spans="1:17" x14ac:dyDescent="0.2">
      <c r="A1796" t="s">
        <v>119</v>
      </c>
      <c r="B1796" t="e">
        <f>INDEX('SHOP Plan List'!B$2:B$15,MATCH($A1796,'SHOP Plan List'!$A$2:$A$15,0))</f>
        <v>#N/A</v>
      </c>
      <c r="C1796" t="e">
        <f>INDEX('SHOP Plan List'!C$2:C$15,MATCH($A1796,'SHOP Plan List'!$A$2:$A$15,0))</f>
        <v>#N/A</v>
      </c>
      <c r="D1796" t="s">
        <v>82</v>
      </c>
      <c r="E1796">
        <v>21</v>
      </c>
      <c r="F1796">
        <v>604.47</v>
      </c>
      <c r="G1796">
        <v>604.47</v>
      </c>
      <c r="H1796">
        <v>604.47</v>
      </c>
      <c r="I1796">
        <v>613.95000000000005</v>
      </c>
      <c r="J1796">
        <v>613.95000000000005</v>
      </c>
      <c r="K1796">
        <v>613.95000000000005</v>
      </c>
      <c r="L1796">
        <v>623.58000000000004</v>
      </c>
      <c r="M1796">
        <v>623.58000000000004</v>
      </c>
      <c r="N1796">
        <v>623.58000000000004</v>
      </c>
      <c r="O1796">
        <v>633.37</v>
      </c>
      <c r="P1796">
        <v>633.37</v>
      </c>
      <c r="Q1796">
        <v>633.37</v>
      </c>
    </row>
    <row r="1797" spans="1:17" x14ac:dyDescent="0.2">
      <c r="A1797" t="s">
        <v>119</v>
      </c>
      <c r="B1797" t="e">
        <f>INDEX('SHOP Plan List'!B$2:B$15,MATCH($A1797,'SHOP Plan List'!$A$2:$A$15,0))</f>
        <v>#N/A</v>
      </c>
      <c r="C1797" t="e">
        <f>INDEX('SHOP Plan List'!C$2:C$15,MATCH($A1797,'SHOP Plan List'!$A$2:$A$15,0))</f>
        <v>#N/A</v>
      </c>
      <c r="D1797" t="s">
        <v>82</v>
      </c>
      <c r="E1797">
        <v>22</v>
      </c>
      <c r="F1797">
        <v>604.47</v>
      </c>
      <c r="G1797">
        <v>604.47</v>
      </c>
      <c r="H1797">
        <v>604.47</v>
      </c>
      <c r="I1797">
        <v>613.95000000000005</v>
      </c>
      <c r="J1797">
        <v>613.95000000000005</v>
      </c>
      <c r="K1797">
        <v>613.95000000000005</v>
      </c>
      <c r="L1797">
        <v>623.58000000000004</v>
      </c>
      <c r="M1797">
        <v>623.58000000000004</v>
      </c>
      <c r="N1797">
        <v>623.58000000000004</v>
      </c>
      <c r="O1797">
        <v>633.37</v>
      </c>
      <c r="P1797">
        <v>633.37</v>
      </c>
      <c r="Q1797">
        <v>633.37</v>
      </c>
    </row>
    <row r="1798" spans="1:17" x14ac:dyDescent="0.2">
      <c r="A1798" t="s">
        <v>119</v>
      </c>
      <c r="B1798" t="e">
        <f>INDEX('SHOP Plan List'!B$2:B$15,MATCH($A1798,'SHOP Plan List'!$A$2:$A$15,0))</f>
        <v>#N/A</v>
      </c>
      <c r="C1798" t="e">
        <f>INDEX('SHOP Plan List'!C$2:C$15,MATCH($A1798,'SHOP Plan List'!$A$2:$A$15,0))</f>
        <v>#N/A</v>
      </c>
      <c r="D1798" t="s">
        <v>82</v>
      </c>
      <c r="E1798">
        <v>23</v>
      </c>
      <c r="F1798">
        <v>604.47</v>
      </c>
      <c r="G1798">
        <v>604.47</v>
      </c>
      <c r="H1798">
        <v>604.47</v>
      </c>
      <c r="I1798">
        <v>613.95000000000005</v>
      </c>
      <c r="J1798">
        <v>613.95000000000005</v>
      </c>
      <c r="K1798">
        <v>613.95000000000005</v>
      </c>
      <c r="L1798">
        <v>623.58000000000004</v>
      </c>
      <c r="M1798">
        <v>623.58000000000004</v>
      </c>
      <c r="N1798">
        <v>623.58000000000004</v>
      </c>
      <c r="O1798">
        <v>633.37</v>
      </c>
      <c r="P1798">
        <v>633.37</v>
      </c>
      <c r="Q1798">
        <v>633.37</v>
      </c>
    </row>
    <row r="1799" spans="1:17" x14ac:dyDescent="0.2">
      <c r="A1799" t="s">
        <v>119</v>
      </c>
      <c r="B1799" t="e">
        <f>INDEX('SHOP Plan List'!B$2:B$15,MATCH($A1799,'SHOP Plan List'!$A$2:$A$15,0))</f>
        <v>#N/A</v>
      </c>
      <c r="C1799" t="e">
        <f>INDEX('SHOP Plan List'!C$2:C$15,MATCH($A1799,'SHOP Plan List'!$A$2:$A$15,0))</f>
        <v>#N/A</v>
      </c>
      <c r="D1799" t="s">
        <v>82</v>
      </c>
      <c r="E1799">
        <v>24</v>
      </c>
      <c r="F1799">
        <v>604.47</v>
      </c>
      <c r="G1799">
        <v>604.47</v>
      </c>
      <c r="H1799">
        <v>604.47</v>
      </c>
      <c r="I1799">
        <v>613.95000000000005</v>
      </c>
      <c r="J1799">
        <v>613.95000000000005</v>
      </c>
      <c r="K1799">
        <v>613.95000000000005</v>
      </c>
      <c r="L1799">
        <v>623.58000000000004</v>
      </c>
      <c r="M1799">
        <v>623.58000000000004</v>
      </c>
      <c r="N1799">
        <v>623.58000000000004</v>
      </c>
      <c r="O1799">
        <v>633.37</v>
      </c>
      <c r="P1799">
        <v>633.37</v>
      </c>
      <c r="Q1799">
        <v>633.37</v>
      </c>
    </row>
    <row r="1800" spans="1:17" x14ac:dyDescent="0.2">
      <c r="A1800" t="s">
        <v>119</v>
      </c>
      <c r="B1800" t="e">
        <f>INDEX('SHOP Plan List'!B$2:B$15,MATCH($A1800,'SHOP Plan List'!$A$2:$A$15,0))</f>
        <v>#N/A</v>
      </c>
      <c r="C1800" t="e">
        <f>INDEX('SHOP Plan List'!C$2:C$15,MATCH($A1800,'SHOP Plan List'!$A$2:$A$15,0))</f>
        <v>#N/A</v>
      </c>
      <c r="D1800" t="s">
        <v>82</v>
      </c>
      <c r="E1800">
        <v>25</v>
      </c>
      <c r="F1800">
        <v>606.88</v>
      </c>
      <c r="G1800">
        <v>606.88</v>
      </c>
      <c r="H1800">
        <v>606.88</v>
      </c>
      <c r="I1800">
        <v>616.41</v>
      </c>
      <c r="J1800">
        <v>616.41</v>
      </c>
      <c r="K1800">
        <v>616.41</v>
      </c>
      <c r="L1800">
        <v>626.08000000000004</v>
      </c>
      <c r="M1800">
        <v>626.08000000000004</v>
      </c>
      <c r="N1800">
        <v>626.08000000000004</v>
      </c>
      <c r="O1800">
        <v>635.9</v>
      </c>
      <c r="P1800">
        <v>635.9</v>
      </c>
      <c r="Q1800">
        <v>635.9</v>
      </c>
    </row>
    <row r="1801" spans="1:17" x14ac:dyDescent="0.2">
      <c r="A1801" t="s">
        <v>119</v>
      </c>
      <c r="B1801" t="e">
        <f>INDEX('SHOP Plan List'!B$2:B$15,MATCH($A1801,'SHOP Plan List'!$A$2:$A$15,0))</f>
        <v>#N/A</v>
      </c>
      <c r="C1801" t="e">
        <f>INDEX('SHOP Plan List'!C$2:C$15,MATCH($A1801,'SHOP Plan List'!$A$2:$A$15,0))</f>
        <v>#N/A</v>
      </c>
      <c r="D1801" t="s">
        <v>82</v>
      </c>
      <c r="E1801">
        <v>26</v>
      </c>
      <c r="F1801">
        <v>618.97</v>
      </c>
      <c r="G1801">
        <v>618.97</v>
      </c>
      <c r="H1801">
        <v>618.97</v>
      </c>
      <c r="I1801">
        <v>628.67999999999995</v>
      </c>
      <c r="J1801">
        <v>628.67999999999995</v>
      </c>
      <c r="K1801">
        <v>628.67999999999995</v>
      </c>
      <c r="L1801">
        <v>638.54999999999995</v>
      </c>
      <c r="M1801">
        <v>638.54999999999995</v>
      </c>
      <c r="N1801">
        <v>638.54999999999995</v>
      </c>
      <c r="O1801">
        <v>648.57000000000005</v>
      </c>
      <c r="P1801">
        <v>648.57000000000005</v>
      </c>
      <c r="Q1801">
        <v>648.57000000000005</v>
      </c>
    </row>
    <row r="1802" spans="1:17" x14ac:dyDescent="0.2">
      <c r="A1802" t="s">
        <v>119</v>
      </c>
      <c r="B1802" t="e">
        <f>INDEX('SHOP Plan List'!B$2:B$15,MATCH($A1802,'SHOP Plan List'!$A$2:$A$15,0))</f>
        <v>#N/A</v>
      </c>
      <c r="C1802" t="e">
        <f>INDEX('SHOP Plan List'!C$2:C$15,MATCH($A1802,'SHOP Plan List'!$A$2:$A$15,0))</f>
        <v>#N/A</v>
      </c>
      <c r="D1802" t="s">
        <v>82</v>
      </c>
      <c r="E1802">
        <v>27</v>
      </c>
      <c r="F1802">
        <v>633.48</v>
      </c>
      <c r="G1802">
        <v>633.48</v>
      </c>
      <c r="H1802">
        <v>633.48</v>
      </c>
      <c r="I1802">
        <v>643.41999999999996</v>
      </c>
      <c r="J1802">
        <v>643.41999999999996</v>
      </c>
      <c r="K1802">
        <v>643.41999999999996</v>
      </c>
      <c r="L1802">
        <v>653.51</v>
      </c>
      <c r="M1802">
        <v>653.51</v>
      </c>
      <c r="N1802">
        <v>653.51</v>
      </c>
      <c r="O1802">
        <v>663.77</v>
      </c>
      <c r="P1802">
        <v>663.77</v>
      </c>
      <c r="Q1802">
        <v>663.77</v>
      </c>
    </row>
    <row r="1803" spans="1:17" x14ac:dyDescent="0.2">
      <c r="A1803" t="s">
        <v>119</v>
      </c>
      <c r="B1803" t="e">
        <f>INDEX('SHOP Plan List'!B$2:B$15,MATCH($A1803,'SHOP Plan List'!$A$2:$A$15,0))</f>
        <v>#N/A</v>
      </c>
      <c r="C1803" t="e">
        <f>INDEX('SHOP Plan List'!C$2:C$15,MATCH($A1803,'SHOP Plan List'!$A$2:$A$15,0))</f>
        <v>#N/A</v>
      </c>
      <c r="D1803" t="s">
        <v>82</v>
      </c>
      <c r="E1803">
        <v>28</v>
      </c>
      <c r="F1803">
        <v>657.05</v>
      </c>
      <c r="G1803">
        <v>657.05</v>
      </c>
      <c r="H1803">
        <v>657.05</v>
      </c>
      <c r="I1803">
        <v>667.36</v>
      </c>
      <c r="J1803">
        <v>667.36</v>
      </c>
      <c r="K1803">
        <v>667.36</v>
      </c>
      <c r="L1803">
        <v>677.83</v>
      </c>
      <c r="M1803">
        <v>677.83</v>
      </c>
      <c r="N1803">
        <v>677.83</v>
      </c>
      <c r="O1803">
        <v>688.47</v>
      </c>
      <c r="P1803">
        <v>688.47</v>
      </c>
      <c r="Q1803">
        <v>688.47</v>
      </c>
    </row>
    <row r="1804" spans="1:17" x14ac:dyDescent="0.2">
      <c r="A1804" t="s">
        <v>119</v>
      </c>
      <c r="B1804" t="e">
        <f>INDEX('SHOP Plan List'!B$2:B$15,MATCH($A1804,'SHOP Plan List'!$A$2:$A$15,0))</f>
        <v>#N/A</v>
      </c>
      <c r="C1804" t="e">
        <f>INDEX('SHOP Plan List'!C$2:C$15,MATCH($A1804,'SHOP Plan List'!$A$2:$A$15,0))</f>
        <v>#N/A</v>
      </c>
      <c r="D1804" t="s">
        <v>82</v>
      </c>
      <c r="E1804">
        <v>29</v>
      </c>
      <c r="F1804">
        <v>676.4</v>
      </c>
      <c r="G1804">
        <v>676.4</v>
      </c>
      <c r="H1804">
        <v>676.4</v>
      </c>
      <c r="I1804">
        <v>687.01</v>
      </c>
      <c r="J1804">
        <v>687.01</v>
      </c>
      <c r="K1804">
        <v>687.01</v>
      </c>
      <c r="L1804">
        <v>697.79</v>
      </c>
      <c r="M1804">
        <v>697.79</v>
      </c>
      <c r="N1804">
        <v>697.79</v>
      </c>
      <c r="O1804">
        <v>708.74</v>
      </c>
      <c r="P1804">
        <v>708.74</v>
      </c>
      <c r="Q1804">
        <v>708.74</v>
      </c>
    </row>
    <row r="1805" spans="1:17" x14ac:dyDescent="0.2">
      <c r="A1805" t="s">
        <v>119</v>
      </c>
      <c r="B1805" t="e">
        <f>INDEX('SHOP Plan List'!B$2:B$15,MATCH($A1805,'SHOP Plan List'!$A$2:$A$15,0))</f>
        <v>#N/A</v>
      </c>
      <c r="C1805" t="e">
        <f>INDEX('SHOP Plan List'!C$2:C$15,MATCH($A1805,'SHOP Plan List'!$A$2:$A$15,0))</f>
        <v>#N/A</v>
      </c>
      <c r="D1805" t="s">
        <v>82</v>
      </c>
      <c r="E1805">
        <v>30</v>
      </c>
      <c r="F1805">
        <v>686.07</v>
      </c>
      <c r="G1805">
        <v>686.07</v>
      </c>
      <c r="H1805">
        <v>686.07</v>
      </c>
      <c r="I1805">
        <v>696.83</v>
      </c>
      <c r="J1805">
        <v>696.83</v>
      </c>
      <c r="K1805">
        <v>696.83</v>
      </c>
      <c r="L1805">
        <v>707.77</v>
      </c>
      <c r="M1805">
        <v>707.77</v>
      </c>
      <c r="N1805">
        <v>707.77</v>
      </c>
      <c r="O1805">
        <v>718.87</v>
      </c>
      <c r="P1805">
        <v>718.87</v>
      </c>
      <c r="Q1805">
        <v>718.87</v>
      </c>
    </row>
    <row r="1806" spans="1:17" x14ac:dyDescent="0.2">
      <c r="A1806" t="s">
        <v>119</v>
      </c>
      <c r="B1806" t="e">
        <f>INDEX('SHOP Plan List'!B$2:B$15,MATCH($A1806,'SHOP Plan List'!$A$2:$A$15,0))</f>
        <v>#N/A</v>
      </c>
      <c r="C1806" t="e">
        <f>INDEX('SHOP Plan List'!C$2:C$15,MATCH($A1806,'SHOP Plan List'!$A$2:$A$15,0))</f>
        <v>#N/A</v>
      </c>
      <c r="D1806" t="s">
        <v>82</v>
      </c>
      <c r="E1806">
        <v>31</v>
      </c>
      <c r="F1806">
        <v>700.58</v>
      </c>
      <c r="G1806">
        <v>700.58</v>
      </c>
      <c r="H1806">
        <v>700.58</v>
      </c>
      <c r="I1806">
        <v>711.57</v>
      </c>
      <c r="J1806">
        <v>711.57</v>
      </c>
      <c r="K1806">
        <v>711.57</v>
      </c>
      <c r="L1806">
        <v>722.73</v>
      </c>
      <c r="M1806">
        <v>722.73</v>
      </c>
      <c r="N1806">
        <v>722.73</v>
      </c>
      <c r="O1806">
        <v>734.07</v>
      </c>
      <c r="P1806">
        <v>734.07</v>
      </c>
      <c r="Q1806">
        <v>734.07</v>
      </c>
    </row>
    <row r="1807" spans="1:17" x14ac:dyDescent="0.2">
      <c r="A1807" t="s">
        <v>119</v>
      </c>
      <c r="B1807" t="e">
        <f>INDEX('SHOP Plan List'!B$2:B$15,MATCH($A1807,'SHOP Plan List'!$A$2:$A$15,0))</f>
        <v>#N/A</v>
      </c>
      <c r="C1807" t="e">
        <f>INDEX('SHOP Plan List'!C$2:C$15,MATCH($A1807,'SHOP Plan List'!$A$2:$A$15,0))</f>
        <v>#N/A</v>
      </c>
      <c r="D1807" t="s">
        <v>82</v>
      </c>
      <c r="E1807">
        <v>32</v>
      </c>
      <c r="F1807">
        <v>715.08</v>
      </c>
      <c r="G1807">
        <v>715.08</v>
      </c>
      <c r="H1807">
        <v>715.08</v>
      </c>
      <c r="I1807">
        <v>726.3</v>
      </c>
      <c r="J1807">
        <v>726.3</v>
      </c>
      <c r="K1807">
        <v>726.3</v>
      </c>
      <c r="L1807">
        <v>737.7</v>
      </c>
      <c r="M1807">
        <v>737.7</v>
      </c>
      <c r="N1807">
        <v>737.7</v>
      </c>
      <c r="O1807">
        <v>749.27</v>
      </c>
      <c r="P1807">
        <v>749.27</v>
      </c>
      <c r="Q1807">
        <v>749.27</v>
      </c>
    </row>
    <row r="1808" spans="1:17" x14ac:dyDescent="0.2">
      <c r="A1808" t="s">
        <v>119</v>
      </c>
      <c r="B1808" t="e">
        <f>INDEX('SHOP Plan List'!B$2:B$15,MATCH($A1808,'SHOP Plan List'!$A$2:$A$15,0))</f>
        <v>#N/A</v>
      </c>
      <c r="C1808" t="e">
        <f>INDEX('SHOP Plan List'!C$2:C$15,MATCH($A1808,'SHOP Plan List'!$A$2:$A$15,0))</f>
        <v>#N/A</v>
      </c>
      <c r="D1808" t="s">
        <v>82</v>
      </c>
      <c r="E1808">
        <v>33</v>
      </c>
      <c r="F1808">
        <v>724.15</v>
      </c>
      <c r="G1808">
        <v>724.15</v>
      </c>
      <c r="H1808">
        <v>724.15</v>
      </c>
      <c r="I1808">
        <v>735.51</v>
      </c>
      <c r="J1808">
        <v>735.51</v>
      </c>
      <c r="K1808">
        <v>735.51</v>
      </c>
      <c r="L1808">
        <v>747.05</v>
      </c>
      <c r="M1808">
        <v>747.05</v>
      </c>
      <c r="N1808">
        <v>747.05</v>
      </c>
      <c r="O1808">
        <v>758.77</v>
      </c>
      <c r="P1808">
        <v>758.77</v>
      </c>
      <c r="Q1808">
        <v>758.77</v>
      </c>
    </row>
    <row r="1809" spans="1:17" x14ac:dyDescent="0.2">
      <c r="A1809" t="s">
        <v>119</v>
      </c>
      <c r="B1809" t="e">
        <f>INDEX('SHOP Plan List'!B$2:B$15,MATCH($A1809,'SHOP Plan List'!$A$2:$A$15,0))</f>
        <v>#N/A</v>
      </c>
      <c r="C1809" t="e">
        <f>INDEX('SHOP Plan List'!C$2:C$15,MATCH($A1809,'SHOP Plan List'!$A$2:$A$15,0))</f>
        <v>#N/A</v>
      </c>
      <c r="D1809" t="s">
        <v>82</v>
      </c>
      <c r="E1809">
        <v>34</v>
      </c>
      <c r="F1809">
        <v>733.82</v>
      </c>
      <c r="G1809">
        <v>733.82</v>
      </c>
      <c r="H1809">
        <v>733.82</v>
      </c>
      <c r="I1809">
        <v>745.33</v>
      </c>
      <c r="J1809">
        <v>745.33</v>
      </c>
      <c r="K1809">
        <v>745.33</v>
      </c>
      <c r="L1809">
        <v>757.03</v>
      </c>
      <c r="M1809">
        <v>757.03</v>
      </c>
      <c r="N1809">
        <v>757.03</v>
      </c>
      <c r="O1809">
        <v>768.91</v>
      </c>
      <c r="P1809">
        <v>768.91</v>
      </c>
      <c r="Q1809">
        <v>768.91</v>
      </c>
    </row>
    <row r="1810" spans="1:17" x14ac:dyDescent="0.2">
      <c r="A1810" t="s">
        <v>119</v>
      </c>
      <c r="B1810" t="e">
        <f>INDEX('SHOP Plan List'!B$2:B$15,MATCH($A1810,'SHOP Plan List'!$A$2:$A$15,0))</f>
        <v>#N/A</v>
      </c>
      <c r="C1810" t="e">
        <f>INDEX('SHOP Plan List'!C$2:C$15,MATCH($A1810,'SHOP Plan List'!$A$2:$A$15,0))</f>
        <v>#N/A</v>
      </c>
      <c r="D1810" t="s">
        <v>82</v>
      </c>
      <c r="E1810">
        <v>35</v>
      </c>
      <c r="F1810">
        <v>738.66</v>
      </c>
      <c r="G1810">
        <v>738.66</v>
      </c>
      <c r="H1810">
        <v>738.66</v>
      </c>
      <c r="I1810">
        <v>750.25</v>
      </c>
      <c r="J1810">
        <v>750.25</v>
      </c>
      <c r="K1810">
        <v>750.25</v>
      </c>
      <c r="L1810">
        <v>762.02</v>
      </c>
      <c r="M1810">
        <v>762.02</v>
      </c>
      <c r="N1810">
        <v>762.02</v>
      </c>
      <c r="O1810">
        <v>773.97</v>
      </c>
      <c r="P1810">
        <v>773.97</v>
      </c>
      <c r="Q1810">
        <v>773.97</v>
      </c>
    </row>
    <row r="1811" spans="1:17" x14ac:dyDescent="0.2">
      <c r="A1811" t="s">
        <v>119</v>
      </c>
      <c r="B1811" t="e">
        <f>INDEX('SHOP Plan List'!B$2:B$15,MATCH($A1811,'SHOP Plan List'!$A$2:$A$15,0))</f>
        <v>#N/A</v>
      </c>
      <c r="C1811" t="e">
        <f>INDEX('SHOP Plan List'!C$2:C$15,MATCH($A1811,'SHOP Plan List'!$A$2:$A$15,0))</f>
        <v>#N/A</v>
      </c>
      <c r="D1811" t="s">
        <v>82</v>
      </c>
      <c r="E1811">
        <v>36</v>
      </c>
      <c r="F1811">
        <v>743.49</v>
      </c>
      <c r="G1811">
        <v>743.49</v>
      </c>
      <c r="H1811">
        <v>743.49</v>
      </c>
      <c r="I1811">
        <v>755.16</v>
      </c>
      <c r="J1811">
        <v>755.16</v>
      </c>
      <c r="K1811">
        <v>755.16</v>
      </c>
      <c r="L1811">
        <v>767.01</v>
      </c>
      <c r="M1811">
        <v>767.01</v>
      </c>
      <c r="N1811">
        <v>767.01</v>
      </c>
      <c r="O1811">
        <v>779.04</v>
      </c>
      <c r="P1811">
        <v>779.04</v>
      </c>
      <c r="Q1811">
        <v>779.04</v>
      </c>
    </row>
    <row r="1812" spans="1:17" x14ac:dyDescent="0.2">
      <c r="A1812" t="s">
        <v>119</v>
      </c>
      <c r="B1812" t="e">
        <f>INDEX('SHOP Plan List'!B$2:B$15,MATCH($A1812,'SHOP Plan List'!$A$2:$A$15,0))</f>
        <v>#N/A</v>
      </c>
      <c r="C1812" t="e">
        <f>INDEX('SHOP Plan List'!C$2:C$15,MATCH($A1812,'SHOP Plan List'!$A$2:$A$15,0))</f>
        <v>#N/A</v>
      </c>
      <c r="D1812" t="s">
        <v>82</v>
      </c>
      <c r="E1812">
        <v>37</v>
      </c>
      <c r="F1812">
        <v>748.33</v>
      </c>
      <c r="G1812">
        <v>748.33</v>
      </c>
      <c r="H1812">
        <v>748.33</v>
      </c>
      <c r="I1812">
        <v>760.07</v>
      </c>
      <c r="J1812">
        <v>760.07</v>
      </c>
      <c r="K1812">
        <v>760.07</v>
      </c>
      <c r="L1812">
        <v>771.99</v>
      </c>
      <c r="M1812">
        <v>771.99</v>
      </c>
      <c r="N1812">
        <v>771.99</v>
      </c>
      <c r="O1812">
        <v>784.11</v>
      </c>
      <c r="P1812">
        <v>784.11</v>
      </c>
      <c r="Q1812">
        <v>784.11</v>
      </c>
    </row>
    <row r="1813" spans="1:17" x14ac:dyDescent="0.2">
      <c r="A1813" t="s">
        <v>119</v>
      </c>
      <c r="B1813" t="e">
        <f>INDEX('SHOP Plan List'!B$2:B$15,MATCH($A1813,'SHOP Plan List'!$A$2:$A$15,0))</f>
        <v>#N/A</v>
      </c>
      <c r="C1813" t="e">
        <f>INDEX('SHOP Plan List'!C$2:C$15,MATCH($A1813,'SHOP Plan List'!$A$2:$A$15,0))</f>
        <v>#N/A</v>
      </c>
      <c r="D1813" t="s">
        <v>82</v>
      </c>
      <c r="E1813">
        <v>38</v>
      </c>
      <c r="F1813">
        <v>753.16</v>
      </c>
      <c r="G1813">
        <v>753.16</v>
      </c>
      <c r="H1813">
        <v>753.16</v>
      </c>
      <c r="I1813">
        <v>764.98</v>
      </c>
      <c r="J1813">
        <v>764.98</v>
      </c>
      <c r="K1813">
        <v>764.98</v>
      </c>
      <c r="L1813">
        <v>776.98</v>
      </c>
      <c r="M1813">
        <v>776.98</v>
      </c>
      <c r="N1813">
        <v>776.98</v>
      </c>
      <c r="O1813">
        <v>789.17</v>
      </c>
      <c r="P1813">
        <v>789.17</v>
      </c>
      <c r="Q1813">
        <v>789.17</v>
      </c>
    </row>
    <row r="1814" spans="1:17" x14ac:dyDescent="0.2">
      <c r="A1814" t="s">
        <v>119</v>
      </c>
      <c r="B1814" t="e">
        <f>INDEX('SHOP Plan List'!B$2:B$15,MATCH($A1814,'SHOP Plan List'!$A$2:$A$15,0))</f>
        <v>#N/A</v>
      </c>
      <c r="C1814" t="e">
        <f>INDEX('SHOP Plan List'!C$2:C$15,MATCH($A1814,'SHOP Plan List'!$A$2:$A$15,0))</f>
        <v>#N/A</v>
      </c>
      <c r="D1814" t="s">
        <v>82</v>
      </c>
      <c r="E1814">
        <v>39</v>
      </c>
      <c r="F1814">
        <v>762.84</v>
      </c>
      <c r="G1814">
        <v>762.84</v>
      </c>
      <c r="H1814">
        <v>762.84</v>
      </c>
      <c r="I1814">
        <v>774.8</v>
      </c>
      <c r="J1814">
        <v>774.8</v>
      </c>
      <c r="K1814">
        <v>774.8</v>
      </c>
      <c r="L1814">
        <v>786.96</v>
      </c>
      <c r="M1814">
        <v>786.96</v>
      </c>
      <c r="N1814">
        <v>786.96</v>
      </c>
      <c r="O1814">
        <v>799.31</v>
      </c>
      <c r="P1814">
        <v>799.31</v>
      </c>
      <c r="Q1814">
        <v>799.31</v>
      </c>
    </row>
    <row r="1815" spans="1:17" x14ac:dyDescent="0.2">
      <c r="A1815" t="s">
        <v>119</v>
      </c>
      <c r="B1815" t="e">
        <f>INDEX('SHOP Plan List'!B$2:B$15,MATCH($A1815,'SHOP Plan List'!$A$2:$A$15,0))</f>
        <v>#N/A</v>
      </c>
      <c r="C1815" t="e">
        <f>INDEX('SHOP Plan List'!C$2:C$15,MATCH($A1815,'SHOP Plan List'!$A$2:$A$15,0))</f>
        <v>#N/A</v>
      </c>
      <c r="D1815" t="s">
        <v>82</v>
      </c>
      <c r="E1815">
        <v>40</v>
      </c>
      <c r="F1815">
        <v>772.51</v>
      </c>
      <c r="G1815">
        <v>772.51</v>
      </c>
      <c r="H1815">
        <v>772.51</v>
      </c>
      <c r="I1815">
        <v>784.63</v>
      </c>
      <c r="J1815">
        <v>784.63</v>
      </c>
      <c r="K1815">
        <v>784.63</v>
      </c>
      <c r="L1815">
        <v>796.94</v>
      </c>
      <c r="M1815">
        <v>796.94</v>
      </c>
      <c r="N1815">
        <v>796.94</v>
      </c>
      <c r="O1815">
        <v>809.44</v>
      </c>
      <c r="P1815">
        <v>809.44</v>
      </c>
      <c r="Q1815">
        <v>809.44</v>
      </c>
    </row>
    <row r="1816" spans="1:17" x14ac:dyDescent="0.2">
      <c r="A1816" t="s">
        <v>119</v>
      </c>
      <c r="B1816" t="e">
        <f>INDEX('SHOP Plan List'!B$2:B$15,MATCH($A1816,'SHOP Plan List'!$A$2:$A$15,0))</f>
        <v>#N/A</v>
      </c>
      <c r="C1816" t="e">
        <f>INDEX('SHOP Plan List'!C$2:C$15,MATCH($A1816,'SHOP Plan List'!$A$2:$A$15,0))</f>
        <v>#N/A</v>
      </c>
      <c r="D1816" t="s">
        <v>82</v>
      </c>
      <c r="E1816">
        <v>41</v>
      </c>
      <c r="F1816">
        <v>787.01</v>
      </c>
      <c r="G1816">
        <v>787.01</v>
      </c>
      <c r="H1816">
        <v>787.01</v>
      </c>
      <c r="I1816">
        <v>799.36</v>
      </c>
      <c r="J1816">
        <v>799.36</v>
      </c>
      <c r="K1816">
        <v>799.36</v>
      </c>
      <c r="L1816">
        <v>811.9</v>
      </c>
      <c r="M1816">
        <v>811.9</v>
      </c>
      <c r="N1816">
        <v>811.9</v>
      </c>
      <c r="O1816">
        <v>824.64</v>
      </c>
      <c r="P1816">
        <v>824.64</v>
      </c>
      <c r="Q1816">
        <v>824.64</v>
      </c>
    </row>
    <row r="1817" spans="1:17" x14ac:dyDescent="0.2">
      <c r="A1817" t="s">
        <v>119</v>
      </c>
      <c r="B1817" t="e">
        <f>INDEX('SHOP Plan List'!B$2:B$15,MATCH($A1817,'SHOP Plan List'!$A$2:$A$15,0))</f>
        <v>#N/A</v>
      </c>
      <c r="C1817" t="e">
        <f>INDEX('SHOP Plan List'!C$2:C$15,MATCH($A1817,'SHOP Plan List'!$A$2:$A$15,0))</f>
        <v>#N/A</v>
      </c>
      <c r="D1817" t="s">
        <v>82</v>
      </c>
      <c r="E1817">
        <v>42</v>
      </c>
      <c r="F1817">
        <v>800.92</v>
      </c>
      <c r="G1817">
        <v>800.92</v>
      </c>
      <c r="H1817">
        <v>800.92</v>
      </c>
      <c r="I1817">
        <v>813.48</v>
      </c>
      <c r="J1817">
        <v>813.48</v>
      </c>
      <c r="K1817">
        <v>813.48</v>
      </c>
      <c r="L1817">
        <v>826.25</v>
      </c>
      <c r="M1817">
        <v>826.25</v>
      </c>
      <c r="N1817">
        <v>826.25</v>
      </c>
      <c r="O1817">
        <v>839.21</v>
      </c>
      <c r="P1817">
        <v>839.21</v>
      </c>
      <c r="Q1817">
        <v>839.21</v>
      </c>
    </row>
    <row r="1818" spans="1:17" x14ac:dyDescent="0.2">
      <c r="A1818" t="s">
        <v>119</v>
      </c>
      <c r="B1818" t="e">
        <f>INDEX('SHOP Plan List'!B$2:B$15,MATCH($A1818,'SHOP Plan List'!$A$2:$A$15,0))</f>
        <v>#N/A</v>
      </c>
      <c r="C1818" t="e">
        <f>INDEX('SHOP Plan List'!C$2:C$15,MATCH($A1818,'SHOP Plan List'!$A$2:$A$15,0))</f>
        <v>#N/A</v>
      </c>
      <c r="D1818" t="s">
        <v>82</v>
      </c>
      <c r="E1818">
        <v>43</v>
      </c>
      <c r="F1818">
        <v>820.26</v>
      </c>
      <c r="G1818">
        <v>820.26</v>
      </c>
      <c r="H1818">
        <v>820.26</v>
      </c>
      <c r="I1818">
        <v>833.13</v>
      </c>
      <c r="J1818">
        <v>833.13</v>
      </c>
      <c r="K1818">
        <v>833.13</v>
      </c>
      <c r="L1818">
        <v>846.2</v>
      </c>
      <c r="M1818">
        <v>846.2</v>
      </c>
      <c r="N1818">
        <v>846.2</v>
      </c>
      <c r="O1818">
        <v>859.48</v>
      </c>
      <c r="P1818">
        <v>859.48</v>
      </c>
      <c r="Q1818">
        <v>859.48</v>
      </c>
    </row>
    <row r="1819" spans="1:17" x14ac:dyDescent="0.2">
      <c r="A1819" t="s">
        <v>119</v>
      </c>
      <c r="B1819" t="e">
        <f>INDEX('SHOP Plan List'!B$2:B$15,MATCH($A1819,'SHOP Plan List'!$A$2:$A$15,0))</f>
        <v>#N/A</v>
      </c>
      <c r="C1819" t="e">
        <f>INDEX('SHOP Plan List'!C$2:C$15,MATCH($A1819,'SHOP Plan List'!$A$2:$A$15,0))</f>
        <v>#N/A</v>
      </c>
      <c r="D1819" t="s">
        <v>82</v>
      </c>
      <c r="E1819">
        <v>44</v>
      </c>
      <c r="F1819">
        <v>844.44</v>
      </c>
      <c r="G1819">
        <v>844.44</v>
      </c>
      <c r="H1819">
        <v>844.44</v>
      </c>
      <c r="I1819">
        <v>857.69</v>
      </c>
      <c r="J1819">
        <v>857.69</v>
      </c>
      <c r="K1819">
        <v>857.69</v>
      </c>
      <c r="L1819">
        <v>871.14</v>
      </c>
      <c r="M1819">
        <v>871.14</v>
      </c>
      <c r="N1819">
        <v>871.14</v>
      </c>
      <c r="O1819">
        <v>884.81</v>
      </c>
      <c r="P1819">
        <v>884.81</v>
      </c>
      <c r="Q1819">
        <v>884.81</v>
      </c>
    </row>
    <row r="1820" spans="1:17" x14ac:dyDescent="0.2">
      <c r="A1820" t="s">
        <v>119</v>
      </c>
      <c r="B1820" t="e">
        <f>INDEX('SHOP Plan List'!B$2:B$15,MATCH($A1820,'SHOP Plan List'!$A$2:$A$15,0))</f>
        <v>#N/A</v>
      </c>
      <c r="C1820" t="e">
        <f>INDEX('SHOP Plan List'!C$2:C$15,MATCH($A1820,'SHOP Plan List'!$A$2:$A$15,0))</f>
        <v>#N/A</v>
      </c>
      <c r="D1820" t="s">
        <v>82</v>
      </c>
      <c r="E1820">
        <v>45</v>
      </c>
      <c r="F1820">
        <v>872.85</v>
      </c>
      <c r="G1820">
        <v>872.85</v>
      </c>
      <c r="H1820">
        <v>872.85</v>
      </c>
      <c r="I1820">
        <v>886.54</v>
      </c>
      <c r="J1820">
        <v>886.54</v>
      </c>
      <c r="K1820">
        <v>886.54</v>
      </c>
      <c r="L1820">
        <v>900.45</v>
      </c>
      <c r="M1820">
        <v>900.45</v>
      </c>
      <c r="N1820">
        <v>900.45</v>
      </c>
      <c r="O1820">
        <v>914.58</v>
      </c>
      <c r="P1820">
        <v>914.58</v>
      </c>
      <c r="Q1820">
        <v>914.58</v>
      </c>
    </row>
    <row r="1821" spans="1:17" x14ac:dyDescent="0.2">
      <c r="A1821" t="s">
        <v>119</v>
      </c>
      <c r="B1821" t="e">
        <f>INDEX('SHOP Plan List'!B$2:B$15,MATCH($A1821,'SHOP Plan List'!$A$2:$A$15,0))</f>
        <v>#N/A</v>
      </c>
      <c r="C1821" t="e">
        <f>INDEX('SHOP Plan List'!C$2:C$15,MATCH($A1821,'SHOP Plan List'!$A$2:$A$15,0))</f>
        <v>#N/A</v>
      </c>
      <c r="D1821" t="s">
        <v>82</v>
      </c>
      <c r="E1821">
        <v>46</v>
      </c>
      <c r="F1821">
        <v>906.7</v>
      </c>
      <c r="G1821">
        <v>906.7</v>
      </c>
      <c r="H1821">
        <v>906.7</v>
      </c>
      <c r="I1821">
        <v>920.92</v>
      </c>
      <c r="J1821">
        <v>920.92</v>
      </c>
      <c r="K1821">
        <v>920.92</v>
      </c>
      <c r="L1821">
        <v>935.37</v>
      </c>
      <c r="M1821">
        <v>935.37</v>
      </c>
      <c r="N1821">
        <v>935.37</v>
      </c>
      <c r="O1821">
        <v>950.05</v>
      </c>
      <c r="P1821">
        <v>950.05</v>
      </c>
      <c r="Q1821">
        <v>950.05</v>
      </c>
    </row>
    <row r="1822" spans="1:17" x14ac:dyDescent="0.2">
      <c r="A1822" t="s">
        <v>119</v>
      </c>
      <c r="B1822" t="e">
        <f>INDEX('SHOP Plan List'!B$2:B$15,MATCH($A1822,'SHOP Plan List'!$A$2:$A$15,0))</f>
        <v>#N/A</v>
      </c>
      <c r="C1822" t="e">
        <f>INDEX('SHOP Plan List'!C$2:C$15,MATCH($A1822,'SHOP Plan List'!$A$2:$A$15,0))</f>
        <v>#N/A</v>
      </c>
      <c r="D1822" t="s">
        <v>82</v>
      </c>
      <c r="E1822">
        <v>47</v>
      </c>
      <c r="F1822">
        <v>944.78</v>
      </c>
      <c r="G1822">
        <v>944.78</v>
      </c>
      <c r="H1822">
        <v>944.78</v>
      </c>
      <c r="I1822">
        <v>959.6</v>
      </c>
      <c r="J1822">
        <v>959.6</v>
      </c>
      <c r="K1822">
        <v>959.6</v>
      </c>
      <c r="L1822">
        <v>974.66</v>
      </c>
      <c r="M1822">
        <v>974.66</v>
      </c>
      <c r="N1822">
        <v>974.66</v>
      </c>
      <c r="O1822">
        <v>989.95</v>
      </c>
      <c r="P1822">
        <v>989.95</v>
      </c>
      <c r="Q1822">
        <v>989.95</v>
      </c>
    </row>
    <row r="1823" spans="1:17" x14ac:dyDescent="0.2">
      <c r="A1823" t="s">
        <v>119</v>
      </c>
      <c r="B1823" t="e">
        <f>INDEX('SHOP Plan List'!B$2:B$15,MATCH($A1823,'SHOP Plan List'!$A$2:$A$15,0))</f>
        <v>#N/A</v>
      </c>
      <c r="C1823" t="e">
        <f>INDEX('SHOP Plan List'!C$2:C$15,MATCH($A1823,'SHOP Plan List'!$A$2:$A$15,0))</f>
        <v>#N/A</v>
      </c>
      <c r="D1823" t="s">
        <v>82</v>
      </c>
      <c r="E1823">
        <v>48</v>
      </c>
      <c r="F1823">
        <v>988.3</v>
      </c>
      <c r="G1823">
        <v>988.3</v>
      </c>
      <c r="H1823">
        <v>988.3</v>
      </c>
      <c r="I1823">
        <v>1003.81</v>
      </c>
      <c r="J1823">
        <v>1003.81</v>
      </c>
      <c r="K1823">
        <v>1003.81</v>
      </c>
      <c r="L1823">
        <v>1019.56</v>
      </c>
      <c r="M1823">
        <v>1019.56</v>
      </c>
      <c r="N1823">
        <v>1019.56</v>
      </c>
      <c r="O1823">
        <v>1035.55</v>
      </c>
      <c r="P1823">
        <v>1035.55</v>
      </c>
      <c r="Q1823">
        <v>1035.55</v>
      </c>
    </row>
    <row r="1824" spans="1:17" x14ac:dyDescent="0.2">
      <c r="A1824" t="s">
        <v>119</v>
      </c>
      <c r="B1824" t="e">
        <f>INDEX('SHOP Plan List'!B$2:B$15,MATCH($A1824,'SHOP Plan List'!$A$2:$A$15,0))</f>
        <v>#N/A</v>
      </c>
      <c r="C1824" t="e">
        <f>INDEX('SHOP Plan List'!C$2:C$15,MATCH($A1824,'SHOP Plan List'!$A$2:$A$15,0))</f>
        <v>#N/A</v>
      </c>
      <c r="D1824" t="s">
        <v>82</v>
      </c>
      <c r="E1824">
        <v>49</v>
      </c>
      <c r="F1824">
        <v>1031.22</v>
      </c>
      <c r="G1824">
        <v>1031.22</v>
      </c>
      <c r="H1824">
        <v>1031.22</v>
      </c>
      <c r="I1824">
        <v>1047.4000000000001</v>
      </c>
      <c r="J1824">
        <v>1047.4000000000001</v>
      </c>
      <c r="K1824">
        <v>1047.4000000000001</v>
      </c>
      <c r="L1824">
        <v>1063.83</v>
      </c>
      <c r="M1824">
        <v>1063.83</v>
      </c>
      <c r="N1824">
        <v>1063.83</v>
      </c>
      <c r="O1824">
        <v>1080.52</v>
      </c>
      <c r="P1824">
        <v>1080.52</v>
      </c>
      <c r="Q1824">
        <v>1080.52</v>
      </c>
    </row>
    <row r="1825" spans="1:17" x14ac:dyDescent="0.2">
      <c r="A1825" t="s">
        <v>119</v>
      </c>
      <c r="B1825" t="e">
        <f>INDEX('SHOP Plan List'!B$2:B$15,MATCH($A1825,'SHOP Plan List'!$A$2:$A$15,0))</f>
        <v>#N/A</v>
      </c>
      <c r="C1825" t="e">
        <f>INDEX('SHOP Plan List'!C$2:C$15,MATCH($A1825,'SHOP Plan List'!$A$2:$A$15,0))</f>
        <v>#N/A</v>
      </c>
      <c r="D1825" t="s">
        <v>82</v>
      </c>
      <c r="E1825">
        <v>50</v>
      </c>
      <c r="F1825">
        <v>1079.58</v>
      </c>
      <c r="G1825">
        <v>1079.58</v>
      </c>
      <c r="H1825">
        <v>1079.58</v>
      </c>
      <c r="I1825">
        <v>1096.51</v>
      </c>
      <c r="J1825">
        <v>1096.51</v>
      </c>
      <c r="K1825">
        <v>1096.51</v>
      </c>
      <c r="L1825">
        <v>1113.72</v>
      </c>
      <c r="M1825">
        <v>1113.72</v>
      </c>
      <c r="N1825">
        <v>1113.72</v>
      </c>
      <c r="O1825">
        <v>1131.19</v>
      </c>
      <c r="P1825">
        <v>1131.19</v>
      </c>
      <c r="Q1825">
        <v>1131.19</v>
      </c>
    </row>
    <row r="1826" spans="1:17" x14ac:dyDescent="0.2">
      <c r="A1826" t="s">
        <v>119</v>
      </c>
      <c r="B1826" t="e">
        <f>INDEX('SHOP Plan List'!B$2:B$15,MATCH($A1826,'SHOP Plan List'!$A$2:$A$15,0))</f>
        <v>#N/A</v>
      </c>
      <c r="C1826" t="e">
        <f>INDEX('SHOP Plan List'!C$2:C$15,MATCH($A1826,'SHOP Plan List'!$A$2:$A$15,0))</f>
        <v>#N/A</v>
      </c>
      <c r="D1826" t="s">
        <v>82</v>
      </c>
      <c r="E1826">
        <v>51</v>
      </c>
      <c r="F1826">
        <v>1127.33</v>
      </c>
      <c r="G1826">
        <v>1127.33</v>
      </c>
      <c r="H1826">
        <v>1127.33</v>
      </c>
      <c r="I1826">
        <v>1145.02</v>
      </c>
      <c r="J1826">
        <v>1145.02</v>
      </c>
      <c r="K1826">
        <v>1145.02</v>
      </c>
      <c r="L1826">
        <v>1162.98</v>
      </c>
      <c r="M1826">
        <v>1162.98</v>
      </c>
      <c r="N1826">
        <v>1162.98</v>
      </c>
      <c r="O1826">
        <v>1181.23</v>
      </c>
      <c r="P1826">
        <v>1181.23</v>
      </c>
      <c r="Q1826">
        <v>1181.23</v>
      </c>
    </row>
    <row r="1827" spans="1:17" x14ac:dyDescent="0.2">
      <c r="A1827" t="s">
        <v>119</v>
      </c>
      <c r="B1827" t="e">
        <f>INDEX('SHOP Plan List'!B$2:B$15,MATCH($A1827,'SHOP Plan List'!$A$2:$A$15,0))</f>
        <v>#N/A</v>
      </c>
      <c r="C1827" t="e">
        <f>INDEX('SHOP Plan List'!C$2:C$15,MATCH($A1827,'SHOP Plan List'!$A$2:$A$15,0))</f>
        <v>#N/A</v>
      </c>
      <c r="D1827" t="s">
        <v>82</v>
      </c>
      <c r="E1827">
        <v>52</v>
      </c>
      <c r="F1827">
        <v>1179.92</v>
      </c>
      <c r="G1827">
        <v>1179.92</v>
      </c>
      <c r="H1827">
        <v>1179.92</v>
      </c>
      <c r="I1827">
        <v>1198.43</v>
      </c>
      <c r="J1827">
        <v>1198.43</v>
      </c>
      <c r="K1827">
        <v>1198.43</v>
      </c>
      <c r="L1827">
        <v>1217.23</v>
      </c>
      <c r="M1827">
        <v>1217.23</v>
      </c>
      <c r="N1827">
        <v>1217.23</v>
      </c>
      <c r="O1827">
        <v>1236.33</v>
      </c>
      <c r="P1827">
        <v>1236.33</v>
      </c>
      <c r="Q1827">
        <v>1236.33</v>
      </c>
    </row>
    <row r="1828" spans="1:17" x14ac:dyDescent="0.2">
      <c r="A1828" t="s">
        <v>119</v>
      </c>
      <c r="B1828" t="e">
        <f>INDEX('SHOP Plan List'!B$2:B$15,MATCH($A1828,'SHOP Plan List'!$A$2:$A$15,0))</f>
        <v>#N/A</v>
      </c>
      <c r="C1828" t="e">
        <f>INDEX('SHOP Plan List'!C$2:C$15,MATCH($A1828,'SHOP Plan List'!$A$2:$A$15,0))</f>
        <v>#N/A</v>
      </c>
      <c r="D1828" t="s">
        <v>82</v>
      </c>
      <c r="E1828">
        <v>53</v>
      </c>
      <c r="F1828">
        <v>1233.1099999999999</v>
      </c>
      <c r="G1828">
        <v>1233.1099999999999</v>
      </c>
      <c r="H1828">
        <v>1233.1099999999999</v>
      </c>
      <c r="I1828">
        <v>1252.46</v>
      </c>
      <c r="J1828">
        <v>1252.46</v>
      </c>
      <c r="K1828">
        <v>1252.46</v>
      </c>
      <c r="L1828">
        <v>1272.1099999999999</v>
      </c>
      <c r="M1828">
        <v>1272.1099999999999</v>
      </c>
      <c r="N1828">
        <v>1272.1099999999999</v>
      </c>
      <c r="O1828">
        <v>1292.07</v>
      </c>
      <c r="P1828">
        <v>1292.07</v>
      </c>
      <c r="Q1828">
        <v>1292.07</v>
      </c>
    </row>
    <row r="1829" spans="1:17" x14ac:dyDescent="0.2">
      <c r="A1829" t="s">
        <v>119</v>
      </c>
      <c r="B1829" t="e">
        <f>INDEX('SHOP Plan List'!B$2:B$15,MATCH($A1829,'SHOP Plan List'!$A$2:$A$15,0))</f>
        <v>#N/A</v>
      </c>
      <c r="C1829" t="e">
        <f>INDEX('SHOP Plan List'!C$2:C$15,MATCH($A1829,'SHOP Plan List'!$A$2:$A$15,0))</f>
        <v>#N/A</v>
      </c>
      <c r="D1829" t="s">
        <v>82</v>
      </c>
      <c r="E1829">
        <v>54</v>
      </c>
      <c r="F1829">
        <v>1290.53</v>
      </c>
      <c r="G1829">
        <v>1290.53</v>
      </c>
      <c r="H1829">
        <v>1290.53</v>
      </c>
      <c r="I1829">
        <v>1310.78</v>
      </c>
      <c r="J1829">
        <v>1310.78</v>
      </c>
      <c r="K1829">
        <v>1310.78</v>
      </c>
      <c r="L1829">
        <v>1331.35</v>
      </c>
      <c r="M1829">
        <v>1331.35</v>
      </c>
      <c r="N1829">
        <v>1331.35</v>
      </c>
      <c r="O1829">
        <v>1352.24</v>
      </c>
      <c r="P1829">
        <v>1352.24</v>
      </c>
      <c r="Q1829">
        <v>1352.24</v>
      </c>
    </row>
    <row r="1830" spans="1:17" x14ac:dyDescent="0.2">
      <c r="A1830" t="s">
        <v>119</v>
      </c>
      <c r="B1830" t="e">
        <f>INDEX('SHOP Plan List'!B$2:B$15,MATCH($A1830,'SHOP Plan List'!$A$2:$A$15,0))</f>
        <v>#N/A</v>
      </c>
      <c r="C1830" t="e">
        <f>INDEX('SHOP Plan List'!C$2:C$15,MATCH($A1830,'SHOP Plan List'!$A$2:$A$15,0))</f>
        <v>#N/A</v>
      </c>
      <c r="D1830" t="s">
        <v>82</v>
      </c>
      <c r="E1830">
        <v>55</v>
      </c>
      <c r="F1830">
        <v>1347.96</v>
      </c>
      <c r="G1830">
        <v>1347.96</v>
      </c>
      <c r="H1830">
        <v>1347.96</v>
      </c>
      <c r="I1830">
        <v>1369.11</v>
      </c>
      <c r="J1830">
        <v>1369.11</v>
      </c>
      <c r="K1830">
        <v>1369.11</v>
      </c>
      <c r="L1830">
        <v>1390.59</v>
      </c>
      <c r="M1830">
        <v>1390.59</v>
      </c>
      <c r="N1830">
        <v>1390.59</v>
      </c>
      <c r="O1830">
        <v>1412.41</v>
      </c>
      <c r="P1830">
        <v>1412.41</v>
      </c>
      <c r="Q1830">
        <v>1412.41</v>
      </c>
    </row>
    <row r="1831" spans="1:17" x14ac:dyDescent="0.2">
      <c r="A1831" t="s">
        <v>119</v>
      </c>
      <c r="B1831" t="e">
        <f>INDEX('SHOP Plan List'!B$2:B$15,MATCH($A1831,'SHOP Plan List'!$A$2:$A$15,0))</f>
        <v>#N/A</v>
      </c>
      <c r="C1831" t="e">
        <f>INDEX('SHOP Plan List'!C$2:C$15,MATCH($A1831,'SHOP Plan List'!$A$2:$A$15,0))</f>
        <v>#N/A</v>
      </c>
      <c r="D1831" t="s">
        <v>82</v>
      </c>
      <c r="E1831">
        <v>56</v>
      </c>
      <c r="F1831">
        <v>1410.22</v>
      </c>
      <c r="G1831">
        <v>1410.22</v>
      </c>
      <c r="H1831">
        <v>1410.22</v>
      </c>
      <c r="I1831">
        <v>1432.34</v>
      </c>
      <c r="J1831">
        <v>1432.34</v>
      </c>
      <c r="K1831">
        <v>1432.34</v>
      </c>
      <c r="L1831">
        <v>1454.82</v>
      </c>
      <c r="M1831">
        <v>1454.82</v>
      </c>
      <c r="N1831">
        <v>1454.82</v>
      </c>
      <c r="O1831">
        <v>1477.64</v>
      </c>
      <c r="P1831">
        <v>1477.64</v>
      </c>
      <c r="Q1831">
        <v>1477.64</v>
      </c>
    </row>
    <row r="1832" spans="1:17" x14ac:dyDescent="0.2">
      <c r="A1832" t="s">
        <v>119</v>
      </c>
      <c r="B1832" t="e">
        <f>INDEX('SHOP Plan List'!B$2:B$15,MATCH($A1832,'SHOP Plan List'!$A$2:$A$15,0))</f>
        <v>#N/A</v>
      </c>
      <c r="C1832" t="e">
        <f>INDEX('SHOP Plan List'!C$2:C$15,MATCH($A1832,'SHOP Plan List'!$A$2:$A$15,0))</f>
        <v>#N/A</v>
      </c>
      <c r="D1832" t="s">
        <v>82</v>
      </c>
      <c r="E1832">
        <v>57</v>
      </c>
      <c r="F1832">
        <v>1473.08</v>
      </c>
      <c r="G1832">
        <v>1473.08</v>
      </c>
      <c r="H1832">
        <v>1473.08</v>
      </c>
      <c r="I1832">
        <v>1496.2</v>
      </c>
      <c r="J1832">
        <v>1496.2</v>
      </c>
      <c r="K1832">
        <v>1496.2</v>
      </c>
      <c r="L1832">
        <v>1519.67</v>
      </c>
      <c r="M1832">
        <v>1519.67</v>
      </c>
      <c r="N1832">
        <v>1519.67</v>
      </c>
      <c r="O1832">
        <v>1543.51</v>
      </c>
      <c r="P1832">
        <v>1543.51</v>
      </c>
      <c r="Q1832">
        <v>1543.51</v>
      </c>
    </row>
    <row r="1833" spans="1:17" x14ac:dyDescent="0.2">
      <c r="A1833" t="s">
        <v>119</v>
      </c>
      <c r="B1833" t="e">
        <f>INDEX('SHOP Plan List'!B$2:B$15,MATCH($A1833,'SHOP Plan List'!$A$2:$A$15,0))</f>
        <v>#N/A</v>
      </c>
      <c r="C1833" t="e">
        <f>INDEX('SHOP Plan List'!C$2:C$15,MATCH($A1833,'SHOP Plan List'!$A$2:$A$15,0))</f>
        <v>#N/A</v>
      </c>
      <c r="D1833" t="s">
        <v>82</v>
      </c>
      <c r="E1833">
        <v>58</v>
      </c>
      <c r="F1833">
        <v>1540.18</v>
      </c>
      <c r="G1833">
        <v>1540.18</v>
      </c>
      <c r="H1833">
        <v>1540.18</v>
      </c>
      <c r="I1833">
        <v>1564.34</v>
      </c>
      <c r="J1833">
        <v>1564.34</v>
      </c>
      <c r="K1833">
        <v>1564.34</v>
      </c>
      <c r="L1833">
        <v>1588.89</v>
      </c>
      <c r="M1833">
        <v>1588.89</v>
      </c>
      <c r="N1833">
        <v>1588.89</v>
      </c>
      <c r="O1833">
        <v>1613.82</v>
      </c>
      <c r="P1833">
        <v>1613.82</v>
      </c>
      <c r="Q1833">
        <v>1613.82</v>
      </c>
    </row>
    <row r="1834" spans="1:17" x14ac:dyDescent="0.2">
      <c r="A1834" t="s">
        <v>119</v>
      </c>
      <c r="B1834" t="e">
        <f>INDEX('SHOP Plan List'!B$2:B$15,MATCH($A1834,'SHOP Plan List'!$A$2:$A$15,0))</f>
        <v>#N/A</v>
      </c>
      <c r="C1834" t="e">
        <f>INDEX('SHOP Plan List'!C$2:C$15,MATCH($A1834,'SHOP Plan List'!$A$2:$A$15,0))</f>
        <v>#N/A</v>
      </c>
      <c r="D1834" t="s">
        <v>82</v>
      </c>
      <c r="E1834">
        <v>59</v>
      </c>
      <c r="F1834">
        <v>1573.43</v>
      </c>
      <c r="G1834">
        <v>1573.43</v>
      </c>
      <c r="H1834">
        <v>1573.43</v>
      </c>
      <c r="I1834">
        <v>1598.11</v>
      </c>
      <c r="J1834">
        <v>1598.11</v>
      </c>
      <c r="K1834">
        <v>1598.11</v>
      </c>
      <c r="L1834">
        <v>1623.18</v>
      </c>
      <c r="M1834">
        <v>1623.18</v>
      </c>
      <c r="N1834">
        <v>1623.18</v>
      </c>
      <c r="O1834">
        <v>1648.65</v>
      </c>
      <c r="P1834">
        <v>1648.65</v>
      </c>
      <c r="Q1834">
        <v>1648.65</v>
      </c>
    </row>
    <row r="1835" spans="1:17" x14ac:dyDescent="0.2">
      <c r="A1835" t="s">
        <v>119</v>
      </c>
      <c r="B1835" t="e">
        <f>INDEX('SHOP Plan List'!B$2:B$15,MATCH($A1835,'SHOP Plan List'!$A$2:$A$15,0))</f>
        <v>#N/A</v>
      </c>
      <c r="C1835" t="e">
        <f>INDEX('SHOP Plan List'!C$2:C$15,MATCH($A1835,'SHOP Plan List'!$A$2:$A$15,0))</f>
        <v>#N/A</v>
      </c>
      <c r="D1835" t="s">
        <v>82</v>
      </c>
      <c r="E1835">
        <v>60</v>
      </c>
      <c r="F1835">
        <v>1640.52</v>
      </c>
      <c r="G1835">
        <v>1640.52</v>
      </c>
      <c r="H1835">
        <v>1640.52</v>
      </c>
      <c r="I1835">
        <v>1666.26</v>
      </c>
      <c r="J1835">
        <v>1666.26</v>
      </c>
      <c r="K1835">
        <v>1666.26</v>
      </c>
      <c r="L1835">
        <v>1692.4</v>
      </c>
      <c r="M1835">
        <v>1692.4</v>
      </c>
      <c r="N1835">
        <v>1692.4</v>
      </c>
      <c r="O1835">
        <v>1718.95</v>
      </c>
      <c r="P1835">
        <v>1718.95</v>
      </c>
      <c r="Q1835">
        <v>1718.95</v>
      </c>
    </row>
    <row r="1836" spans="1:17" x14ac:dyDescent="0.2">
      <c r="A1836" t="s">
        <v>119</v>
      </c>
      <c r="B1836" t="e">
        <f>INDEX('SHOP Plan List'!B$2:B$15,MATCH($A1836,'SHOP Plan List'!$A$2:$A$15,0))</f>
        <v>#N/A</v>
      </c>
      <c r="C1836" t="e">
        <f>INDEX('SHOP Plan List'!C$2:C$15,MATCH($A1836,'SHOP Plan List'!$A$2:$A$15,0))</f>
        <v>#N/A</v>
      </c>
      <c r="D1836" t="s">
        <v>82</v>
      </c>
      <c r="E1836">
        <v>61</v>
      </c>
      <c r="F1836">
        <v>1698.55</v>
      </c>
      <c r="G1836">
        <v>1698.55</v>
      </c>
      <c r="H1836">
        <v>1698.55</v>
      </c>
      <c r="I1836">
        <v>1725.2</v>
      </c>
      <c r="J1836">
        <v>1725.2</v>
      </c>
      <c r="K1836">
        <v>1725.2</v>
      </c>
      <c r="L1836">
        <v>1752.27</v>
      </c>
      <c r="M1836">
        <v>1752.27</v>
      </c>
      <c r="N1836">
        <v>1752.27</v>
      </c>
      <c r="O1836">
        <v>1779.76</v>
      </c>
      <c r="P1836">
        <v>1779.76</v>
      </c>
      <c r="Q1836">
        <v>1779.76</v>
      </c>
    </row>
    <row r="1837" spans="1:17" x14ac:dyDescent="0.2">
      <c r="A1837" t="s">
        <v>119</v>
      </c>
      <c r="B1837" t="e">
        <f>INDEX('SHOP Plan List'!B$2:B$15,MATCH($A1837,'SHOP Plan List'!$A$2:$A$15,0))</f>
        <v>#N/A</v>
      </c>
      <c r="C1837" t="e">
        <f>INDEX('SHOP Plan List'!C$2:C$15,MATCH($A1837,'SHOP Plan List'!$A$2:$A$15,0))</f>
        <v>#N/A</v>
      </c>
      <c r="D1837" t="s">
        <v>82</v>
      </c>
      <c r="E1837">
        <v>62</v>
      </c>
      <c r="F1837">
        <v>1736.63</v>
      </c>
      <c r="G1837">
        <v>1736.63</v>
      </c>
      <c r="H1837">
        <v>1736.63</v>
      </c>
      <c r="I1837">
        <v>1763.88</v>
      </c>
      <c r="J1837">
        <v>1763.88</v>
      </c>
      <c r="K1837">
        <v>1763.88</v>
      </c>
      <c r="L1837">
        <v>1791.55</v>
      </c>
      <c r="M1837">
        <v>1791.55</v>
      </c>
      <c r="N1837">
        <v>1791.55</v>
      </c>
      <c r="O1837">
        <v>1819.66</v>
      </c>
      <c r="P1837">
        <v>1819.66</v>
      </c>
      <c r="Q1837">
        <v>1819.66</v>
      </c>
    </row>
    <row r="1838" spans="1:17" x14ac:dyDescent="0.2">
      <c r="A1838" t="s">
        <v>119</v>
      </c>
      <c r="B1838" t="e">
        <f>INDEX('SHOP Plan List'!B$2:B$15,MATCH($A1838,'SHOP Plan List'!$A$2:$A$15,0))</f>
        <v>#N/A</v>
      </c>
      <c r="C1838" t="e">
        <f>INDEX('SHOP Plan List'!C$2:C$15,MATCH($A1838,'SHOP Plan List'!$A$2:$A$15,0))</f>
        <v>#N/A</v>
      </c>
      <c r="D1838" t="s">
        <v>82</v>
      </c>
      <c r="E1838">
        <v>63</v>
      </c>
      <c r="F1838">
        <v>1784.38</v>
      </c>
      <c r="G1838">
        <v>1784.38</v>
      </c>
      <c r="H1838">
        <v>1784.38</v>
      </c>
      <c r="I1838">
        <v>1812.38</v>
      </c>
      <c r="J1838">
        <v>1812.38</v>
      </c>
      <c r="K1838">
        <v>1812.38</v>
      </c>
      <c r="L1838">
        <v>1840.81</v>
      </c>
      <c r="M1838">
        <v>1840.81</v>
      </c>
      <c r="N1838">
        <v>1840.81</v>
      </c>
      <c r="O1838">
        <v>1869.7</v>
      </c>
      <c r="P1838">
        <v>1869.7</v>
      </c>
      <c r="Q1838">
        <v>1869.7</v>
      </c>
    </row>
    <row r="1839" spans="1:17" x14ac:dyDescent="0.2">
      <c r="A1839" t="s">
        <v>119</v>
      </c>
      <c r="B1839" t="e">
        <f>INDEX('SHOP Plan List'!B$2:B$15,MATCH($A1839,'SHOP Plan List'!$A$2:$A$15,0))</f>
        <v>#N/A</v>
      </c>
      <c r="C1839" t="e">
        <f>INDEX('SHOP Plan List'!C$2:C$15,MATCH($A1839,'SHOP Plan List'!$A$2:$A$15,0))</f>
        <v>#N/A</v>
      </c>
      <c r="D1839" t="s">
        <v>82</v>
      </c>
      <c r="E1839" t="s">
        <v>84</v>
      </c>
      <c r="F1839">
        <v>1813.39</v>
      </c>
      <c r="G1839">
        <v>1813.39</v>
      </c>
      <c r="H1839">
        <v>1813.39</v>
      </c>
      <c r="I1839">
        <v>1841.84</v>
      </c>
      <c r="J1839">
        <v>1841.84</v>
      </c>
      <c r="K1839">
        <v>1841.84</v>
      </c>
      <c r="L1839">
        <v>1870.74</v>
      </c>
      <c r="M1839">
        <v>1870.74</v>
      </c>
      <c r="N1839">
        <v>1870.74</v>
      </c>
      <c r="O1839">
        <v>1900.09</v>
      </c>
      <c r="P1839">
        <v>1900.09</v>
      </c>
      <c r="Q1839">
        <v>1900.09</v>
      </c>
    </row>
    <row r="1840" spans="1:17" x14ac:dyDescent="0.2">
      <c r="A1840" t="s">
        <v>120</v>
      </c>
      <c r="B1840" t="e">
        <f>INDEX('SHOP Plan List'!B$2:B$15,MATCH($A1840,'SHOP Plan List'!$A$2:$A$15,0))</f>
        <v>#N/A</v>
      </c>
      <c r="C1840" t="e">
        <f>INDEX('SHOP Plan List'!C$2:C$15,MATCH($A1840,'SHOP Plan List'!$A$2:$A$15,0))</f>
        <v>#N/A</v>
      </c>
      <c r="D1840" t="s">
        <v>82</v>
      </c>
      <c r="E1840" t="s">
        <v>83</v>
      </c>
      <c r="F1840">
        <v>432.32</v>
      </c>
      <c r="G1840">
        <v>432.32</v>
      </c>
      <c r="H1840">
        <v>432.32</v>
      </c>
      <c r="I1840">
        <v>439.1</v>
      </c>
      <c r="J1840">
        <v>439.1</v>
      </c>
      <c r="K1840">
        <v>439.1</v>
      </c>
      <c r="L1840">
        <v>445.99</v>
      </c>
      <c r="M1840">
        <v>445.99</v>
      </c>
      <c r="N1840">
        <v>445.99</v>
      </c>
      <c r="O1840">
        <v>452.99</v>
      </c>
      <c r="P1840">
        <v>452.99</v>
      </c>
      <c r="Q1840">
        <v>452.99</v>
      </c>
    </row>
    <row r="1841" spans="1:17" x14ac:dyDescent="0.2">
      <c r="A1841" t="s">
        <v>120</v>
      </c>
      <c r="B1841" t="e">
        <f>INDEX('SHOP Plan List'!B$2:B$15,MATCH($A1841,'SHOP Plan List'!$A$2:$A$15,0))</f>
        <v>#N/A</v>
      </c>
      <c r="C1841" t="e">
        <f>INDEX('SHOP Plan List'!C$2:C$15,MATCH($A1841,'SHOP Plan List'!$A$2:$A$15,0))</f>
        <v>#N/A</v>
      </c>
      <c r="D1841" t="s">
        <v>82</v>
      </c>
      <c r="E1841">
        <v>15</v>
      </c>
      <c r="F1841">
        <v>470.75</v>
      </c>
      <c r="G1841">
        <v>470.75</v>
      </c>
      <c r="H1841">
        <v>470.75</v>
      </c>
      <c r="I1841">
        <v>478.13</v>
      </c>
      <c r="J1841">
        <v>478.13</v>
      </c>
      <c r="K1841">
        <v>478.13</v>
      </c>
      <c r="L1841">
        <v>485.63</v>
      </c>
      <c r="M1841">
        <v>485.63</v>
      </c>
      <c r="N1841">
        <v>485.63</v>
      </c>
      <c r="O1841">
        <v>493.25</v>
      </c>
      <c r="P1841">
        <v>493.25</v>
      </c>
      <c r="Q1841">
        <v>493.25</v>
      </c>
    </row>
    <row r="1842" spans="1:17" x14ac:dyDescent="0.2">
      <c r="A1842" t="s">
        <v>120</v>
      </c>
      <c r="B1842" t="e">
        <f>INDEX('SHOP Plan List'!B$2:B$15,MATCH($A1842,'SHOP Plan List'!$A$2:$A$15,0))</f>
        <v>#N/A</v>
      </c>
      <c r="C1842" t="e">
        <f>INDEX('SHOP Plan List'!C$2:C$15,MATCH($A1842,'SHOP Plan List'!$A$2:$A$15,0))</f>
        <v>#N/A</v>
      </c>
      <c r="D1842" t="s">
        <v>82</v>
      </c>
      <c r="E1842">
        <v>16</v>
      </c>
      <c r="F1842">
        <v>485.44</v>
      </c>
      <c r="G1842">
        <v>485.44</v>
      </c>
      <c r="H1842">
        <v>485.44</v>
      </c>
      <c r="I1842">
        <v>493.06</v>
      </c>
      <c r="J1842">
        <v>493.06</v>
      </c>
      <c r="K1842">
        <v>493.06</v>
      </c>
      <c r="L1842">
        <v>500.79</v>
      </c>
      <c r="M1842">
        <v>500.79</v>
      </c>
      <c r="N1842">
        <v>500.79</v>
      </c>
      <c r="O1842">
        <v>508.65</v>
      </c>
      <c r="P1842">
        <v>508.65</v>
      </c>
      <c r="Q1842">
        <v>508.65</v>
      </c>
    </row>
    <row r="1843" spans="1:17" x14ac:dyDescent="0.2">
      <c r="A1843" t="s">
        <v>120</v>
      </c>
      <c r="B1843" t="e">
        <f>INDEX('SHOP Plan List'!B$2:B$15,MATCH($A1843,'SHOP Plan List'!$A$2:$A$15,0))</f>
        <v>#N/A</v>
      </c>
      <c r="C1843" t="e">
        <f>INDEX('SHOP Plan List'!C$2:C$15,MATCH($A1843,'SHOP Plan List'!$A$2:$A$15,0))</f>
        <v>#N/A</v>
      </c>
      <c r="D1843" t="s">
        <v>82</v>
      </c>
      <c r="E1843">
        <v>17</v>
      </c>
      <c r="F1843">
        <v>500.13</v>
      </c>
      <c r="G1843">
        <v>500.13</v>
      </c>
      <c r="H1843">
        <v>500.13</v>
      </c>
      <c r="I1843">
        <v>507.98</v>
      </c>
      <c r="J1843">
        <v>507.98</v>
      </c>
      <c r="K1843">
        <v>507.98</v>
      </c>
      <c r="L1843">
        <v>515.95000000000005</v>
      </c>
      <c r="M1843">
        <v>515.95000000000005</v>
      </c>
      <c r="N1843">
        <v>515.95000000000005</v>
      </c>
      <c r="O1843">
        <v>524.04</v>
      </c>
      <c r="P1843">
        <v>524.04</v>
      </c>
      <c r="Q1843">
        <v>524.04</v>
      </c>
    </row>
    <row r="1844" spans="1:17" x14ac:dyDescent="0.2">
      <c r="A1844" t="s">
        <v>120</v>
      </c>
      <c r="B1844" t="e">
        <f>INDEX('SHOP Plan List'!B$2:B$15,MATCH($A1844,'SHOP Plan List'!$A$2:$A$15,0))</f>
        <v>#N/A</v>
      </c>
      <c r="C1844" t="e">
        <f>INDEX('SHOP Plan List'!C$2:C$15,MATCH($A1844,'SHOP Plan List'!$A$2:$A$15,0))</f>
        <v>#N/A</v>
      </c>
      <c r="D1844" t="s">
        <v>82</v>
      </c>
      <c r="E1844">
        <v>18</v>
      </c>
      <c r="F1844">
        <v>515.96</v>
      </c>
      <c r="G1844">
        <v>515.96</v>
      </c>
      <c r="H1844">
        <v>515.96</v>
      </c>
      <c r="I1844">
        <v>524.04999999999995</v>
      </c>
      <c r="J1844">
        <v>524.04999999999995</v>
      </c>
      <c r="K1844">
        <v>524.04999999999995</v>
      </c>
      <c r="L1844">
        <v>532.27</v>
      </c>
      <c r="M1844">
        <v>532.27</v>
      </c>
      <c r="N1844">
        <v>532.27</v>
      </c>
      <c r="O1844">
        <v>540.62</v>
      </c>
      <c r="P1844">
        <v>540.62</v>
      </c>
      <c r="Q1844">
        <v>540.62</v>
      </c>
    </row>
    <row r="1845" spans="1:17" x14ac:dyDescent="0.2">
      <c r="A1845" t="s">
        <v>120</v>
      </c>
      <c r="B1845" t="e">
        <f>INDEX('SHOP Plan List'!B$2:B$15,MATCH($A1845,'SHOP Plan List'!$A$2:$A$15,0))</f>
        <v>#N/A</v>
      </c>
      <c r="C1845" t="e">
        <f>INDEX('SHOP Plan List'!C$2:C$15,MATCH($A1845,'SHOP Plan List'!$A$2:$A$15,0))</f>
        <v>#N/A</v>
      </c>
      <c r="D1845" t="s">
        <v>82</v>
      </c>
      <c r="E1845">
        <v>19</v>
      </c>
      <c r="F1845">
        <v>531.78</v>
      </c>
      <c r="G1845">
        <v>531.78</v>
      </c>
      <c r="H1845">
        <v>531.78</v>
      </c>
      <c r="I1845">
        <v>540.12</v>
      </c>
      <c r="J1845">
        <v>540.12</v>
      </c>
      <c r="K1845">
        <v>540.12</v>
      </c>
      <c r="L1845">
        <v>548.6</v>
      </c>
      <c r="M1845">
        <v>548.6</v>
      </c>
      <c r="N1845">
        <v>548.6</v>
      </c>
      <c r="O1845">
        <v>557.20000000000005</v>
      </c>
      <c r="P1845">
        <v>557.20000000000005</v>
      </c>
      <c r="Q1845">
        <v>557.20000000000005</v>
      </c>
    </row>
    <row r="1846" spans="1:17" x14ac:dyDescent="0.2">
      <c r="A1846" t="s">
        <v>120</v>
      </c>
      <c r="B1846" t="e">
        <f>INDEX('SHOP Plan List'!B$2:B$15,MATCH($A1846,'SHOP Plan List'!$A$2:$A$15,0))</f>
        <v>#N/A</v>
      </c>
      <c r="C1846" t="e">
        <f>INDEX('SHOP Plan List'!C$2:C$15,MATCH($A1846,'SHOP Plan List'!$A$2:$A$15,0))</f>
        <v>#N/A</v>
      </c>
      <c r="D1846" t="s">
        <v>82</v>
      </c>
      <c r="E1846">
        <v>20</v>
      </c>
      <c r="F1846">
        <v>548.16999999999996</v>
      </c>
      <c r="G1846">
        <v>548.16999999999996</v>
      </c>
      <c r="H1846">
        <v>548.16999999999996</v>
      </c>
      <c r="I1846">
        <v>556.77</v>
      </c>
      <c r="J1846">
        <v>556.77</v>
      </c>
      <c r="K1846">
        <v>556.77</v>
      </c>
      <c r="L1846">
        <v>565.5</v>
      </c>
      <c r="M1846">
        <v>565.5</v>
      </c>
      <c r="N1846">
        <v>565.5</v>
      </c>
      <c r="O1846">
        <v>574.38</v>
      </c>
      <c r="P1846">
        <v>574.38</v>
      </c>
      <c r="Q1846">
        <v>574.38</v>
      </c>
    </row>
    <row r="1847" spans="1:17" x14ac:dyDescent="0.2">
      <c r="A1847" t="s">
        <v>120</v>
      </c>
      <c r="B1847" t="e">
        <f>INDEX('SHOP Plan List'!B$2:B$15,MATCH($A1847,'SHOP Plan List'!$A$2:$A$15,0))</f>
        <v>#N/A</v>
      </c>
      <c r="C1847" t="e">
        <f>INDEX('SHOP Plan List'!C$2:C$15,MATCH($A1847,'SHOP Plan List'!$A$2:$A$15,0))</f>
        <v>#N/A</v>
      </c>
      <c r="D1847" t="s">
        <v>82</v>
      </c>
      <c r="E1847">
        <v>21</v>
      </c>
      <c r="F1847">
        <v>565.12</v>
      </c>
      <c r="G1847">
        <v>565.12</v>
      </c>
      <c r="H1847">
        <v>565.12</v>
      </c>
      <c r="I1847">
        <v>573.99</v>
      </c>
      <c r="J1847">
        <v>573.99</v>
      </c>
      <c r="K1847">
        <v>573.99</v>
      </c>
      <c r="L1847">
        <v>582.99</v>
      </c>
      <c r="M1847">
        <v>582.99</v>
      </c>
      <c r="N1847">
        <v>582.99</v>
      </c>
      <c r="O1847">
        <v>592.14</v>
      </c>
      <c r="P1847">
        <v>592.14</v>
      </c>
      <c r="Q1847">
        <v>592.14</v>
      </c>
    </row>
    <row r="1848" spans="1:17" x14ac:dyDescent="0.2">
      <c r="A1848" t="s">
        <v>120</v>
      </c>
      <c r="B1848" t="e">
        <f>INDEX('SHOP Plan List'!B$2:B$15,MATCH($A1848,'SHOP Plan List'!$A$2:$A$15,0))</f>
        <v>#N/A</v>
      </c>
      <c r="C1848" t="e">
        <f>INDEX('SHOP Plan List'!C$2:C$15,MATCH($A1848,'SHOP Plan List'!$A$2:$A$15,0))</f>
        <v>#N/A</v>
      </c>
      <c r="D1848" t="s">
        <v>82</v>
      </c>
      <c r="E1848">
        <v>22</v>
      </c>
      <c r="F1848">
        <v>565.12</v>
      </c>
      <c r="G1848">
        <v>565.12</v>
      </c>
      <c r="H1848">
        <v>565.12</v>
      </c>
      <c r="I1848">
        <v>573.99</v>
      </c>
      <c r="J1848">
        <v>573.99</v>
      </c>
      <c r="K1848">
        <v>573.99</v>
      </c>
      <c r="L1848">
        <v>582.99</v>
      </c>
      <c r="M1848">
        <v>582.99</v>
      </c>
      <c r="N1848">
        <v>582.99</v>
      </c>
      <c r="O1848">
        <v>592.14</v>
      </c>
      <c r="P1848">
        <v>592.14</v>
      </c>
      <c r="Q1848">
        <v>592.14</v>
      </c>
    </row>
    <row r="1849" spans="1:17" x14ac:dyDescent="0.2">
      <c r="A1849" t="s">
        <v>120</v>
      </c>
      <c r="B1849" t="e">
        <f>INDEX('SHOP Plan List'!B$2:B$15,MATCH($A1849,'SHOP Plan List'!$A$2:$A$15,0))</f>
        <v>#N/A</v>
      </c>
      <c r="C1849" t="e">
        <f>INDEX('SHOP Plan List'!C$2:C$15,MATCH($A1849,'SHOP Plan List'!$A$2:$A$15,0))</f>
        <v>#N/A</v>
      </c>
      <c r="D1849" t="s">
        <v>82</v>
      </c>
      <c r="E1849">
        <v>23</v>
      </c>
      <c r="F1849">
        <v>565.12</v>
      </c>
      <c r="G1849">
        <v>565.12</v>
      </c>
      <c r="H1849">
        <v>565.12</v>
      </c>
      <c r="I1849">
        <v>573.99</v>
      </c>
      <c r="J1849">
        <v>573.99</v>
      </c>
      <c r="K1849">
        <v>573.99</v>
      </c>
      <c r="L1849">
        <v>582.99</v>
      </c>
      <c r="M1849">
        <v>582.99</v>
      </c>
      <c r="N1849">
        <v>582.99</v>
      </c>
      <c r="O1849">
        <v>592.14</v>
      </c>
      <c r="P1849">
        <v>592.14</v>
      </c>
      <c r="Q1849">
        <v>592.14</v>
      </c>
    </row>
    <row r="1850" spans="1:17" x14ac:dyDescent="0.2">
      <c r="A1850" t="s">
        <v>120</v>
      </c>
      <c r="B1850" t="e">
        <f>INDEX('SHOP Plan List'!B$2:B$15,MATCH($A1850,'SHOP Plan List'!$A$2:$A$15,0))</f>
        <v>#N/A</v>
      </c>
      <c r="C1850" t="e">
        <f>INDEX('SHOP Plan List'!C$2:C$15,MATCH($A1850,'SHOP Plan List'!$A$2:$A$15,0))</f>
        <v>#N/A</v>
      </c>
      <c r="D1850" t="s">
        <v>82</v>
      </c>
      <c r="E1850">
        <v>24</v>
      </c>
      <c r="F1850">
        <v>565.12</v>
      </c>
      <c r="G1850">
        <v>565.12</v>
      </c>
      <c r="H1850">
        <v>565.12</v>
      </c>
      <c r="I1850">
        <v>573.99</v>
      </c>
      <c r="J1850">
        <v>573.99</v>
      </c>
      <c r="K1850">
        <v>573.99</v>
      </c>
      <c r="L1850">
        <v>582.99</v>
      </c>
      <c r="M1850">
        <v>582.99</v>
      </c>
      <c r="N1850">
        <v>582.99</v>
      </c>
      <c r="O1850">
        <v>592.14</v>
      </c>
      <c r="P1850">
        <v>592.14</v>
      </c>
      <c r="Q1850">
        <v>592.14</v>
      </c>
    </row>
    <row r="1851" spans="1:17" x14ac:dyDescent="0.2">
      <c r="A1851" t="s">
        <v>120</v>
      </c>
      <c r="B1851" t="e">
        <f>INDEX('SHOP Plan List'!B$2:B$15,MATCH($A1851,'SHOP Plan List'!$A$2:$A$15,0))</f>
        <v>#N/A</v>
      </c>
      <c r="C1851" t="e">
        <f>INDEX('SHOP Plan List'!C$2:C$15,MATCH($A1851,'SHOP Plan List'!$A$2:$A$15,0))</f>
        <v>#N/A</v>
      </c>
      <c r="D1851" t="s">
        <v>82</v>
      </c>
      <c r="E1851">
        <v>25</v>
      </c>
      <c r="F1851">
        <v>567.38</v>
      </c>
      <c r="G1851">
        <v>567.38</v>
      </c>
      <c r="H1851">
        <v>567.38</v>
      </c>
      <c r="I1851">
        <v>576.28</v>
      </c>
      <c r="J1851">
        <v>576.28</v>
      </c>
      <c r="K1851">
        <v>576.28</v>
      </c>
      <c r="L1851">
        <v>585.33000000000004</v>
      </c>
      <c r="M1851">
        <v>585.33000000000004</v>
      </c>
      <c r="N1851">
        <v>585.33000000000004</v>
      </c>
      <c r="O1851">
        <v>594.51</v>
      </c>
      <c r="P1851">
        <v>594.51</v>
      </c>
      <c r="Q1851">
        <v>594.51</v>
      </c>
    </row>
    <row r="1852" spans="1:17" x14ac:dyDescent="0.2">
      <c r="A1852" t="s">
        <v>120</v>
      </c>
      <c r="B1852" t="e">
        <f>INDEX('SHOP Plan List'!B$2:B$15,MATCH($A1852,'SHOP Plan List'!$A$2:$A$15,0))</f>
        <v>#N/A</v>
      </c>
      <c r="C1852" t="e">
        <f>INDEX('SHOP Plan List'!C$2:C$15,MATCH($A1852,'SHOP Plan List'!$A$2:$A$15,0))</f>
        <v>#N/A</v>
      </c>
      <c r="D1852" t="s">
        <v>82</v>
      </c>
      <c r="E1852">
        <v>26</v>
      </c>
      <c r="F1852">
        <v>578.69000000000005</v>
      </c>
      <c r="G1852">
        <v>578.69000000000005</v>
      </c>
      <c r="H1852">
        <v>578.69000000000005</v>
      </c>
      <c r="I1852">
        <v>587.76</v>
      </c>
      <c r="J1852">
        <v>587.76</v>
      </c>
      <c r="K1852">
        <v>587.76</v>
      </c>
      <c r="L1852">
        <v>596.99</v>
      </c>
      <c r="M1852">
        <v>596.99</v>
      </c>
      <c r="N1852">
        <v>596.99</v>
      </c>
      <c r="O1852">
        <v>606.35</v>
      </c>
      <c r="P1852">
        <v>606.35</v>
      </c>
      <c r="Q1852">
        <v>606.35</v>
      </c>
    </row>
    <row r="1853" spans="1:17" x14ac:dyDescent="0.2">
      <c r="A1853" t="s">
        <v>120</v>
      </c>
      <c r="B1853" t="e">
        <f>INDEX('SHOP Plan List'!B$2:B$15,MATCH($A1853,'SHOP Plan List'!$A$2:$A$15,0))</f>
        <v>#N/A</v>
      </c>
      <c r="C1853" t="e">
        <f>INDEX('SHOP Plan List'!C$2:C$15,MATCH($A1853,'SHOP Plan List'!$A$2:$A$15,0))</f>
        <v>#N/A</v>
      </c>
      <c r="D1853" t="s">
        <v>82</v>
      </c>
      <c r="E1853">
        <v>27</v>
      </c>
      <c r="F1853">
        <v>592.25</v>
      </c>
      <c r="G1853">
        <v>592.25</v>
      </c>
      <c r="H1853">
        <v>592.25</v>
      </c>
      <c r="I1853">
        <v>601.54</v>
      </c>
      <c r="J1853">
        <v>601.54</v>
      </c>
      <c r="K1853">
        <v>601.54</v>
      </c>
      <c r="L1853">
        <v>610.98</v>
      </c>
      <c r="M1853">
        <v>610.98</v>
      </c>
      <c r="N1853">
        <v>610.98</v>
      </c>
      <c r="O1853">
        <v>620.55999999999995</v>
      </c>
      <c r="P1853">
        <v>620.55999999999995</v>
      </c>
      <c r="Q1853">
        <v>620.55999999999995</v>
      </c>
    </row>
    <row r="1854" spans="1:17" x14ac:dyDescent="0.2">
      <c r="A1854" t="s">
        <v>120</v>
      </c>
      <c r="B1854" t="e">
        <f>INDEX('SHOP Plan List'!B$2:B$15,MATCH($A1854,'SHOP Plan List'!$A$2:$A$15,0))</f>
        <v>#N/A</v>
      </c>
      <c r="C1854" t="e">
        <f>INDEX('SHOP Plan List'!C$2:C$15,MATCH($A1854,'SHOP Plan List'!$A$2:$A$15,0))</f>
        <v>#N/A</v>
      </c>
      <c r="D1854" t="s">
        <v>82</v>
      </c>
      <c r="E1854">
        <v>28</v>
      </c>
      <c r="F1854">
        <v>614.29</v>
      </c>
      <c r="G1854">
        <v>614.29</v>
      </c>
      <c r="H1854">
        <v>614.29</v>
      </c>
      <c r="I1854">
        <v>623.92999999999995</v>
      </c>
      <c r="J1854">
        <v>623.92999999999995</v>
      </c>
      <c r="K1854">
        <v>623.92999999999995</v>
      </c>
      <c r="L1854">
        <v>633.71</v>
      </c>
      <c r="M1854">
        <v>633.71</v>
      </c>
      <c r="N1854">
        <v>633.71</v>
      </c>
      <c r="O1854">
        <v>643.66</v>
      </c>
      <c r="P1854">
        <v>643.66</v>
      </c>
      <c r="Q1854">
        <v>643.66</v>
      </c>
    </row>
    <row r="1855" spans="1:17" x14ac:dyDescent="0.2">
      <c r="A1855" t="s">
        <v>120</v>
      </c>
      <c r="B1855" t="e">
        <f>INDEX('SHOP Plan List'!B$2:B$15,MATCH($A1855,'SHOP Plan List'!$A$2:$A$15,0))</f>
        <v>#N/A</v>
      </c>
      <c r="C1855" t="e">
        <f>INDEX('SHOP Plan List'!C$2:C$15,MATCH($A1855,'SHOP Plan List'!$A$2:$A$15,0))</f>
        <v>#N/A</v>
      </c>
      <c r="D1855" t="s">
        <v>82</v>
      </c>
      <c r="E1855">
        <v>29</v>
      </c>
      <c r="F1855">
        <v>632.37</v>
      </c>
      <c r="G1855">
        <v>632.37</v>
      </c>
      <c r="H1855">
        <v>632.37</v>
      </c>
      <c r="I1855">
        <v>642.29</v>
      </c>
      <c r="J1855">
        <v>642.29</v>
      </c>
      <c r="K1855">
        <v>642.29</v>
      </c>
      <c r="L1855">
        <v>652.37</v>
      </c>
      <c r="M1855">
        <v>652.37</v>
      </c>
      <c r="N1855">
        <v>652.37</v>
      </c>
      <c r="O1855">
        <v>662.61</v>
      </c>
      <c r="P1855">
        <v>662.61</v>
      </c>
      <c r="Q1855">
        <v>662.61</v>
      </c>
    </row>
    <row r="1856" spans="1:17" x14ac:dyDescent="0.2">
      <c r="A1856" t="s">
        <v>120</v>
      </c>
      <c r="B1856" t="e">
        <f>INDEX('SHOP Plan List'!B$2:B$15,MATCH($A1856,'SHOP Plan List'!$A$2:$A$15,0))</f>
        <v>#N/A</v>
      </c>
      <c r="C1856" t="e">
        <f>INDEX('SHOP Plan List'!C$2:C$15,MATCH($A1856,'SHOP Plan List'!$A$2:$A$15,0))</f>
        <v>#N/A</v>
      </c>
      <c r="D1856" t="s">
        <v>82</v>
      </c>
      <c r="E1856">
        <v>30</v>
      </c>
      <c r="F1856">
        <v>641.41</v>
      </c>
      <c r="G1856">
        <v>641.41</v>
      </c>
      <c r="H1856">
        <v>641.41</v>
      </c>
      <c r="I1856">
        <v>651.48</v>
      </c>
      <c r="J1856">
        <v>651.48</v>
      </c>
      <c r="K1856">
        <v>651.48</v>
      </c>
      <c r="L1856">
        <v>661.7</v>
      </c>
      <c r="M1856">
        <v>661.7</v>
      </c>
      <c r="N1856">
        <v>661.7</v>
      </c>
      <c r="O1856">
        <v>672.08</v>
      </c>
      <c r="P1856">
        <v>672.08</v>
      </c>
      <c r="Q1856">
        <v>672.08</v>
      </c>
    </row>
    <row r="1857" spans="1:17" x14ac:dyDescent="0.2">
      <c r="A1857" t="s">
        <v>120</v>
      </c>
      <c r="B1857" t="e">
        <f>INDEX('SHOP Plan List'!B$2:B$15,MATCH($A1857,'SHOP Plan List'!$A$2:$A$15,0))</f>
        <v>#N/A</v>
      </c>
      <c r="C1857" t="e">
        <f>INDEX('SHOP Plan List'!C$2:C$15,MATCH($A1857,'SHOP Plan List'!$A$2:$A$15,0))</f>
        <v>#N/A</v>
      </c>
      <c r="D1857" t="s">
        <v>82</v>
      </c>
      <c r="E1857">
        <v>31</v>
      </c>
      <c r="F1857">
        <v>654.98</v>
      </c>
      <c r="G1857">
        <v>654.98</v>
      </c>
      <c r="H1857">
        <v>654.98</v>
      </c>
      <c r="I1857">
        <v>665.25</v>
      </c>
      <c r="J1857">
        <v>665.25</v>
      </c>
      <c r="K1857">
        <v>665.25</v>
      </c>
      <c r="L1857">
        <v>675.69</v>
      </c>
      <c r="M1857">
        <v>675.69</v>
      </c>
      <c r="N1857">
        <v>675.69</v>
      </c>
      <c r="O1857">
        <v>686.29</v>
      </c>
      <c r="P1857">
        <v>686.29</v>
      </c>
      <c r="Q1857">
        <v>686.29</v>
      </c>
    </row>
    <row r="1858" spans="1:17" x14ac:dyDescent="0.2">
      <c r="A1858" t="s">
        <v>120</v>
      </c>
      <c r="B1858" t="e">
        <f>INDEX('SHOP Plan List'!B$2:B$15,MATCH($A1858,'SHOP Plan List'!$A$2:$A$15,0))</f>
        <v>#N/A</v>
      </c>
      <c r="C1858" t="e">
        <f>INDEX('SHOP Plan List'!C$2:C$15,MATCH($A1858,'SHOP Plan List'!$A$2:$A$15,0))</f>
        <v>#N/A</v>
      </c>
      <c r="D1858" t="s">
        <v>82</v>
      </c>
      <c r="E1858">
        <v>32</v>
      </c>
      <c r="F1858">
        <v>668.54</v>
      </c>
      <c r="G1858">
        <v>668.54</v>
      </c>
      <c r="H1858">
        <v>668.54</v>
      </c>
      <c r="I1858">
        <v>679.03</v>
      </c>
      <c r="J1858">
        <v>679.03</v>
      </c>
      <c r="K1858">
        <v>679.03</v>
      </c>
      <c r="L1858">
        <v>689.68</v>
      </c>
      <c r="M1858">
        <v>689.68</v>
      </c>
      <c r="N1858">
        <v>689.68</v>
      </c>
      <c r="O1858">
        <v>700.5</v>
      </c>
      <c r="P1858">
        <v>700.5</v>
      </c>
      <c r="Q1858">
        <v>700.5</v>
      </c>
    </row>
    <row r="1859" spans="1:17" x14ac:dyDescent="0.2">
      <c r="A1859" t="s">
        <v>120</v>
      </c>
      <c r="B1859" t="e">
        <f>INDEX('SHOP Plan List'!B$2:B$15,MATCH($A1859,'SHOP Plan List'!$A$2:$A$15,0))</f>
        <v>#N/A</v>
      </c>
      <c r="C1859" t="e">
        <f>INDEX('SHOP Plan List'!C$2:C$15,MATCH($A1859,'SHOP Plan List'!$A$2:$A$15,0))</f>
        <v>#N/A</v>
      </c>
      <c r="D1859" t="s">
        <v>82</v>
      </c>
      <c r="E1859">
        <v>33</v>
      </c>
      <c r="F1859">
        <v>677.02</v>
      </c>
      <c r="G1859">
        <v>677.02</v>
      </c>
      <c r="H1859">
        <v>677.02</v>
      </c>
      <c r="I1859">
        <v>687.64</v>
      </c>
      <c r="J1859">
        <v>687.64</v>
      </c>
      <c r="K1859">
        <v>687.64</v>
      </c>
      <c r="L1859">
        <v>698.43</v>
      </c>
      <c r="M1859">
        <v>698.43</v>
      </c>
      <c r="N1859">
        <v>698.43</v>
      </c>
      <c r="O1859">
        <v>709.38</v>
      </c>
      <c r="P1859">
        <v>709.38</v>
      </c>
      <c r="Q1859">
        <v>709.38</v>
      </c>
    </row>
    <row r="1860" spans="1:17" x14ac:dyDescent="0.2">
      <c r="A1860" t="s">
        <v>120</v>
      </c>
      <c r="B1860" t="e">
        <f>INDEX('SHOP Plan List'!B$2:B$15,MATCH($A1860,'SHOP Plan List'!$A$2:$A$15,0))</f>
        <v>#N/A</v>
      </c>
      <c r="C1860" t="e">
        <f>INDEX('SHOP Plan List'!C$2:C$15,MATCH($A1860,'SHOP Plan List'!$A$2:$A$15,0))</f>
        <v>#N/A</v>
      </c>
      <c r="D1860" t="s">
        <v>82</v>
      </c>
      <c r="E1860">
        <v>34</v>
      </c>
      <c r="F1860">
        <v>686.06</v>
      </c>
      <c r="G1860">
        <v>686.06</v>
      </c>
      <c r="H1860">
        <v>686.06</v>
      </c>
      <c r="I1860">
        <v>696.82</v>
      </c>
      <c r="J1860">
        <v>696.82</v>
      </c>
      <c r="K1860">
        <v>696.82</v>
      </c>
      <c r="L1860">
        <v>707.75</v>
      </c>
      <c r="M1860">
        <v>707.75</v>
      </c>
      <c r="N1860">
        <v>707.75</v>
      </c>
      <c r="O1860">
        <v>718.86</v>
      </c>
      <c r="P1860">
        <v>718.86</v>
      </c>
      <c r="Q1860">
        <v>718.86</v>
      </c>
    </row>
    <row r="1861" spans="1:17" x14ac:dyDescent="0.2">
      <c r="A1861" t="s">
        <v>120</v>
      </c>
      <c r="B1861" t="e">
        <f>INDEX('SHOP Plan List'!B$2:B$15,MATCH($A1861,'SHOP Plan List'!$A$2:$A$15,0))</f>
        <v>#N/A</v>
      </c>
      <c r="C1861" t="e">
        <f>INDEX('SHOP Plan List'!C$2:C$15,MATCH($A1861,'SHOP Plan List'!$A$2:$A$15,0))</f>
        <v>#N/A</v>
      </c>
      <c r="D1861" t="s">
        <v>82</v>
      </c>
      <c r="E1861">
        <v>35</v>
      </c>
      <c r="F1861">
        <v>690.58</v>
      </c>
      <c r="G1861">
        <v>690.58</v>
      </c>
      <c r="H1861">
        <v>690.58</v>
      </c>
      <c r="I1861">
        <v>701.41</v>
      </c>
      <c r="J1861">
        <v>701.41</v>
      </c>
      <c r="K1861">
        <v>701.41</v>
      </c>
      <c r="L1861">
        <v>712.42</v>
      </c>
      <c r="M1861">
        <v>712.42</v>
      </c>
      <c r="N1861">
        <v>712.42</v>
      </c>
      <c r="O1861">
        <v>723.6</v>
      </c>
      <c r="P1861">
        <v>723.6</v>
      </c>
      <c r="Q1861">
        <v>723.6</v>
      </c>
    </row>
    <row r="1862" spans="1:17" x14ac:dyDescent="0.2">
      <c r="A1862" t="s">
        <v>120</v>
      </c>
      <c r="B1862" t="e">
        <f>INDEX('SHOP Plan List'!B$2:B$15,MATCH($A1862,'SHOP Plan List'!$A$2:$A$15,0))</f>
        <v>#N/A</v>
      </c>
      <c r="C1862" t="e">
        <f>INDEX('SHOP Plan List'!C$2:C$15,MATCH($A1862,'SHOP Plan List'!$A$2:$A$15,0))</f>
        <v>#N/A</v>
      </c>
      <c r="D1862" t="s">
        <v>82</v>
      </c>
      <c r="E1862">
        <v>36</v>
      </c>
      <c r="F1862">
        <v>695.1</v>
      </c>
      <c r="G1862">
        <v>695.1</v>
      </c>
      <c r="H1862">
        <v>695.1</v>
      </c>
      <c r="I1862">
        <v>706.01</v>
      </c>
      <c r="J1862">
        <v>706.01</v>
      </c>
      <c r="K1862">
        <v>706.01</v>
      </c>
      <c r="L1862">
        <v>717.08</v>
      </c>
      <c r="M1862">
        <v>717.08</v>
      </c>
      <c r="N1862">
        <v>717.08</v>
      </c>
      <c r="O1862">
        <v>728.33</v>
      </c>
      <c r="P1862">
        <v>728.33</v>
      </c>
      <c r="Q1862">
        <v>728.33</v>
      </c>
    </row>
    <row r="1863" spans="1:17" x14ac:dyDescent="0.2">
      <c r="A1863" t="s">
        <v>120</v>
      </c>
      <c r="B1863" t="e">
        <f>INDEX('SHOP Plan List'!B$2:B$15,MATCH($A1863,'SHOP Plan List'!$A$2:$A$15,0))</f>
        <v>#N/A</v>
      </c>
      <c r="C1863" t="e">
        <f>INDEX('SHOP Plan List'!C$2:C$15,MATCH($A1863,'SHOP Plan List'!$A$2:$A$15,0))</f>
        <v>#N/A</v>
      </c>
      <c r="D1863" t="s">
        <v>82</v>
      </c>
      <c r="E1863">
        <v>37</v>
      </c>
      <c r="F1863">
        <v>699.62</v>
      </c>
      <c r="G1863">
        <v>699.62</v>
      </c>
      <c r="H1863">
        <v>699.62</v>
      </c>
      <c r="I1863">
        <v>710.6</v>
      </c>
      <c r="J1863">
        <v>710.6</v>
      </c>
      <c r="K1863">
        <v>710.6</v>
      </c>
      <c r="L1863">
        <v>721.75</v>
      </c>
      <c r="M1863">
        <v>721.75</v>
      </c>
      <c r="N1863">
        <v>721.75</v>
      </c>
      <c r="O1863">
        <v>733.07</v>
      </c>
      <c r="P1863">
        <v>733.07</v>
      </c>
      <c r="Q1863">
        <v>733.07</v>
      </c>
    </row>
    <row r="1864" spans="1:17" x14ac:dyDescent="0.2">
      <c r="A1864" t="s">
        <v>120</v>
      </c>
      <c r="B1864" t="e">
        <f>INDEX('SHOP Plan List'!B$2:B$15,MATCH($A1864,'SHOP Plan List'!$A$2:$A$15,0))</f>
        <v>#N/A</v>
      </c>
      <c r="C1864" t="e">
        <f>INDEX('SHOP Plan List'!C$2:C$15,MATCH($A1864,'SHOP Plan List'!$A$2:$A$15,0))</f>
        <v>#N/A</v>
      </c>
      <c r="D1864" t="s">
        <v>82</v>
      </c>
      <c r="E1864">
        <v>38</v>
      </c>
      <c r="F1864">
        <v>704.14</v>
      </c>
      <c r="G1864">
        <v>704.14</v>
      </c>
      <c r="H1864">
        <v>704.14</v>
      </c>
      <c r="I1864">
        <v>715.19</v>
      </c>
      <c r="J1864">
        <v>715.19</v>
      </c>
      <c r="K1864">
        <v>715.19</v>
      </c>
      <c r="L1864">
        <v>726.41</v>
      </c>
      <c r="M1864">
        <v>726.41</v>
      </c>
      <c r="N1864">
        <v>726.41</v>
      </c>
      <c r="O1864">
        <v>737.81</v>
      </c>
      <c r="P1864">
        <v>737.81</v>
      </c>
      <c r="Q1864">
        <v>737.81</v>
      </c>
    </row>
    <row r="1865" spans="1:17" x14ac:dyDescent="0.2">
      <c r="A1865" t="s">
        <v>120</v>
      </c>
      <c r="B1865" t="e">
        <f>INDEX('SHOP Plan List'!B$2:B$15,MATCH($A1865,'SHOP Plan List'!$A$2:$A$15,0))</f>
        <v>#N/A</v>
      </c>
      <c r="C1865" t="e">
        <f>INDEX('SHOP Plan List'!C$2:C$15,MATCH($A1865,'SHOP Plan List'!$A$2:$A$15,0))</f>
        <v>#N/A</v>
      </c>
      <c r="D1865" t="s">
        <v>82</v>
      </c>
      <c r="E1865">
        <v>39</v>
      </c>
      <c r="F1865">
        <v>713.18</v>
      </c>
      <c r="G1865">
        <v>713.18</v>
      </c>
      <c r="H1865">
        <v>713.18</v>
      </c>
      <c r="I1865">
        <v>724.37</v>
      </c>
      <c r="J1865">
        <v>724.37</v>
      </c>
      <c r="K1865">
        <v>724.37</v>
      </c>
      <c r="L1865">
        <v>735.74</v>
      </c>
      <c r="M1865">
        <v>735.74</v>
      </c>
      <c r="N1865">
        <v>735.74</v>
      </c>
      <c r="O1865">
        <v>747.28</v>
      </c>
      <c r="P1865">
        <v>747.28</v>
      </c>
      <c r="Q1865">
        <v>747.28</v>
      </c>
    </row>
    <row r="1866" spans="1:17" x14ac:dyDescent="0.2">
      <c r="A1866" t="s">
        <v>120</v>
      </c>
      <c r="B1866" t="e">
        <f>INDEX('SHOP Plan List'!B$2:B$15,MATCH($A1866,'SHOP Plan List'!$A$2:$A$15,0))</f>
        <v>#N/A</v>
      </c>
      <c r="C1866" t="e">
        <f>INDEX('SHOP Plan List'!C$2:C$15,MATCH($A1866,'SHOP Plan List'!$A$2:$A$15,0))</f>
        <v>#N/A</v>
      </c>
      <c r="D1866" t="s">
        <v>82</v>
      </c>
      <c r="E1866">
        <v>40</v>
      </c>
      <c r="F1866">
        <v>722.23</v>
      </c>
      <c r="G1866">
        <v>722.23</v>
      </c>
      <c r="H1866">
        <v>722.23</v>
      </c>
      <c r="I1866">
        <v>733.56</v>
      </c>
      <c r="J1866">
        <v>733.56</v>
      </c>
      <c r="K1866">
        <v>733.56</v>
      </c>
      <c r="L1866">
        <v>745.07</v>
      </c>
      <c r="M1866">
        <v>745.07</v>
      </c>
      <c r="N1866">
        <v>745.07</v>
      </c>
      <c r="O1866">
        <v>756.76</v>
      </c>
      <c r="P1866">
        <v>756.76</v>
      </c>
      <c r="Q1866">
        <v>756.76</v>
      </c>
    </row>
    <row r="1867" spans="1:17" x14ac:dyDescent="0.2">
      <c r="A1867" t="s">
        <v>120</v>
      </c>
      <c r="B1867" t="e">
        <f>INDEX('SHOP Plan List'!B$2:B$15,MATCH($A1867,'SHOP Plan List'!$A$2:$A$15,0))</f>
        <v>#N/A</v>
      </c>
      <c r="C1867" t="e">
        <f>INDEX('SHOP Plan List'!C$2:C$15,MATCH($A1867,'SHOP Plan List'!$A$2:$A$15,0))</f>
        <v>#N/A</v>
      </c>
      <c r="D1867" t="s">
        <v>82</v>
      </c>
      <c r="E1867">
        <v>41</v>
      </c>
      <c r="F1867">
        <v>735.79</v>
      </c>
      <c r="G1867">
        <v>735.79</v>
      </c>
      <c r="H1867">
        <v>735.79</v>
      </c>
      <c r="I1867">
        <v>747.33</v>
      </c>
      <c r="J1867">
        <v>747.33</v>
      </c>
      <c r="K1867">
        <v>747.33</v>
      </c>
      <c r="L1867">
        <v>759.06</v>
      </c>
      <c r="M1867">
        <v>759.06</v>
      </c>
      <c r="N1867">
        <v>759.06</v>
      </c>
      <c r="O1867">
        <v>770.97</v>
      </c>
      <c r="P1867">
        <v>770.97</v>
      </c>
      <c r="Q1867">
        <v>770.97</v>
      </c>
    </row>
    <row r="1868" spans="1:17" x14ac:dyDescent="0.2">
      <c r="A1868" t="s">
        <v>120</v>
      </c>
      <c r="B1868" t="e">
        <f>INDEX('SHOP Plan List'!B$2:B$15,MATCH($A1868,'SHOP Plan List'!$A$2:$A$15,0))</f>
        <v>#N/A</v>
      </c>
      <c r="C1868" t="e">
        <f>INDEX('SHOP Plan List'!C$2:C$15,MATCH($A1868,'SHOP Plan List'!$A$2:$A$15,0))</f>
        <v>#N/A</v>
      </c>
      <c r="D1868" t="s">
        <v>82</v>
      </c>
      <c r="E1868">
        <v>42</v>
      </c>
      <c r="F1868">
        <v>748.79</v>
      </c>
      <c r="G1868">
        <v>748.79</v>
      </c>
      <c r="H1868">
        <v>748.79</v>
      </c>
      <c r="I1868">
        <v>760.53</v>
      </c>
      <c r="J1868">
        <v>760.53</v>
      </c>
      <c r="K1868">
        <v>760.53</v>
      </c>
      <c r="L1868">
        <v>772.47</v>
      </c>
      <c r="M1868">
        <v>772.47</v>
      </c>
      <c r="N1868">
        <v>772.47</v>
      </c>
      <c r="O1868">
        <v>784.59</v>
      </c>
      <c r="P1868">
        <v>784.59</v>
      </c>
      <c r="Q1868">
        <v>784.59</v>
      </c>
    </row>
    <row r="1869" spans="1:17" x14ac:dyDescent="0.2">
      <c r="A1869" t="s">
        <v>120</v>
      </c>
      <c r="B1869" t="e">
        <f>INDEX('SHOP Plan List'!B$2:B$15,MATCH($A1869,'SHOP Plan List'!$A$2:$A$15,0))</f>
        <v>#N/A</v>
      </c>
      <c r="C1869" t="e">
        <f>INDEX('SHOP Plan List'!C$2:C$15,MATCH($A1869,'SHOP Plan List'!$A$2:$A$15,0))</f>
        <v>#N/A</v>
      </c>
      <c r="D1869" t="s">
        <v>82</v>
      </c>
      <c r="E1869">
        <v>43</v>
      </c>
      <c r="F1869">
        <v>766.87</v>
      </c>
      <c r="G1869">
        <v>766.87</v>
      </c>
      <c r="H1869">
        <v>766.87</v>
      </c>
      <c r="I1869">
        <v>778.9</v>
      </c>
      <c r="J1869">
        <v>778.9</v>
      </c>
      <c r="K1869">
        <v>778.9</v>
      </c>
      <c r="L1869">
        <v>791.12</v>
      </c>
      <c r="M1869">
        <v>791.12</v>
      </c>
      <c r="N1869">
        <v>791.12</v>
      </c>
      <c r="O1869">
        <v>803.54</v>
      </c>
      <c r="P1869">
        <v>803.54</v>
      </c>
      <c r="Q1869">
        <v>803.54</v>
      </c>
    </row>
    <row r="1870" spans="1:17" x14ac:dyDescent="0.2">
      <c r="A1870" t="s">
        <v>120</v>
      </c>
      <c r="B1870" t="e">
        <f>INDEX('SHOP Plan List'!B$2:B$15,MATCH($A1870,'SHOP Plan List'!$A$2:$A$15,0))</f>
        <v>#N/A</v>
      </c>
      <c r="C1870" t="e">
        <f>INDEX('SHOP Plan List'!C$2:C$15,MATCH($A1870,'SHOP Plan List'!$A$2:$A$15,0))</f>
        <v>#N/A</v>
      </c>
      <c r="D1870" t="s">
        <v>82</v>
      </c>
      <c r="E1870">
        <v>44</v>
      </c>
      <c r="F1870">
        <v>789.48</v>
      </c>
      <c r="G1870">
        <v>789.48</v>
      </c>
      <c r="H1870">
        <v>789.48</v>
      </c>
      <c r="I1870">
        <v>801.86</v>
      </c>
      <c r="J1870">
        <v>801.86</v>
      </c>
      <c r="K1870">
        <v>801.86</v>
      </c>
      <c r="L1870">
        <v>814.44</v>
      </c>
      <c r="M1870">
        <v>814.44</v>
      </c>
      <c r="N1870">
        <v>814.44</v>
      </c>
      <c r="O1870">
        <v>827.22</v>
      </c>
      <c r="P1870">
        <v>827.22</v>
      </c>
      <c r="Q1870">
        <v>827.22</v>
      </c>
    </row>
    <row r="1871" spans="1:17" x14ac:dyDescent="0.2">
      <c r="A1871" t="s">
        <v>120</v>
      </c>
      <c r="B1871" t="e">
        <f>INDEX('SHOP Plan List'!B$2:B$15,MATCH($A1871,'SHOP Plan List'!$A$2:$A$15,0))</f>
        <v>#N/A</v>
      </c>
      <c r="C1871" t="e">
        <f>INDEX('SHOP Plan List'!C$2:C$15,MATCH($A1871,'SHOP Plan List'!$A$2:$A$15,0))</f>
        <v>#N/A</v>
      </c>
      <c r="D1871" t="s">
        <v>82</v>
      </c>
      <c r="E1871">
        <v>45</v>
      </c>
      <c r="F1871">
        <v>816.04</v>
      </c>
      <c r="G1871">
        <v>816.04</v>
      </c>
      <c r="H1871">
        <v>816.04</v>
      </c>
      <c r="I1871">
        <v>828.84</v>
      </c>
      <c r="J1871">
        <v>828.84</v>
      </c>
      <c r="K1871">
        <v>828.84</v>
      </c>
      <c r="L1871">
        <v>841.84</v>
      </c>
      <c r="M1871">
        <v>841.84</v>
      </c>
      <c r="N1871">
        <v>841.84</v>
      </c>
      <c r="O1871">
        <v>855.05</v>
      </c>
      <c r="P1871">
        <v>855.05</v>
      </c>
      <c r="Q1871">
        <v>855.05</v>
      </c>
    </row>
    <row r="1872" spans="1:17" x14ac:dyDescent="0.2">
      <c r="A1872" t="s">
        <v>120</v>
      </c>
      <c r="B1872" t="e">
        <f>INDEX('SHOP Plan List'!B$2:B$15,MATCH($A1872,'SHOP Plan List'!$A$2:$A$15,0))</f>
        <v>#N/A</v>
      </c>
      <c r="C1872" t="e">
        <f>INDEX('SHOP Plan List'!C$2:C$15,MATCH($A1872,'SHOP Plan List'!$A$2:$A$15,0))</f>
        <v>#N/A</v>
      </c>
      <c r="D1872" t="s">
        <v>82</v>
      </c>
      <c r="E1872">
        <v>46</v>
      </c>
      <c r="F1872">
        <v>847.68</v>
      </c>
      <c r="G1872">
        <v>847.68</v>
      </c>
      <c r="H1872">
        <v>847.68</v>
      </c>
      <c r="I1872">
        <v>860.98</v>
      </c>
      <c r="J1872">
        <v>860.98</v>
      </c>
      <c r="K1872">
        <v>860.98</v>
      </c>
      <c r="L1872">
        <v>874.49</v>
      </c>
      <c r="M1872">
        <v>874.49</v>
      </c>
      <c r="N1872">
        <v>874.49</v>
      </c>
      <c r="O1872">
        <v>888.21</v>
      </c>
      <c r="P1872">
        <v>888.21</v>
      </c>
      <c r="Q1872">
        <v>888.21</v>
      </c>
    </row>
    <row r="1873" spans="1:17" x14ac:dyDescent="0.2">
      <c r="A1873" t="s">
        <v>120</v>
      </c>
      <c r="B1873" t="e">
        <f>INDEX('SHOP Plan List'!B$2:B$15,MATCH($A1873,'SHOP Plan List'!$A$2:$A$15,0))</f>
        <v>#N/A</v>
      </c>
      <c r="C1873" t="e">
        <f>INDEX('SHOP Plan List'!C$2:C$15,MATCH($A1873,'SHOP Plan List'!$A$2:$A$15,0))</f>
        <v>#N/A</v>
      </c>
      <c r="D1873" t="s">
        <v>82</v>
      </c>
      <c r="E1873">
        <v>47</v>
      </c>
      <c r="F1873">
        <v>883.29</v>
      </c>
      <c r="G1873">
        <v>883.29</v>
      </c>
      <c r="H1873">
        <v>883.29</v>
      </c>
      <c r="I1873">
        <v>897.14</v>
      </c>
      <c r="J1873">
        <v>897.14</v>
      </c>
      <c r="K1873">
        <v>897.14</v>
      </c>
      <c r="L1873">
        <v>911.22</v>
      </c>
      <c r="M1873">
        <v>911.22</v>
      </c>
      <c r="N1873">
        <v>911.22</v>
      </c>
      <c r="O1873">
        <v>925.52</v>
      </c>
      <c r="P1873">
        <v>925.52</v>
      </c>
      <c r="Q1873">
        <v>925.52</v>
      </c>
    </row>
    <row r="1874" spans="1:17" x14ac:dyDescent="0.2">
      <c r="A1874" t="s">
        <v>120</v>
      </c>
      <c r="B1874" t="e">
        <f>INDEX('SHOP Plan List'!B$2:B$15,MATCH($A1874,'SHOP Plan List'!$A$2:$A$15,0))</f>
        <v>#N/A</v>
      </c>
      <c r="C1874" t="e">
        <f>INDEX('SHOP Plan List'!C$2:C$15,MATCH($A1874,'SHOP Plan List'!$A$2:$A$15,0))</f>
        <v>#N/A</v>
      </c>
      <c r="D1874" t="s">
        <v>82</v>
      </c>
      <c r="E1874">
        <v>48</v>
      </c>
      <c r="F1874">
        <v>923.97</v>
      </c>
      <c r="G1874">
        <v>923.97</v>
      </c>
      <c r="H1874">
        <v>923.97</v>
      </c>
      <c r="I1874">
        <v>938.47</v>
      </c>
      <c r="J1874">
        <v>938.47</v>
      </c>
      <c r="K1874">
        <v>938.47</v>
      </c>
      <c r="L1874">
        <v>953.2</v>
      </c>
      <c r="M1874">
        <v>953.2</v>
      </c>
      <c r="N1874">
        <v>953.2</v>
      </c>
      <c r="O1874">
        <v>968.15</v>
      </c>
      <c r="P1874">
        <v>968.15</v>
      </c>
      <c r="Q1874">
        <v>968.15</v>
      </c>
    </row>
    <row r="1875" spans="1:17" x14ac:dyDescent="0.2">
      <c r="A1875" t="s">
        <v>120</v>
      </c>
      <c r="B1875" t="e">
        <f>INDEX('SHOP Plan List'!B$2:B$15,MATCH($A1875,'SHOP Plan List'!$A$2:$A$15,0))</f>
        <v>#N/A</v>
      </c>
      <c r="C1875" t="e">
        <f>INDEX('SHOP Plan List'!C$2:C$15,MATCH($A1875,'SHOP Plan List'!$A$2:$A$15,0))</f>
        <v>#N/A</v>
      </c>
      <c r="D1875" t="s">
        <v>82</v>
      </c>
      <c r="E1875">
        <v>49</v>
      </c>
      <c r="F1875">
        <v>964.1</v>
      </c>
      <c r="G1875">
        <v>964.1</v>
      </c>
      <c r="H1875">
        <v>964.1</v>
      </c>
      <c r="I1875">
        <v>979.22</v>
      </c>
      <c r="J1875">
        <v>979.22</v>
      </c>
      <c r="K1875">
        <v>979.22</v>
      </c>
      <c r="L1875">
        <v>994.59</v>
      </c>
      <c r="M1875">
        <v>994.59</v>
      </c>
      <c r="N1875">
        <v>994.59</v>
      </c>
      <c r="O1875">
        <v>1010.19</v>
      </c>
      <c r="P1875">
        <v>1010.19</v>
      </c>
      <c r="Q1875">
        <v>1010.19</v>
      </c>
    </row>
    <row r="1876" spans="1:17" x14ac:dyDescent="0.2">
      <c r="A1876" t="s">
        <v>120</v>
      </c>
      <c r="B1876" t="e">
        <f>INDEX('SHOP Plan List'!B$2:B$15,MATCH($A1876,'SHOP Plan List'!$A$2:$A$15,0))</f>
        <v>#N/A</v>
      </c>
      <c r="C1876" t="e">
        <f>INDEX('SHOP Plan List'!C$2:C$15,MATCH($A1876,'SHOP Plan List'!$A$2:$A$15,0))</f>
        <v>#N/A</v>
      </c>
      <c r="D1876" t="s">
        <v>82</v>
      </c>
      <c r="E1876">
        <v>50</v>
      </c>
      <c r="F1876">
        <v>1009.31</v>
      </c>
      <c r="G1876">
        <v>1009.31</v>
      </c>
      <c r="H1876">
        <v>1009.31</v>
      </c>
      <c r="I1876">
        <v>1025.1400000000001</v>
      </c>
      <c r="J1876">
        <v>1025.1400000000001</v>
      </c>
      <c r="K1876">
        <v>1025.1400000000001</v>
      </c>
      <c r="L1876">
        <v>1041.23</v>
      </c>
      <c r="M1876">
        <v>1041.23</v>
      </c>
      <c r="N1876">
        <v>1041.23</v>
      </c>
      <c r="O1876">
        <v>1057.56</v>
      </c>
      <c r="P1876">
        <v>1057.56</v>
      </c>
      <c r="Q1876">
        <v>1057.56</v>
      </c>
    </row>
    <row r="1877" spans="1:17" x14ac:dyDescent="0.2">
      <c r="A1877" t="s">
        <v>120</v>
      </c>
      <c r="B1877" t="e">
        <f>INDEX('SHOP Plan List'!B$2:B$15,MATCH($A1877,'SHOP Plan List'!$A$2:$A$15,0))</f>
        <v>#N/A</v>
      </c>
      <c r="C1877" t="e">
        <f>INDEX('SHOP Plan List'!C$2:C$15,MATCH($A1877,'SHOP Plan List'!$A$2:$A$15,0))</f>
        <v>#N/A</v>
      </c>
      <c r="D1877" t="s">
        <v>82</v>
      </c>
      <c r="E1877">
        <v>51</v>
      </c>
      <c r="F1877">
        <v>1053.95</v>
      </c>
      <c r="G1877">
        <v>1053.95</v>
      </c>
      <c r="H1877">
        <v>1053.95</v>
      </c>
      <c r="I1877">
        <v>1070.49</v>
      </c>
      <c r="J1877">
        <v>1070.49</v>
      </c>
      <c r="K1877">
        <v>1070.49</v>
      </c>
      <c r="L1877">
        <v>1087.28</v>
      </c>
      <c r="M1877">
        <v>1087.28</v>
      </c>
      <c r="N1877">
        <v>1087.28</v>
      </c>
      <c r="O1877">
        <v>1104.3399999999999</v>
      </c>
      <c r="P1877">
        <v>1104.3399999999999</v>
      </c>
      <c r="Q1877">
        <v>1104.3399999999999</v>
      </c>
    </row>
    <row r="1878" spans="1:17" x14ac:dyDescent="0.2">
      <c r="A1878" t="s">
        <v>120</v>
      </c>
      <c r="B1878" t="e">
        <f>INDEX('SHOP Plan List'!B$2:B$15,MATCH($A1878,'SHOP Plan List'!$A$2:$A$15,0))</f>
        <v>#N/A</v>
      </c>
      <c r="C1878" t="e">
        <f>INDEX('SHOP Plan List'!C$2:C$15,MATCH($A1878,'SHOP Plan List'!$A$2:$A$15,0))</f>
        <v>#N/A</v>
      </c>
      <c r="D1878" t="s">
        <v>82</v>
      </c>
      <c r="E1878">
        <v>52</v>
      </c>
      <c r="F1878">
        <v>1103.1199999999999</v>
      </c>
      <c r="G1878">
        <v>1103.1199999999999</v>
      </c>
      <c r="H1878">
        <v>1103.1199999999999</v>
      </c>
      <c r="I1878">
        <v>1120.43</v>
      </c>
      <c r="J1878">
        <v>1120.43</v>
      </c>
      <c r="K1878">
        <v>1120.43</v>
      </c>
      <c r="L1878">
        <v>1138</v>
      </c>
      <c r="M1878">
        <v>1138</v>
      </c>
      <c r="N1878">
        <v>1138</v>
      </c>
      <c r="O1878">
        <v>1155.8599999999999</v>
      </c>
      <c r="P1878">
        <v>1155.8599999999999</v>
      </c>
      <c r="Q1878">
        <v>1155.8599999999999</v>
      </c>
    </row>
    <row r="1879" spans="1:17" x14ac:dyDescent="0.2">
      <c r="A1879" t="s">
        <v>120</v>
      </c>
      <c r="B1879" t="e">
        <f>INDEX('SHOP Plan List'!B$2:B$15,MATCH($A1879,'SHOP Plan List'!$A$2:$A$15,0))</f>
        <v>#N/A</v>
      </c>
      <c r="C1879" t="e">
        <f>INDEX('SHOP Plan List'!C$2:C$15,MATCH($A1879,'SHOP Plan List'!$A$2:$A$15,0))</f>
        <v>#N/A</v>
      </c>
      <c r="D1879" t="s">
        <v>82</v>
      </c>
      <c r="E1879">
        <v>53</v>
      </c>
      <c r="F1879">
        <v>1152.8499999999999</v>
      </c>
      <c r="G1879">
        <v>1152.8499999999999</v>
      </c>
      <c r="H1879">
        <v>1152.8499999999999</v>
      </c>
      <c r="I1879">
        <v>1170.94</v>
      </c>
      <c r="J1879">
        <v>1170.94</v>
      </c>
      <c r="K1879">
        <v>1170.94</v>
      </c>
      <c r="L1879">
        <v>1189.31</v>
      </c>
      <c r="M1879">
        <v>1189.31</v>
      </c>
      <c r="N1879">
        <v>1189.31</v>
      </c>
      <c r="O1879">
        <v>1207.97</v>
      </c>
      <c r="P1879">
        <v>1207.97</v>
      </c>
      <c r="Q1879">
        <v>1207.97</v>
      </c>
    </row>
    <row r="1880" spans="1:17" x14ac:dyDescent="0.2">
      <c r="A1880" t="s">
        <v>120</v>
      </c>
      <c r="B1880" t="e">
        <f>INDEX('SHOP Plan List'!B$2:B$15,MATCH($A1880,'SHOP Plan List'!$A$2:$A$15,0))</f>
        <v>#N/A</v>
      </c>
      <c r="C1880" t="e">
        <f>INDEX('SHOP Plan List'!C$2:C$15,MATCH($A1880,'SHOP Plan List'!$A$2:$A$15,0))</f>
        <v>#N/A</v>
      </c>
      <c r="D1880" t="s">
        <v>82</v>
      </c>
      <c r="E1880">
        <v>54</v>
      </c>
      <c r="F1880">
        <v>1206.54</v>
      </c>
      <c r="G1880">
        <v>1206.54</v>
      </c>
      <c r="H1880">
        <v>1206.54</v>
      </c>
      <c r="I1880">
        <v>1225.47</v>
      </c>
      <c r="J1880">
        <v>1225.47</v>
      </c>
      <c r="K1880">
        <v>1225.47</v>
      </c>
      <c r="L1880">
        <v>1244.69</v>
      </c>
      <c r="M1880">
        <v>1244.69</v>
      </c>
      <c r="N1880">
        <v>1244.69</v>
      </c>
      <c r="O1880">
        <v>1264.22</v>
      </c>
      <c r="P1880">
        <v>1264.22</v>
      </c>
      <c r="Q1880">
        <v>1264.22</v>
      </c>
    </row>
    <row r="1881" spans="1:17" x14ac:dyDescent="0.2">
      <c r="A1881" t="s">
        <v>120</v>
      </c>
      <c r="B1881" t="e">
        <f>INDEX('SHOP Plan List'!B$2:B$15,MATCH($A1881,'SHOP Plan List'!$A$2:$A$15,0))</f>
        <v>#N/A</v>
      </c>
      <c r="C1881" t="e">
        <f>INDEX('SHOP Plan List'!C$2:C$15,MATCH($A1881,'SHOP Plan List'!$A$2:$A$15,0))</f>
        <v>#N/A</v>
      </c>
      <c r="D1881" t="s">
        <v>82</v>
      </c>
      <c r="E1881">
        <v>55</v>
      </c>
      <c r="F1881">
        <v>1260.22</v>
      </c>
      <c r="G1881">
        <v>1260.22</v>
      </c>
      <c r="H1881">
        <v>1260.22</v>
      </c>
      <c r="I1881">
        <v>1279.99</v>
      </c>
      <c r="J1881">
        <v>1279.99</v>
      </c>
      <c r="K1881">
        <v>1279.99</v>
      </c>
      <c r="L1881">
        <v>1300.08</v>
      </c>
      <c r="M1881">
        <v>1300.08</v>
      </c>
      <c r="N1881">
        <v>1300.08</v>
      </c>
      <c r="O1881">
        <v>1320.47</v>
      </c>
      <c r="P1881">
        <v>1320.47</v>
      </c>
      <c r="Q1881">
        <v>1320.47</v>
      </c>
    </row>
    <row r="1882" spans="1:17" x14ac:dyDescent="0.2">
      <c r="A1882" t="s">
        <v>120</v>
      </c>
      <c r="B1882" t="e">
        <f>INDEX('SHOP Plan List'!B$2:B$15,MATCH($A1882,'SHOP Plan List'!$A$2:$A$15,0))</f>
        <v>#N/A</v>
      </c>
      <c r="C1882" t="e">
        <f>INDEX('SHOP Plan List'!C$2:C$15,MATCH($A1882,'SHOP Plan List'!$A$2:$A$15,0))</f>
        <v>#N/A</v>
      </c>
      <c r="D1882" t="s">
        <v>82</v>
      </c>
      <c r="E1882">
        <v>56</v>
      </c>
      <c r="F1882">
        <v>1318.43</v>
      </c>
      <c r="G1882">
        <v>1318.43</v>
      </c>
      <c r="H1882">
        <v>1318.43</v>
      </c>
      <c r="I1882">
        <v>1339.12</v>
      </c>
      <c r="J1882">
        <v>1339.12</v>
      </c>
      <c r="K1882">
        <v>1339.12</v>
      </c>
      <c r="L1882">
        <v>1360.13</v>
      </c>
      <c r="M1882">
        <v>1360.13</v>
      </c>
      <c r="N1882">
        <v>1360.13</v>
      </c>
      <c r="O1882">
        <v>1381.46</v>
      </c>
      <c r="P1882">
        <v>1381.46</v>
      </c>
      <c r="Q1882">
        <v>1381.46</v>
      </c>
    </row>
    <row r="1883" spans="1:17" x14ac:dyDescent="0.2">
      <c r="A1883" t="s">
        <v>120</v>
      </c>
      <c r="B1883" t="e">
        <f>INDEX('SHOP Plan List'!B$2:B$15,MATCH($A1883,'SHOP Plan List'!$A$2:$A$15,0))</f>
        <v>#N/A</v>
      </c>
      <c r="C1883" t="e">
        <f>INDEX('SHOP Plan List'!C$2:C$15,MATCH($A1883,'SHOP Plan List'!$A$2:$A$15,0))</f>
        <v>#N/A</v>
      </c>
      <c r="D1883" t="s">
        <v>82</v>
      </c>
      <c r="E1883">
        <v>57</v>
      </c>
      <c r="F1883">
        <v>1377.2</v>
      </c>
      <c r="G1883">
        <v>1377.2</v>
      </c>
      <c r="H1883">
        <v>1377.2</v>
      </c>
      <c r="I1883">
        <v>1398.81</v>
      </c>
      <c r="J1883">
        <v>1398.81</v>
      </c>
      <c r="K1883">
        <v>1398.81</v>
      </c>
      <c r="L1883">
        <v>1420.76</v>
      </c>
      <c r="M1883">
        <v>1420.76</v>
      </c>
      <c r="N1883">
        <v>1420.76</v>
      </c>
      <c r="O1883">
        <v>1443.05</v>
      </c>
      <c r="P1883">
        <v>1443.05</v>
      </c>
      <c r="Q1883">
        <v>1443.05</v>
      </c>
    </row>
    <row r="1884" spans="1:17" x14ac:dyDescent="0.2">
      <c r="A1884" t="s">
        <v>120</v>
      </c>
      <c r="B1884" t="e">
        <f>INDEX('SHOP Plan List'!B$2:B$15,MATCH($A1884,'SHOP Plan List'!$A$2:$A$15,0))</f>
        <v>#N/A</v>
      </c>
      <c r="C1884" t="e">
        <f>INDEX('SHOP Plan List'!C$2:C$15,MATCH($A1884,'SHOP Plan List'!$A$2:$A$15,0))</f>
        <v>#N/A</v>
      </c>
      <c r="D1884" t="s">
        <v>82</v>
      </c>
      <c r="E1884">
        <v>58</v>
      </c>
      <c r="F1884">
        <v>1439.93</v>
      </c>
      <c r="G1884">
        <v>1439.93</v>
      </c>
      <c r="H1884">
        <v>1439.93</v>
      </c>
      <c r="I1884">
        <v>1462.52</v>
      </c>
      <c r="J1884">
        <v>1462.52</v>
      </c>
      <c r="K1884">
        <v>1462.52</v>
      </c>
      <c r="L1884">
        <v>1485.47</v>
      </c>
      <c r="M1884">
        <v>1485.47</v>
      </c>
      <c r="N1884">
        <v>1485.47</v>
      </c>
      <c r="O1884">
        <v>1508.77</v>
      </c>
      <c r="P1884">
        <v>1508.77</v>
      </c>
      <c r="Q1884">
        <v>1508.77</v>
      </c>
    </row>
    <row r="1885" spans="1:17" x14ac:dyDescent="0.2">
      <c r="A1885" t="s">
        <v>120</v>
      </c>
      <c r="B1885" t="e">
        <f>INDEX('SHOP Plan List'!B$2:B$15,MATCH($A1885,'SHOP Plan List'!$A$2:$A$15,0))</f>
        <v>#N/A</v>
      </c>
      <c r="C1885" t="e">
        <f>INDEX('SHOP Plan List'!C$2:C$15,MATCH($A1885,'SHOP Plan List'!$A$2:$A$15,0))</f>
        <v>#N/A</v>
      </c>
      <c r="D1885" t="s">
        <v>82</v>
      </c>
      <c r="E1885">
        <v>59</v>
      </c>
      <c r="F1885">
        <v>1471.01</v>
      </c>
      <c r="G1885">
        <v>1471.01</v>
      </c>
      <c r="H1885">
        <v>1471.01</v>
      </c>
      <c r="I1885">
        <v>1494.09</v>
      </c>
      <c r="J1885">
        <v>1494.09</v>
      </c>
      <c r="K1885">
        <v>1494.09</v>
      </c>
      <c r="L1885">
        <v>1517.53</v>
      </c>
      <c r="M1885">
        <v>1517.53</v>
      </c>
      <c r="N1885">
        <v>1517.53</v>
      </c>
      <c r="O1885">
        <v>1541.34</v>
      </c>
      <c r="P1885">
        <v>1541.34</v>
      </c>
      <c r="Q1885">
        <v>1541.34</v>
      </c>
    </row>
    <row r="1886" spans="1:17" x14ac:dyDescent="0.2">
      <c r="A1886" t="s">
        <v>120</v>
      </c>
      <c r="B1886" t="e">
        <f>INDEX('SHOP Plan List'!B$2:B$15,MATCH($A1886,'SHOP Plan List'!$A$2:$A$15,0))</f>
        <v>#N/A</v>
      </c>
      <c r="C1886" t="e">
        <f>INDEX('SHOP Plan List'!C$2:C$15,MATCH($A1886,'SHOP Plan List'!$A$2:$A$15,0))</f>
        <v>#N/A</v>
      </c>
      <c r="D1886" t="s">
        <v>82</v>
      </c>
      <c r="E1886">
        <v>60</v>
      </c>
      <c r="F1886">
        <v>1533.74</v>
      </c>
      <c r="G1886">
        <v>1533.74</v>
      </c>
      <c r="H1886">
        <v>1533.74</v>
      </c>
      <c r="I1886">
        <v>1557.8</v>
      </c>
      <c r="J1886">
        <v>1557.8</v>
      </c>
      <c r="K1886">
        <v>1557.8</v>
      </c>
      <c r="L1886">
        <v>1582.25</v>
      </c>
      <c r="M1886">
        <v>1582.25</v>
      </c>
      <c r="N1886">
        <v>1582.25</v>
      </c>
      <c r="O1886">
        <v>1607.07</v>
      </c>
      <c r="P1886">
        <v>1607.07</v>
      </c>
      <c r="Q1886">
        <v>1607.07</v>
      </c>
    </row>
    <row r="1887" spans="1:17" x14ac:dyDescent="0.2">
      <c r="A1887" t="s">
        <v>120</v>
      </c>
      <c r="B1887" t="e">
        <f>INDEX('SHOP Plan List'!B$2:B$15,MATCH($A1887,'SHOP Plan List'!$A$2:$A$15,0))</f>
        <v>#N/A</v>
      </c>
      <c r="C1887" t="e">
        <f>INDEX('SHOP Plan List'!C$2:C$15,MATCH($A1887,'SHOP Plan List'!$A$2:$A$15,0))</f>
        <v>#N/A</v>
      </c>
      <c r="D1887" t="s">
        <v>82</v>
      </c>
      <c r="E1887">
        <v>61</v>
      </c>
      <c r="F1887">
        <v>1587.99</v>
      </c>
      <c r="G1887">
        <v>1587.99</v>
      </c>
      <c r="H1887">
        <v>1587.99</v>
      </c>
      <c r="I1887">
        <v>1612.91</v>
      </c>
      <c r="J1887">
        <v>1612.91</v>
      </c>
      <c r="K1887">
        <v>1612.91</v>
      </c>
      <c r="L1887">
        <v>1638.21</v>
      </c>
      <c r="M1887">
        <v>1638.21</v>
      </c>
      <c r="N1887">
        <v>1638.21</v>
      </c>
      <c r="O1887">
        <v>1663.92</v>
      </c>
      <c r="P1887">
        <v>1663.92</v>
      </c>
      <c r="Q1887">
        <v>1663.92</v>
      </c>
    </row>
    <row r="1888" spans="1:17" x14ac:dyDescent="0.2">
      <c r="A1888" t="s">
        <v>120</v>
      </c>
      <c r="B1888" t="e">
        <f>INDEX('SHOP Plan List'!B$2:B$15,MATCH($A1888,'SHOP Plan List'!$A$2:$A$15,0))</f>
        <v>#N/A</v>
      </c>
      <c r="C1888" t="e">
        <f>INDEX('SHOP Plan List'!C$2:C$15,MATCH($A1888,'SHOP Plan List'!$A$2:$A$15,0))</f>
        <v>#N/A</v>
      </c>
      <c r="D1888" t="s">
        <v>82</v>
      </c>
      <c r="E1888">
        <v>62</v>
      </c>
      <c r="F1888">
        <v>1623.6</v>
      </c>
      <c r="G1888">
        <v>1623.6</v>
      </c>
      <c r="H1888">
        <v>1623.6</v>
      </c>
      <c r="I1888">
        <v>1649.07</v>
      </c>
      <c r="J1888">
        <v>1649.07</v>
      </c>
      <c r="K1888">
        <v>1649.07</v>
      </c>
      <c r="L1888">
        <v>1674.94</v>
      </c>
      <c r="M1888">
        <v>1674.94</v>
      </c>
      <c r="N1888">
        <v>1674.94</v>
      </c>
      <c r="O1888">
        <v>1701.22</v>
      </c>
      <c r="P1888">
        <v>1701.22</v>
      </c>
      <c r="Q1888">
        <v>1701.22</v>
      </c>
    </row>
    <row r="1889" spans="1:17" x14ac:dyDescent="0.2">
      <c r="A1889" t="s">
        <v>120</v>
      </c>
      <c r="B1889" t="e">
        <f>INDEX('SHOP Plan List'!B$2:B$15,MATCH($A1889,'SHOP Plan List'!$A$2:$A$15,0))</f>
        <v>#N/A</v>
      </c>
      <c r="C1889" t="e">
        <f>INDEX('SHOP Plan List'!C$2:C$15,MATCH($A1889,'SHOP Plan List'!$A$2:$A$15,0))</f>
        <v>#N/A</v>
      </c>
      <c r="D1889" t="s">
        <v>82</v>
      </c>
      <c r="E1889">
        <v>63</v>
      </c>
      <c r="F1889">
        <v>1668.24</v>
      </c>
      <c r="G1889">
        <v>1668.24</v>
      </c>
      <c r="H1889">
        <v>1668.24</v>
      </c>
      <c r="I1889">
        <v>1694.41</v>
      </c>
      <c r="J1889">
        <v>1694.41</v>
      </c>
      <c r="K1889">
        <v>1694.41</v>
      </c>
      <c r="L1889">
        <v>1721</v>
      </c>
      <c r="M1889">
        <v>1721</v>
      </c>
      <c r="N1889">
        <v>1721</v>
      </c>
      <c r="O1889">
        <v>1748</v>
      </c>
      <c r="P1889">
        <v>1748</v>
      </c>
      <c r="Q1889">
        <v>1748</v>
      </c>
    </row>
    <row r="1890" spans="1:17" x14ac:dyDescent="0.2">
      <c r="A1890" t="s">
        <v>120</v>
      </c>
      <c r="B1890" t="e">
        <f>INDEX('SHOP Plan List'!B$2:B$15,MATCH($A1890,'SHOP Plan List'!$A$2:$A$15,0))</f>
        <v>#N/A</v>
      </c>
      <c r="C1890" t="e">
        <f>INDEX('SHOP Plan List'!C$2:C$15,MATCH($A1890,'SHOP Plan List'!$A$2:$A$15,0))</f>
        <v>#N/A</v>
      </c>
      <c r="D1890" t="s">
        <v>82</v>
      </c>
      <c r="E1890" t="s">
        <v>84</v>
      </c>
      <c r="F1890">
        <v>1695.36</v>
      </c>
      <c r="G1890">
        <v>1695.36</v>
      </c>
      <c r="H1890">
        <v>1695.36</v>
      </c>
      <c r="I1890">
        <v>1721.96</v>
      </c>
      <c r="J1890">
        <v>1721.96</v>
      </c>
      <c r="K1890">
        <v>1721.96</v>
      </c>
      <c r="L1890">
        <v>1748.97</v>
      </c>
      <c r="M1890">
        <v>1748.97</v>
      </c>
      <c r="N1890">
        <v>1748.97</v>
      </c>
      <c r="O1890">
        <v>1776.41</v>
      </c>
      <c r="P1890">
        <v>1776.41</v>
      </c>
      <c r="Q1890">
        <v>1776.41</v>
      </c>
    </row>
    <row r="1891" spans="1:17" x14ac:dyDescent="0.2">
      <c r="A1891" t="s">
        <v>121</v>
      </c>
      <c r="B1891" t="e">
        <f>INDEX('SHOP Plan List'!B$2:B$15,MATCH($A1891,'SHOP Plan List'!$A$2:$A$15,0))</f>
        <v>#N/A</v>
      </c>
      <c r="C1891" t="e">
        <f>INDEX('SHOP Plan List'!C$2:C$15,MATCH($A1891,'SHOP Plan List'!$A$2:$A$15,0))</f>
        <v>#N/A</v>
      </c>
      <c r="D1891" t="s">
        <v>82</v>
      </c>
      <c r="E1891" t="s">
        <v>83</v>
      </c>
      <c r="F1891">
        <v>418.09</v>
      </c>
      <c r="G1891">
        <v>418.09</v>
      </c>
      <c r="H1891">
        <v>418.09</v>
      </c>
      <c r="I1891">
        <v>424.65</v>
      </c>
      <c r="J1891">
        <v>424.65</v>
      </c>
      <c r="K1891">
        <v>424.65</v>
      </c>
      <c r="L1891">
        <v>431.31</v>
      </c>
      <c r="M1891">
        <v>431.31</v>
      </c>
      <c r="N1891">
        <v>431.31</v>
      </c>
      <c r="O1891">
        <v>438.08</v>
      </c>
      <c r="P1891">
        <v>438.08</v>
      </c>
      <c r="Q1891">
        <v>438.08</v>
      </c>
    </row>
    <row r="1892" spans="1:17" x14ac:dyDescent="0.2">
      <c r="A1892" t="s">
        <v>121</v>
      </c>
      <c r="B1892" t="e">
        <f>INDEX('SHOP Plan List'!B$2:B$15,MATCH($A1892,'SHOP Plan List'!$A$2:$A$15,0))</f>
        <v>#N/A</v>
      </c>
      <c r="C1892" t="e">
        <f>INDEX('SHOP Plan List'!C$2:C$15,MATCH($A1892,'SHOP Plan List'!$A$2:$A$15,0))</f>
        <v>#N/A</v>
      </c>
      <c r="D1892" t="s">
        <v>82</v>
      </c>
      <c r="E1892">
        <v>15</v>
      </c>
      <c r="F1892">
        <v>455.25</v>
      </c>
      <c r="G1892">
        <v>455.25</v>
      </c>
      <c r="H1892">
        <v>455.25</v>
      </c>
      <c r="I1892">
        <v>462.4</v>
      </c>
      <c r="J1892">
        <v>462.4</v>
      </c>
      <c r="K1892">
        <v>462.4</v>
      </c>
      <c r="L1892">
        <v>469.65</v>
      </c>
      <c r="M1892">
        <v>469.65</v>
      </c>
      <c r="N1892">
        <v>469.65</v>
      </c>
      <c r="O1892">
        <v>477.02</v>
      </c>
      <c r="P1892">
        <v>477.02</v>
      </c>
      <c r="Q1892">
        <v>477.02</v>
      </c>
    </row>
    <row r="1893" spans="1:17" x14ac:dyDescent="0.2">
      <c r="A1893" t="s">
        <v>121</v>
      </c>
      <c r="B1893" t="e">
        <f>INDEX('SHOP Plan List'!B$2:B$15,MATCH($A1893,'SHOP Plan List'!$A$2:$A$15,0))</f>
        <v>#N/A</v>
      </c>
      <c r="C1893" t="e">
        <f>INDEX('SHOP Plan List'!C$2:C$15,MATCH($A1893,'SHOP Plan List'!$A$2:$A$15,0))</f>
        <v>#N/A</v>
      </c>
      <c r="D1893" t="s">
        <v>82</v>
      </c>
      <c r="E1893">
        <v>16</v>
      </c>
      <c r="F1893">
        <v>469.46</v>
      </c>
      <c r="G1893">
        <v>469.46</v>
      </c>
      <c r="H1893">
        <v>469.46</v>
      </c>
      <c r="I1893">
        <v>476.83</v>
      </c>
      <c r="J1893">
        <v>476.83</v>
      </c>
      <c r="K1893">
        <v>476.83</v>
      </c>
      <c r="L1893">
        <v>484.31</v>
      </c>
      <c r="M1893">
        <v>484.31</v>
      </c>
      <c r="N1893">
        <v>484.31</v>
      </c>
      <c r="O1893">
        <v>491.91</v>
      </c>
      <c r="P1893">
        <v>491.91</v>
      </c>
      <c r="Q1893">
        <v>491.91</v>
      </c>
    </row>
    <row r="1894" spans="1:17" x14ac:dyDescent="0.2">
      <c r="A1894" t="s">
        <v>121</v>
      </c>
      <c r="B1894" t="e">
        <f>INDEX('SHOP Plan List'!B$2:B$15,MATCH($A1894,'SHOP Plan List'!$A$2:$A$15,0))</f>
        <v>#N/A</v>
      </c>
      <c r="C1894" t="e">
        <f>INDEX('SHOP Plan List'!C$2:C$15,MATCH($A1894,'SHOP Plan List'!$A$2:$A$15,0))</f>
        <v>#N/A</v>
      </c>
      <c r="D1894" t="s">
        <v>82</v>
      </c>
      <c r="E1894">
        <v>17</v>
      </c>
      <c r="F1894">
        <v>483.67</v>
      </c>
      <c r="G1894">
        <v>483.67</v>
      </c>
      <c r="H1894">
        <v>483.67</v>
      </c>
      <c r="I1894">
        <v>491.26</v>
      </c>
      <c r="J1894">
        <v>491.26</v>
      </c>
      <c r="K1894">
        <v>491.26</v>
      </c>
      <c r="L1894">
        <v>498.97</v>
      </c>
      <c r="M1894">
        <v>498.97</v>
      </c>
      <c r="N1894">
        <v>498.97</v>
      </c>
      <c r="O1894">
        <v>506.8</v>
      </c>
      <c r="P1894">
        <v>506.8</v>
      </c>
      <c r="Q1894">
        <v>506.8</v>
      </c>
    </row>
    <row r="1895" spans="1:17" x14ac:dyDescent="0.2">
      <c r="A1895" t="s">
        <v>121</v>
      </c>
      <c r="B1895" t="e">
        <f>INDEX('SHOP Plan List'!B$2:B$15,MATCH($A1895,'SHOP Plan List'!$A$2:$A$15,0))</f>
        <v>#N/A</v>
      </c>
      <c r="C1895" t="e">
        <f>INDEX('SHOP Plan List'!C$2:C$15,MATCH($A1895,'SHOP Plan List'!$A$2:$A$15,0))</f>
        <v>#N/A</v>
      </c>
      <c r="D1895" t="s">
        <v>82</v>
      </c>
      <c r="E1895">
        <v>18</v>
      </c>
      <c r="F1895">
        <v>498.98</v>
      </c>
      <c r="G1895">
        <v>498.98</v>
      </c>
      <c r="H1895">
        <v>498.98</v>
      </c>
      <c r="I1895">
        <v>506.8</v>
      </c>
      <c r="J1895">
        <v>506.8</v>
      </c>
      <c r="K1895">
        <v>506.8</v>
      </c>
      <c r="L1895">
        <v>514.76</v>
      </c>
      <c r="M1895">
        <v>514.76</v>
      </c>
      <c r="N1895">
        <v>514.76</v>
      </c>
      <c r="O1895">
        <v>522.83000000000004</v>
      </c>
      <c r="P1895">
        <v>522.83000000000004</v>
      </c>
      <c r="Q1895">
        <v>522.83000000000004</v>
      </c>
    </row>
    <row r="1896" spans="1:17" x14ac:dyDescent="0.2">
      <c r="A1896" t="s">
        <v>121</v>
      </c>
      <c r="B1896" t="e">
        <f>INDEX('SHOP Plan List'!B$2:B$15,MATCH($A1896,'SHOP Plan List'!$A$2:$A$15,0))</f>
        <v>#N/A</v>
      </c>
      <c r="C1896" t="e">
        <f>INDEX('SHOP Plan List'!C$2:C$15,MATCH($A1896,'SHOP Plan List'!$A$2:$A$15,0))</f>
        <v>#N/A</v>
      </c>
      <c r="D1896" t="s">
        <v>82</v>
      </c>
      <c r="E1896">
        <v>19</v>
      </c>
      <c r="F1896">
        <v>514.28</v>
      </c>
      <c r="G1896">
        <v>514.28</v>
      </c>
      <c r="H1896">
        <v>514.28</v>
      </c>
      <c r="I1896">
        <v>522.35</v>
      </c>
      <c r="J1896">
        <v>522.35</v>
      </c>
      <c r="K1896">
        <v>522.35</v>
      </c>
      <c r="L1896">
        <v>530.54</v>
      </c>
      <c r="M1896">
        <v>530.54</v>
      </c>
      <c r="N1896">
        <v>530.54</v>
      </c>
      <c r="O1896">
        <v>538.87</v>
      </c>
      <c r="P1896">
        <v>538.87</v>
      </c>
      <c r="Q1896">
        <v>538.87</v>
      </c>
    </row>
    <row r="1897" spans="1:17" x14ac:dyDescent="0.2">
      <c r="A1897" t="s">
        <v>121</v>
      </c>
      <c r="B1897" t="e">
        <f>INDEX('SHOP Plan List'!B$2:B$15,MATCH($A1897,'SHOP Plan List'!$A$2:$A$15,0))</f>
        <v>#N/A</v>
      </c>
      <c r="C1897" t="e">
        <f>INDEX('SHOP Plan List'!C$2:C$15,MATCH($A1897,'SHOP Plan List'!$A$2:$A$15,0))</f>
        <v>#N/A</v>
      </c>
      <c r="D1897" t="s">
        <v>82</v>
      </c>
      <c r="E1897">
        <v>20</v>
      </c>
      <c r="F1897">
        <v>530.13</v>
      </c>
      <c r="G1897">
        <v>530.13</v>
      </c>
      <c r="H1897">
        <v>530.13</v>
      </c>
      <c r="I1897">
        <v>538.44000000000005</v>
      </c>
      <c r="J1897">
        <v>538.44000000000005</v>
      </c>
      <c r="K1897">
        <v>538.44000000000005</v>
      </c>
      <c r="L1897">
        <v>546.89</v>
      </c>
      <c r="M1897">
        <v>546.89</v>
      </c>
      <c r="N1897">
        <v>546.89</v>
      </c>
      <c r="O1897">
        <v>555.47</v>
      </c>
      <c r="P1897">
        <v>555.47</v>
      </c>
      <c r="Q1897">
        <v>555.47</v>
      </c>
    </row>
    <row r="1898" spans="1:17" x14ac:dyDescent="0.2">
      <c r="A1898" t="s">
        <v>121</v>
      </c>
      <c r="B1898" t="e">
        <f>INDEX('SHOP Plan List'!B$2:B$15,MATCH($A1898,'SHOP Plan List'!$A$2:$A$15,0))</f>
        <v>#N/A</v>
      </c>
      <c r="C1898" t="e">
        <f>INDEX('SHOP Plan List'!C$2:C$15,MATCH($A1898,'SHOP Plan List'!$A$2:$A$15,0))</f>
        <v>#N/A</v>
      </c>
      <c r="D1898" t="s">
        <v>82</v>
      </c>
      <c r="E1898">
        <v>21</v>
      </c>
      <c r="F1898">
        <v>546.52</v>
      </c>
      <c r="G1898">
        <v>546.52</v>
      </c>
      <c r="H1898">
        <v>546.52</v>
      </c>
      <c r="I1898">
        <v>555.1</v>
      </c>
      <c r="J1898">
        <v>555.1</v>
      </c>
      <c r="K1898">
        <v>555.1</v>
      </c>
      <c r="L1898">
        <v>563.80999999999995</v>
      </c>
      <c r="M1898">
        <v>563.80999999999995</v>
      </c>
      <c r="N1898">
        <v>563.80999999999995</v>
      </c>
      <c r="O1898">
        <v>572.65</v>
      </c>
      <c r="P1898">
        <v>572.65</v>
      </c>
      <c r="Q1898">
        <v>572.65</v>
      </c>
    </row>
    <row r="1899" spans="1:17" x14ac:dyDescent="0.2">
      <c r="A1899" t="s">
        <v>121</v>
      </c>
      <c r="B1899" t="e">
        <f>INDEX('SHOP Plan List'!B$2:B$15,MATCH($A1899,'SHOP Plan List'!$A$2:$A$15,0))</f>
        <v>#N/A</v>
      </c>
      <c r="C1899" t="e">
        <f>INDEX('SHOP Plan List'!C$2:C$15,MATCH($A1899,'SHOP Plan List'!$A$2:$A$15,0))</f>
        <v>#N/A</v>
      </c>
      <c r="D1899" t="s">
        <v>82</v>
      </c>
      <c r="E1899">
        <v>22</v>
      </c>
      <c r="F1899">
        <v>546.52</v>
      </c>
      <c r="G1899">
        <v>546.52</v>
      </c>
      <c r="H1899">
        <v>546.52</v>
      </c>
      <c r="I1899">
        <v>555.1</v>
      </c>
      <c r="J1899">
        <v>555.1</v>
      </c>
      <c r="K1899">
        <v>555.1</v>
      </c>
      <c r="L1899">
        <v>563.80999999999995</v>
      </c>
      <c r="M1899">
        <v>563.80999999999995</v>
      </c>
      <c r="N1899">
        <v>563.80999999999995</v>
      </c>
      <c r="O1899">
        <v>572.65</v>
      </c>
      <c r="P1899">
        <v>572.65</v>
      </c>
      <c r="Q1899">
        <v>572.65</v>
      </c>
    </row>
    <row r="1900" spans="1:17" x14ac:dyDescent="0.2">
      <c r="A1900" t="s">
        <v>121</v>
      </c>
      <c r="B1900" t="e">
        <f>INDEX('SHOP Plan List'!B$2:B$15,MATCH($A1900,'SHOP Plan List'!$A$2:$A$15,0))</f>
        <v>#N/A</v>
      </c>
      <c r="C1900" t="e">
        <f>INDEX('SHOP Plan List'!C$2:C$15,MATCH($A1900,'SHOP Plan List'!$A$2:$A$15,0))</f>
        <v>#N/A</v>
      </c>
      <c r="D1900" t="s">
        <v>82</v>
      </c>
      <c r="E1900">
        <v>23</v>
      </c>
      <c r="F1900">
        <v>546.52</v>
      </c>
      <c r="G1900">
        <v>546.52</v>
      </c>
      <c r="H1900">
        <v>546.52</v>
      </c>
      <c r="I1900">
        <v>555.1</v>
      </c>
      <c r="J1900">
        <v>555.1</v>
      </c>
      <c r="K1900">
        <v>555.1</v>
      </c>
      <c r="L1900">
        <v>563.80999999999995</v>
      </c>
      <c r="M1900">
        <v>563.80999999999995</v>
      </c>
      <c r="N1900">
        <v>563.80999999999995</v>
      </c>
      <c r="O1900">
        <v>572.65</v>
      </c>
      <c r="P1900">
        <v>572.65</v>
      </c>
      <c r="Q1900">
        <v>572.65</v>
      </c>
    </row>
    <row r="1901" spans="1:17" x14ac:dyDescent="0.2">
      <c r="A1901" t="s">
        <v>121</v>
      </c>
      <c r="B1901" t="e">
        <f>INDEX('SHOP Plan List'!B$2:B$15,MATCH($A1901,'SHOP Plan List'!$A$2:$A$15,0))</f>
        <v>#N/A</v>
      </c>
      <c r="C1901" t="e">
        <f>INDEX('SHOP Plan List'!C$2:C$15,MATCH($A1901,'SHOP Plan List'!$A$2:$A$15,0))</f>
        <v>#N/A</v>
      </c>
      <c r="D1901" t="s">
        <v>82</v>
      </c>
      <c r="E1901">
        <v>24</v>
      </c>
      <c r="F1901">
        <v>546.52</v>
      </c>
      <c r="G1901">
        <v>546.52</v>
      </c>
      <c r="H1901">
        <v>546.52</v>
      </c>
      <c r="I1901">
        <v>555.1</v>
      </c>
      <c r="J1901">
        <v>555.1</v>
      </c>
      <c r="K1901">
        <v>555.1</v>
      </c>
      <c r="L1901">
        <v>563.80999999999995</v>
      </c>
      <c r="M1901">
        <v>563.80999999999995</v>
      </c>
      <c r="N1901">
        <v>563.80999999999995</v>
      </c>
      <c r="O1901">
        <v>572.65</v>
      </c>
      <c r="P1901">
        <v>572.65</v>
      </c>
      <c r="Q1901">
        <v>572.65</v>
      </c>
    </row>
    <row r="1902" spans="1:17" x14ac:dyDescent="0.2">
      <c r="A1902" t="s">
        <v>121</v>
      </c>
      <c r="B1902" t="e">
        <f>INDEX('SHOP Plan List'!B$2:B$15,MATCH($A1902,'SHOP Plan List'!$A$2:$A$15,0))</f>
        <v>#N/A</v>
      </c>
      <c r="C1902" t="e">
        <f>INDEX('SHOP Plan List'!C$2:C$15,MATCH($A1902,'SHOP Plan List'!$A$2:$A$15,0))</f>
        <v>#N/A</v>
      </c>
      <c r="D1902" t="s">
        <v>82</v>
      </c>
      <c r="E1902">
        <v>25</v>
      </c>
      <c r="F1902">
        <v>548.71</v>
      </c>
      <c r="G1902">
        <v>548.71</v>
      </c>
      <c r="H1902">
        <v>548.71</v>
      </c>
      <c r="I1902">
        <v>557.32000000000005</v>
      </c>
      <c r="J1902">
        <v>557.32000000000005</v>
      </c>
      <c r="K1902">
        <v>557.32000000000005</v>
      </c>
      <c r="L1902">
        <v>566.05999999999995</v>
      </c>
      <c r="M1902">
        <v>566.05999999999995</v>
      </c>
      <c r="N1902">
        <v>566.05999999999995</v>
      </c>
      <c r="O1902">
        <v>574.94000000000005</v>
      </c>
      <c r="P1902">
        <v>574.94000000000005</v>
      </c>
      <c r="Q1902">
        <v>574.94000000000005</v>
      </c>
    </row>
    <row r="1903" spans="1:17" x14ac:dyDescent="0.2">
      <c r="A1903" t="s">
        <v>121</v>
      </c>
      <c r="B1903" t="e">
        <f>INDEX('SHOP Plan List'!B$2:B$15,MATCH($A1903,'SHOP Plan List'!$A$2:$A$15,0))</f>
        <v>#N/A</v>
      </c>
      <c r="C1903" t="e">
        <f>INDEX('SHOP Plan List'!C$2:C$15,MATCH($A1903,'SHOP Plan List'!$A$2:$A$15,0))</f>
        <v>#N/A</v>
      </c>
      <c r="D1903" t="s">
        <v>82</v>
      </c>
      <c r="E1903">
        <v>26</v>
      </c>
      <c r="F1903">
        <v>559.64</v>
      </c>
      <c r="G1903">
        <v>559.64</v>
      </c>
      <c r="H1903">
        <v>559.64</v>
      </c>
      <c r="I1903">
        <v>568.41999999999996</v>
      </c>
      <c r="J1903">
        <v>568.41999999999996</v>
      </c>
      <c r="K1903">
        <v>568.41999999999996</v>
      </c>
      <c r="L1903">
        <v>577.34</v>
      </c>
      <c r="M1903">
        <v>577.34</v>
      </c>
      <c r="N1903">
        <v>577.34</v>
      </c>
      <c r="O1903">
        <v>586.4</v>
      </c>
      <c r="P1903">
        <v>586.4</v>
      </c>
      <c r="Q1903">
        <v>586.4</v>
      </c>
    </row>
    <row r="1904" spans="1:17" x14ac:dyDescent="0.2">
      <c r="A1904" t="s">
        <v>121</v>
      </c>
      <c r="B1904" t="e">
        <f>INDEX('SHOP Plan List'!B$2:B$15,MATCH($A1904,'SHOP Plan List'!$A$2:$A$15,0))</f>
        <v>#N/A</v>
      </c>
      <c r="C1904" t="e">
        <f>INDEX('SHOP Plan List'!C$2:C$15,MATCH($A1904,'SHOP Plan List'!$A$2:$A$15,0))</f>
        <v>#N/A</v>
      </c>
      <c r="D1904" t="s">
        <v>82</v>
      </c>
      <c r="E1904">
        <v>27</v>
      </c>
      <c r="F1904">
        <v>572.76</v>
      </c>
      <c r="G1904">
        <v>572.76</v>
      </c>
      <c r="H1904">
        <v>572.76</v>
      </c>
      <c r="I1904">
        <v>581.74</v>
      </c>
      <c r="J1904">
        <v>581.74</v>
      </c>
      <c r="K1904">
        <v>581.74</v>
      </c>
      <c r="L1904">
        <v>590.87</v>
      </c>
      <c r="M1904">
        <v>590.87</v>
      </c>
      <c r="N1904">
        <v>590.87</v>
      </c>
      <c r="O1904">
        <v>600.14</v>
      </c>
      <c r="P1904">
        <v>600.14</v>
      </c>
      <c r="Q1904">
        <v>600.14</v>
      </c>
    </row>
    <row r="1905" spans="1:17" x14ac:dyDescent="0.2">
      <c r="A1905" t="s">
        <v>121</v>
      </c>
      <c r="B1905" t="e">
        <f>INDEX('SHOP Plan List'!B$2:B$15,MATCH($A1905,'SHOP Plan List'!$A$2:$A$15,0))</f>
        <v>#N/A</v>
      </c>
      <c r="C1905" t="e">
        <f>INDEX('SHOP Plan List'!C$2:C$15,MATCH($A1905,'SHOP Plan List'!$A$2:$A$15,0))</f>
        <v>#N/A</v>
      </c>
      <c r="D1905" t="s">
        <v>82</v>
      </c>
      <c r="E1905">
        <v>28</v>
      </c>
      <c r="F1905">
        <v>594.07000000000005</v>
      </c>
      <c r="G1905">
        <v>594.07000000000005</v>
      </c>
      <c r="H1905">
        <v>594.07000000000005</v>
      </c>
      <c r="I1905">
        <v>603.39</v>
      </c>
      <c r="J1905">
        <v>603.39</v>
      </c>
      <c r="K1905">
        <v>603.39</v>
      </c>
      <c r="L1905">
        <v>612.86</v>
      </c>
      <c r="M1905">
        <v>612.86</v>
      </c>
      <c r="N1905">
        <v>612.86</v>
      </c>
      <c r="O1905">
        <v>622.47</v>
      </c>
      <c r="P1905">
        <v>622.47</v>
      </c>
      <c r="Q1905">
        <v>622.47</v>
      </c>
    </row>
    <row r="1906" spans="1:17" x14ac:dyDescent="0.2">
      <c r="A1906" t="s">
        <v>121</v>
      </c>
      <c r="B1906" t="e">
        <f>INDEX('SHOP Plan List'!B$2:B$15,MATCH($A1906,'SHOP Plan List'!$A$2:$A$15,0))</f>
        <v>#N/A</v>
      </c>
      <c r="C1906" t="e">
        <f>INDEX('SHOP Plan List'!C$2:C$15,MATCH($A1906,'SHOP Plan List'!$A$2:$A$15,0))</f>
        <v>#N/A</v>
      </c>
      <c r="D1906" t="s">
        <v>82</v>
      </c>
      <c r="E1906">
        <v>29</v>
      </c>
      <c r="F1906">
        <v>611.55999999999995</v>
      </c>
      <c r="G1906">
        <v>611.55999999999995</v>
      </c>
      <c r="H1906">
        <v>611.55999999999995</v>
      </c>
      <c r="I1906">
        <v>621.15</v>
      </c>
      <c r="J1906">
        <v>621.15</v>
      </c>
      <c r="K1906">
        <v>621.15</v>
      </c>
      <c r="L1906">
        <v>630.9</v>
      </c>
      <c r="M1906">
        <v>630.9</v>
      </c>
      <c r="N1906">
        <v>630.9</v>
      </c>
      <c r="O1906">
        <v>640.79999999999995</v>
      </c>
      <c r="P1906">
        <v>640.79999999999995</v>
      </c>
      <c r="Q1906">
        <v>640.79999999999995</v>
      </c>
    </row>
    <row r="1907" spans="1:17" x14ac:dyDescent="0.2">
      <c r="A1907" t="s">
        <v>121</v>
      </c>
      <c r="B1907" t="e">
        <f>INDEX('SHOP Plan List'!B$2:B$15,MATCH($A1907,'SHOP Plan List'!$A$2:$A$15,0))</f>
        <v>#N/A</v>
      </c>
      <c r="C1907" t="e">
        <f>INDEX('SHOP Plan List'!C$2:C$15,MATCH($A1907,'SHOP Plan List'!$A$2:$A$15,0))</f>
        <v>#N/A</v>
      </c>
      <c r="D1907" t="s">
        <v>82</v>
      </c>
      <c r="E1907">
        <v>30</v>
      </c>
      <c r="F1907">
        <v>620.29999999999995</v>
      </c>
      <c r="G1907">
        <v>620.29999999999995</v>
      </c>
      <c r="H1907">
        <v>620.29999999999995</v>
      </c>
      <c r="I1907">
        <v>630.04</v>
      </c>
      <c r="J1907">
        <v>630.04</v>
      </c>
      <c r="K1907">
        <v>630.04</v>
      </c>
      <c r="L1907">
        <v>639.91999999999996</v>
      </c>
      <c r="M1907">
        <v>639.91999999999996</v>
      </c>
      <c r="N1907">
        <v>639.91999999999996</v>
      </c>
      <c r="O1907">
        <v>649.96</v>
      </c>
      <c r="P1907">
        <v>649.96</v>
      </c>
      <c r="Q1907">
        <v>649.96</v>
      </c>
    </row>
    <row r="1908" spans="1:17" x14ac:dyDescent="0.2">
      <c r="A1908" t="s">
        <v>121</v>
      </c>
      <c r="B1908" t="e">
        <f>INDEX('SHOP Plan List'!B$2:B$15,MATCH($A1908,'SHOP Plan List'!$A$2:$A$15,0))</f>
        <v>#N/A</v>
      </c>
      <c r="C1908" t="e">
        <f>INDEX('SHOP Plan List'!C$2:C$15,MATCH($A1908,'SHOP Plan List'!$A$2:$A$15,0))</f>
        <v>#N/A</v>
      </c>
      <c r="D1908" t="s">
        <v>82</v>
      </c>
      <c r="E1908">
        <v>31</v>
      </c>
      <c r="F1908">
        <v>633.41999999999996</v>
      </c>
      <c r="G1908">
        <v>633.41999999999996</v>
      </c>
      <c r="H1908">
        <v>633.41999999999996</v>
      </c>
      <c r="I1908">
        <v>643.36</v>
      </c>
      <c r="J1908">
        <v>643.36</v>
      </c>
      <c r="K1908">
        <v>643.36</v>
      </c>
      <c r="L1908">
        <v>653.45000000000005</v>
      </c>
      <c r="M1908">
        <v>653.45000000000005</v>
      </c>
      <c r="N1908">
        <v>653.45000000000005</v>
      </c>
      <c r="O1908">
        <v>663.7</v>
      </c>
      <c r="P1908">
        <v>663.7</v>
      </c>
      <c r="Q1908">
        <v>663.7</v>
      </c>
    </row>
    <row r="1909" spans="1:17" x14ac:dyDescent="0.2">
      <c r="A1909" t="s">
        <v>121</v>
      </c>
      <c r="B1909" t="e">
        <f>INDEX('SHOP Plan List'!B$2:B$15,MATCH($A1909,'SHOP Plan List'!$A$2:$A$15,0))</f>
        <v>#N/A</v>
      </c>
      <c r="C1909" t="e">
        <f>INDEX('SHOP Plan List'!C$2:C$15,MATCH($A1909,'SHOP Plan List'!$A$2:$A$15,0))</f>
        <v>#N/A</v>
      </c>
      <c r="D1909" t="s">
        <v>82</v>
      </c>
      <c r="E1909">
        <v>32</v>
      </c>
      <c r="F1909">
        <v>646.54</v>
      </c>
      <c r="G1909">
        <v>646.54</v>
      </c>
      <c r="H1909">
        <v>646.54</v>
      </c>
      <c r="I1909">
        <v>656.68</v>
      </c>
      <c r="J1909">
        <v>656.68</v>
      </c>
      <c r="K1909">
        <v>656.68</v>
      </c>
      <c r="L1909">
        <v>666.98</v>
      </c>
      <c r="M1909">
        <v>666.98</v>
      </c>
      <c r="N1909">
        <v>666.98</v>
      </c>
      <c r="O1909">
        <v>677.45</v>
      </c>
      <c r="P1909">
        <v>677.45</v>
      </c>
      <c r="Q1909">
        <v>677.45</v>
      </c>
    </row>
    <row r="1910" spans="1:17" x14ac:dyDescent="0.2">
      <c r="A1910" t="s">
        <v>121</v>
      </c>
      <c r="B1910" t="e">
        <f>INDEX('SHOP Plan List'!B$2:B$15,MATCH($A1910,'SHOP Plan List'!$A$2:$A$15,0))</f>
        <v>#N/A</v>
      </c>
      <c r="C1910" t="e">
        <f>INDEX('SHOP Plan List'!C$2:C$15,MATCH($A1910,'SHOP Plan List'!$A$2:$A$15,0))</f>
        <v>#N/A</v>
      </c>
      <c r="D1910" t="s">
        <v>82</v>
      </c>
      <c r="E1910">
        <v>33</v>
      </c>
      <c r="F1910">
        <v>654.73</v>
      </c>
      <c r="G1910">
        <v>654.73</v>
      </c>
      <c r="H1910">
        <v>654.73</v>
      </c>
      <c r="I1910">
        <v>665.01</v>
      </c>
      <c r="J1910">
        <v>665.01</v>
      </c>
      <c r="K1910">
        <v>665.01</v>
      </c>
      <c r="L1910">
        <v>675.44</v>
      </c>
      <c r="M1910">
        <v>675.44</v>
      </c>
      <c r="N1910">
        <v>675.44</v>
      </c>
      <c r="O1910">
        <v>686.04</v>
      </c>
      <c r="P1910">
        <v>686.04</v>
      </c>
      <c r="Q1910">
        <v>686.04</v>
      </c>
    </row>
    <row r="1911" spans="1:17" x14ac:dyDescent="0.2">
      <c r="A1911" t="s">
        <v>121</v>
      </c>
      <c r="B1911" t="e">
        <f>INDEX('SHOP Plan List'!B$2:B$15,MATCH($A1911,'SHOP Plan List'!$A$2:$A$15,0))</f>
        <v>#N/A</v>
      </c>
      <c r="C1911" t="e">
        <f>INDEX('SHOP Plan List'!C$2:C$15,MATCH($A1911,'SHOP Plan List'!$A$2:$A$15,0))</f>
        <v>#N/A</v>
      </c>
      <c r="D1911" t="s">
        <v>82</v>
      </c>
      <c r="E1911">
        <v>34</v>
      </c>
      <c r="F1911">
        <v>663.48</v>
      </c>
      <c r="G1911">
        <v>663.48</v>
      </c>
      <c r="H1911">
        <v>663.48</v>
      </c>
      <c r="I1911">
        <v>673.89</v>
      </c>
      <c r="J1911">
        <v>673.89</v>
      </c>
      <c r="K1911">
        <v>673.89</v>
      </c>
      <c r="L1911">
        <v>684.46</v>
      </c>
      <c r="M1911">
        <v>684.46</v>
      </c>
      <c r="N1911">
        <v>684.46</v>
      </c>
      <c r="O1911">
        <v>695.2</v>
      </c>
      <c r="P1911">
        <v>695.2</v>
      </c>
      <c r="Q1911">
        <v>695.2</v>
      </c>
    </row>
    <row r="1912" spans="1:17" x14ac:dyDescent="0.2">
      <c r="A1912" t="s">
        <v>121</v>
      </c>
      <c r="B1912" t="e">
        <f>INDEX('SHOP Plan List'!B$2:B$15,MATCH($A1912,'SHOP Plan List'!$A$2:$A$15,0))</f>
        <v>#N/A</v>
      </c>
      <c r="C1912" t="e">
        <f>INDEX('SHOP Plan List'!C$2:C$15,MATCH($A1912,'SHOP Plan List'!$A$2:$A$15,0))</f>
        <v>#N/A</v>
      </c>
      <c r="D1912" t="s">
        <v>82</v>
      </c>
      <c r="E1912">
        <v>35</v>
      </c>
      <c r="F1912">
        <v>667.85</v>
      </c>
      <c r="G1912">
        <v>667.85</v>
      </c>
      <c r="H1912">
        <v>667.85</v>
      </c>
      <c r="I1912">
        <v>678.33</v>
      </c>
      <c r="J1912">
        <v>678.33</v>
      </c>
      <c r="K1912">
        <v>678.33</v>
      </c>
      <c r="L1912">
        <v>688.97</v>
      </c>
      <c r="M1912">
        <v>688.97</v>
      </c>
      <c r="N1912">
        <v>688.97</v>
      </c>
      <c r="O1912">
        <v>699.78</v>
      </c>
      <c r="P1912">
        <v>699.78</v>
      </c>
      <c r="Q1912">
        <v>699.78</v>
      </c>
    </row>
    <row r="1913" spans="1:17" x14ac:dyDescent="0.2">
      <c r="A1913" t="s">
        <v>121</v>
      </c>
      <c r="B1913" t="e">
        <f>INDEX('SHOP Plan List'!B$2:B$15,MATCH($A1913,'SHOP Plan List'!$A$2:$A$15,0))</f>
        <v>#N/A</v>
      </c>
      <c r="C1913" t="e">
        <f>INDEX('SHOP Plan List'!C$2:C$15,MATCH($A1913,'SHOP Plan List'!$A$2:$A$15,0))</f>
        <v>#N/A</v>
      </c>
      <c r="D1913" t="s">
        <v>82</v>
      </c>
      <c r="E1913">
        <v>36</v>
      </c>
      <c r="F1913">
        <v>672.22</v>
      </c>
      <c r="G1913">
        <v>672.22</v>
      </c>
      <c r="H1913">
        <v>672.22</v>
      </c>
      <c r="I1913">
        <v>682.77</v>
      </c>
      <c r="J1913">
        <v>682.77</v>
      </c>
      <c r="K1913">
        <v>682.77</v>
      </c>
      <c r="L1913">
        <v>693.48</v>
      </c>
      <c r="M1913">
        <v>693.48</v>
      </c>
      <c r="N1913">
        <v>693.48</v>
      </c>
      <c r="O1913">
        <v>704.36</v>
      </c>
      <c r="P1913">
        <v>704.36</v>
      </c>
      <c r="Q1913">
        <v>704.36</v>
      </c>
    </row>
    <row r="1914" spans="1:17" x14ac:dyDescent="0.2">
      <c r="A1914" t="s">
        <v>121</v>
      </c>
      <c r="B1914" t="e">
        <f>INDEX('SHOP Plan List'!B$2:B$15,MATCH($A1914,'SHOP Plan List'!$A$2:$A$15,0))</f>
        <v>#N/A</v>
      </c>
      <c r="C1914" t="e">
        <f>INDEX('SHOP Plan List'!C$2:C$15,MATCH($A1914,'SHOP Plan List'!$A$2:$A$15,0))</f>
        <v>#N/A</v>
      </c>
      <c r="D1914" t="s">
        <v>82</v>
      </c>
      <c r="E1914">
        <v>37</v>
      </c>
      <c r="F1914">
        <v>676.6</v>
      </c>
      <c r="G1914">
        <v>676.6</v>
      </c>
      <c r="H1914">
        <v>676.6</v>
      </c>
      <c r="I1914">
        <v>687.21</v>
      </c>
      <c r="J1914">
        <v>687.21</v>
      </c>
      <c r="K1914">
        <v>687.21</v>
      </c>
      <c r="L1914">
        <v>697.99</v>
      </c>
      <c r="M1914">
        <v>697.99</v>
      </c>
      <c r="N1914">
        <v>697.99</v>
      </c>
      <c r="O1914">
        <v>708.94</v>
      </c>
      <c r="P1914">
        <v>708.94</v>
      </c>
      <c r="Q1914">
        <v>708.94</v>
      </c>
    </row>
    <row r="1915" spans="1:17" x14ac:dyDescent="0.2">
      <c r="A1915" t="s">
        <v>121</v>
      </c>
      <c r="B1915" t="e">
        <f>INDEX('SHOP Plan List'!B$2:B$15,MATCH($A1915,'SHOP Plan List'!$A$2:$A$15,0))</f>
        <v>#N/A</v>
      </c>
      <c r="C1915" t="e">
        <f>INDEX('SHOP Plan List'!C$2:C$15,MATCH($A1915,'SHOP Plan List'!$A$2:$A$15,0))</f>
        <v>#N/A</v>
      </c>
      <c r="D1915" t="s">
        <v>82</v>
      </c>
      <c r="E1915">
        <v>38</v>
      </c>
      <c r="F1915">
        <v>680.97</v>
      </c>
      <c r="G1915">
        <v>680.97</v>
      </c>
      <c r="H1915">
        <v>680.97</v>
      </c>
      <c r="I1915">
        <v>691.65</v>
      </c>
      <c r="J1915">
        <v>691.65</v>
      </c>
      <c r="K1915">
        <v>691.65</v>
      </c>
      <c r="L1915">
        <v>702.5</v>
      </c>
      <c r="M1915">
        <v>702.5</v>
      </c>
      <c r="N1915">
        <v>702.5</v>
      </c>
      <c r="O1915">
        <v>713.53</v>
      </c>
      <c r="P1915">
        <v>713.53</v>
      </c>
      <c r="Q1915">
        <v>713.53</v>
      </c>
    </row>
    <row r="1916" spans="1:17" x14ac:dyDescent="0.2">
      <c r="A1916" t="s">
        <v>121</v>
      </c>
      <c r="B1916" t="e">
        <f>INDEX('SHOP Plan List'!B$2:B$15,MATCH($A1916,'SHOP Plan List'!$A$2:$A$15,0))</f>
        <v>#N/A</v>
      </c>
      <c r="C1916" t="e">
        <f>INDEX('SHOP Plan List'!C$2:C$15,MATCH($A1916,'SHOP Plan List'!$A$2:$A$15,0))</f>
        <v>#N/A</v>
      </c>
      <c r="D1916" t="s">
        <v>82</v>
      </c>
      <c r="E1916">
        <v>39</v>
      </c>
      <c r="F1916">
        <v>689.71</v>
      </c>
      <c r="G1916">
        <v>689.71</v>
      </c>
      <c r="H1916">
        <v>689.71</v>
      </c>
      <c r="I1916">
        <v>700.53</v>
      </c>
      <c r="J1916">
        <v>700.53</v>
      </c>
      <c r="K1916">
        <v>700.53</v>
      </c>
      <c r="L1916">
        <v>711.52</v>
      </c>
      <c r="M1916">
        <v>711.52</v>
      </c>
      <c r="N1916">
        <v>711.52</v>
      </c>
      <c r="O1916">
        <v>722.69</v>
      </c>
      <c r="P1916">
        <v>722.69</v>
      </c>
      <c r="Q1916">
        <v>722.69</v>
      </c>
    </row>
    <row r="1917" spans="1:17" x14ac:dyDescent="0.2">
      <c r="A1917" t="s">
        <v>121</v>
      </c>
      <c r="B1917" t="e">
        <f>INDEX('SHOP Plan List'!B$2:B$15,MATCH($A1917,'SHOP Plan List'!$A$2:$A$15,0))</f>
        <v>#N/A</v>
      </c>
      <c r="C1917" t="e">
        <f>INDEX('SHOP Plan List'!C$2:C$15,MATCH($A1917,'SHOP Plan List'!$A$2:$A$15,0))</f>
        <v>#N/A</v>
      </c>
      <c r="D1917" t="s">
        <v>82</v>
      </c>
      <c r="E1917">
        <v>40</v>
      </c>
      <c r="F1917">
        <v>698.46</v>
      </c>
      <c r="G1917">
        <v>698.46</v>
      </c>
      <c r="H1917">
        <v>698.46</v>
      </c>
      <c r="I1917">
        <v>709.41</v>
      </c>
      <c r="J1917">
        <v>709.41</v>
      </c>
      <c r="K1917">
        <v>709.41</v>
      </c>
      <c r="L1917">
        <v>720.55</v>
      </c>
      <c r="M1917">
        <v>720.55</v>
      </c>
      <c r="N1917">
        <v>720.55</v>
      </c>
      <c r="O1917">
        <v>731.85</v>
      </c>
      <c r="P1917">
        <v>731.85</v>
      </c>
      <c r="Q1917">
        <v>731.85</v>
      </c>
    </row>
    <row r="1918" spans="1:17" x14ac:dyDescent="0.2">
      <c r="A1918" t="s">
        <v>121</v>
      </c>
      <c r="B1918" t="e">
        <f>INDEX('SHOP Plan List'!B$2:B$15,MATCH($A1918,'SHOP Plan List'!$A$2:$A$15,0))</f>
        <v>#N/A</v>
      </c>
      <c r="C1918" t="e">
        <f>INDEX('SHOP Plan List'!C$2:C$15,MATCH($A1918,'SHOP Plan List'!$A$2:$A$15,0))</f>
        <v>#N/A</v>
      </c>
      <c r="D1918" t="s">
        <v>82</v>
      </c>
      <c r="E1918">
        <v>41</v>
      </c>
      <c r="F1918">
        <v>711.57</v>
      </c>
      <c r="G1918">
        <v>711.57</v>
      </c>
      <c r="H1918">
        <v>711.57</v>
      </c>
      <c r="I1918">
        <v>722.74</v>
      </c>
      <c r="J1918">
        <v>722.74</v>
      </c>
      <c r="K1918">
        <v>722.74</v>
      </c>
      <c r="L1918">
        <v>734.08</v>
      </c>
      <c r="M1918">
        <v>734.08</v>
      </c>
      <c r="N1918">
        <v>734.08</v>
      </c>
      <c r="O1918">
        <v>745.59</v>
      </c>
      <c r="P1918">
        <v>745.59</v>
      </c>
      <c r="Q1918">
        <v>745.59</v>
      </c>
    </row>
    <row r="1919" spans="1:17" x14ac:dyDescent="0.2">
      <c r="A1919" t="s">
        <v>121</v>
      </c>
      <c r="B1919" t="e">
        <f>INDEX('SHOP Plan List'!B$2:B$15,MATCH($A1919,'SHOP Plan List'!$A$2:$A$15,0))</f>
        <v>#N/A</v>
      </c>
      <c r="C1919" t="e">
        <f>INDEX('SHOP Plan List'!C$2:C$15,MATCH($A1919,'SHOP Plan List'!$A$2:$A$15,0))</f>
        <v>#N/A</v>
      </c>
      <c r="D1919" t="s">
        <v>82</v>
      </c>
      <c r="E1919">
        <v>42</v>
      </c>
      <c r="F1919">
        <v>724.14</v>
      </c>
      <c r="G1919">
        <v>724.14</v>
      </c>
      <c r="H1919">
        <v>724.14</v>
      </c>
      <c r="I1919">
        <v>735.5</v>
      </c>
      <c r="J1919">
        <v>735.5</v>
      </c>
      <c r="K1919">
        <v>735.5</v>
      </c>
      <c r="L1919">
        <v>747.04</v>
      </c>
      <c r="M1919">
        <v>747.04</v>
      </c>
      <c r="N1919">
        <v>747.04</v>
      </c>
      <c r="O1919">
        <v>758.76</v>
      </c>
      <c r="P1919">
        <v>758.76</v>
      </c>
      <c r="Q1919">
        <v>758.76</v>
      </c>
    </row>
    <row r="1920" spans="1:17" x14ac:dyDescent="0.2">
      <c r="A1920" t="s">
        <v>121</v>
      </c>
      <c r="B1920" t="e">
        <f>INDEX('SHOP Plan List'!B$2:B$15,MATCH($A1920,'SHOP Plan List'!$A$2:$A$15,0))</f>
        <v>#N/A</v>
      </c>
      <c r="C1920" t="e">
        <f>INDEX('SHOP Plan List'!C$2:C$15,MATCH($A1920,'SHOP Plan List'!$A$2:$A$15,0))</f>
        <v>#N/A</v>
      </c>
      <c r="D1920" t="s">
        <v>82</v>
      </c>
      <c r="E1920">
        <v>43</v>
      </c>
      <c r="F1920">
        <v>741.63</v>
      </c>
      <c r="G1920">
        <v>741.63</v>
      </c>
      <c r="H1920">
        <v>741.63</v>
      </c>
      <c r="I1920">
        <v>753.27</v>
      </c>
      <c r="J1920">
        <v>753.27</v>
      </c>
      <c r="K1920">
        <v>753.27</v>
      </c>
      <c r="L1920">
        <v>765.09</v>
      </c>
      <c r="M1920">
        <v>765.09</v>
      </c>
      <c r="N1920">
        <v>765.09</v>
      </c>
      <c r="O1920">
        <v>777.09</v>
      </c>
      <c r="P1920">
        <v>777.09</v>
      </c>
      <c r="Q1920">
        <v>777.09</v>
      </c>
    </row>
    <row r="1921" spans="1:17" x14ac:dyDescent="0.2">
      <c r="A1921" t="s">
        <v>121</v>
      </c>
      <c r="B1921" t="e">
        <f>INDEX('SHOP Plan List'!B$2:B$15,MATCH($A1921,'SHOP Plan List'!$A$2:$A$15,0))</f>
        <v>#N/A</v>
      </c>
      <c r="C1921" t="e">
        <f>INDEX('SHOP Plan List'!C$2:C$15,MATCH($A1921,'SHOP Plan List'!$A$2:$A$15,0))</f>
        <v>#N/A</v>
      </c>
      <c r="D1921" t="s">
        <v>82</v>
      </c>
      <c r="E1921">
        <v>44</v>
      </c>
      <c r="F1921">
        <v>763.49</v>
      </c>
      <c r="G1921">
        <v>763.49</v>
      </c>
      <c r="H1921">
        <v>763.49</v>
      </c>
      <c r="I1921">
        <v>775.47</v>
      </c>
      <c r="J1921">
        <v>775.47</v>
      </c>
      <c r="K1921">
        <v>775.47</v>
      </c>
      <c r="L1921">
        <v>787.64</v>
      </c>
      <c r="M1921">
        <v>787.64</v>
      </c>
      <c r="N1921">
        <v>787.64</v>
      </c>
      <c r="O1921">
        <v>800</v>
      </c>
      <c r="P1921">
        <v>800</v>
      </c>
      <c r="Q1921">
        <v>800</v>
      </c>
    </row>
    <row r="1922" spans="1:17" x14ac:dyDescent="0.2">
      <c r="A1922" t="s">
        <v>121</v>
      </c>
      <c r="B1922" t="e">
        <f>INDEX('SHOP Plan List'!B$2:B$15,MATCH($A1922,'SHOP Plan List'!$A$2:$A$15,0))</f>
        <v>#N/A</v>
      </c>
      <c r="C1922" t="e">
        <f>INDEX('SHOP Plan List'!C$2:C$15,MATCH($A1922,'SHOP Plan List'!$A$2:$A$15,0))</f>
        <v>#N/A</v>
      </c>
      <c r="D1922" t="s">
        <v>82</v>
      </c>
      <c r="E1922">
        <v>45</v>
      </c>
      <c r="F1922">
        <v>789.18</v>
      </c>
      <c r="G1922">
        <v>789.18</v>
      </c>
      <c r="H1922">
        <v>789.18</v>
      </c>
      <c r="I1922">
        <v>801.56</v>
      </c>
      <c r="J1922">
        <v>801.56</v>
      </c>
      <c r="K1922">
        <v>801.56</v>
      </c>
      <c r="L1922">
        <v>814.14</v>
      </c>
      <c r="M1922">
        <v>814.14</v>
      </c>
      <c r="N1922">
        <v>814.14</v>
      </c>
      <c r="O1922">
        <v>826.91</v>
      </c>
      <c r="P1922">
        <v>826.91</v>
      </c>
      <c r="Q1922">
        <v>826.91</v>
      </c>
    </row>
    <row r="1923" spans="1:17" x14ac:dyDescent="0.2">
      <c r="A1923" t="s">
        <v>121</v>
      </c>
      <c r="B1923" t="e">
        <f>INDEX('SHOP Plan List'!B$2:B$15,MATCH($A1923,'SHOP Plan List'!$A$2:$A$15,0))</f>
        <v>#N/A</v>
      </c>
      <c r="C1923" t="e">
        <f>INDEX('SHOP Plan List'!C$2:C$15,MATCH($A1923,'SHOP Plan List'!$A$2:$A$15,0))</f>
        <v>#N/A</v>
      </c>
      <c r="D1923" t="s">
        <v>82</v>
      </c>
      <c r="E1923">
        <v>46</v>
      </c>
      <c r="F1923">
        <v>819.78</v>
      </c>
      <c r="G1923">
        <v>819.78</v>
      </c>
      <c r="H1923">
        <v>819.78</v>
      </c>
      <c r="I1923">
        <v>832.65</v>
      </c>
      <c r="J1923">
        <v>832.65</v>
      </c>
      <c r="K1923">
        <v>832.65</v>
      </c>
      <c r="L1923">
        <v>845.71</v>
      </c>
      <c r="M1923">
        <v>845.71</v>
      </c>
      <c r="N1923">
        <v>845.71</v>
      </c>
      <c r="O1923">
        <v>858.98</v>
      </c>
      <c r="P1923">
        <v>858.98</v>
      </c>
      <c r="Q1923">
        <v>858.98</v>
      </c>
    </row>
    <row r="1924" spans="1:17" x14ac:dyDescent="0.2">
      <c r="A1924" t="s">
        <v>121</v>
      </c>
      <c r="B1924" t="e">
        <f>INDEX('SHOP Plan List'!B$2:B$15,MATCH($A1924,'SHOP Plan List'!$A$2:$A$15,0))</f>
        <v>#N/A</v>
      </c>
      <c r="C1924" t="e">
        <f>INDEX('SHOP Plan List'!C$2:C$15,MATCH($A1924,'SHOP Plan List'!$A$2:$A$15,0))</f>
        <v>#N/A</v>
      </c>
      <c r="D1924" t="s">
        <v>82</v>
      </c>
      <c r="E1924">
        <v>47</v>
      </c>
      <c r="F1924">
        <v>854.22</v>
      </c>
      <c r="G1924">
        <v>854.22</v>
      </c>
      <c r="H1924">
        <v>854.22</v>
      </c>
      <c r="I1924">
        <v>867.62</v>
      </c>
      <c r="J1924">
        <v>867.62</v>
      </c>
      <c r="K1924">
        <v>867.62</v>
      </c>
      <c r="L1924">
        <v>881.23</v>
      </c>
      <c r="M1924">
        <v>881.23</v>
      </c>
      <c r="N1924">
        <v>881.23</v>
      </c>
      <c r="O1924">
        <v>895.06</v>
      </c>
      <c r="P1924">
        <v>895.06</v>
      </c>
      <c r="Q1924">
        <v>895.06</v>
      </c>
    </row>
    <row r="1925" spans="1:17" x14ac:dyDescent="0.2">
      <c r="A1925" t="s">
        <v>121</v>
      </c>
      <c r="B1925" t="e">
        <f>INDEX('SHOP Plan List'!B$2:B$15,MATCH($A1925,'SHOP Plan List'!$A$2:$A$15,0))</f>
        <v>#N/A</v>
      </c>
      <c r="C1925" t="e">
        <f>INDEX('SHOP Plan List'!C$2:C$15,MATCH($A1925,'SHOP Plan List'!$A$2:$A$15,0))</f>
        <v>#N/A</v>
      </c>
      <c r="D1925" t="s">
        <v>82</v>
      </c>
      <c r="E1925">
        <v>48</v>
      </c>
      <c r="F1925">
        <v>893.57</v>
      </c>
      <c r="G1925">
        <v>893.57</v>
      </c>
      <c r="H1925">
        <v>893.57</v>
      </c>
      <c r="I1925">
        <v>907.58</v>
      </c>
      <c r="J1925">
        <v>907.58</v>
      </c>
      <c r="K1925">
        <v>907.58</v>
      </c>
      <c r="L1925">
        <v>921.82</v>
      </c>
      <c r="M1925">
        <v>921.82</v>
      </c>
      <c r="N1925">
        <v>921.82</v>
      </c>
      <c r="O1925">
        <v>936.29</v>
      </c>
      <c r="P1925">
        <v>936.29</v>
      </c>
      <c r="Q1925">
        <v>936.29</v>
      </c>
    </row>
    <row r="1926" spans="1:17" x14ac:dyDescent="0.2">
      <c r="A1926" t="s">
        <v>121</v>
      </c>
      <c r="B1926" t="e">
        <f>INDEX('SHOP Plan List'!B$2:B$15,MATCH($A1926,'SHOP Plan List'!$A$2:$A$15,0))</f>
        <v>#N/A</v>
      </c>
      <c r="C1926" t="e">
        <f>INDEX('SHOP Plan List'!C$2:C$15,MATCH($A1926,'SHOP Plan List'!$A$2:$A$15,0))</f>
        <v>#N/A</v>
      </c>
      <c r="D1926" t="s">
        <v>82</v>
      </c>
      <c r="E1926">
        <v>49</v>
      </c>
      <c r="F1926">
        <v>932.37</v>
      </c>
      <c r="G1926">
        <v>932.37</v>
      </c>
      <c r="H1926">
        <v>932.37</v>
      </c>
      <c r="I1926">
        <v>947</v>
      </c>
      <c r="J1926">
        <v>947</v>
      </c>
      <c r="K1926">
        <v>947</v>
      </c>
      <c r="L1926">
        <v>961.85</v>
      </c>
      <c r="M1926">
        <v>961.85</v>
      </c>
      <c r="N1926">
        <v>961.85</v>
      </c>
      <c r="O1926">
        <v>976.95</v>
      </c>
      <c r="P1926">
        <v>976.95</v>
      </c>
      <c r="Q1926">
        <v>976.95</v>
      </c>
    </row>
    <row r="1927" spans="1:17" x14ac:dyDescent="0.2">
      <c r="A1927" t="s">
        <v>121</v>
      </c>
      <c r="B1927" t="e">
        <f>INDEX('SHOP Plan List'!B$2:B$15,MATCH($A1927,'SHOP Plan List'!$A$2:$A$15,0))</f>
        <v>#N/A</v>
      </c>
      <c r="C1927" t="e">
        <f>INDEX('SHOP Plan List'!C$2:C$15,MATCH($A1927,'SHOP Plan List'!$A$2:$A$15,0))</f>
        <v>#N/A</v>
      </c>
      <c r="D1927" t="s">
        <v>82</v>
      </c>
      <c r="E1927">
        <v>50</v>
      </c>
      <c r="F1927">
        <v>976.09</v>
      </c>
      <c r="G1927">
        <v>976.09</v>
      </c>
      <c r="H1927">
        <v>976.09</v>
      </c>
      <c r="I1927">
        <v>991.4</v>
      </c>
      <c r="J1927">
        <v>991.4</v>
      </c>
      <c r="K1927">
        <v>991.4</v>
      </c>
      <c r="L1927">
        <v>1006.96</v>
      </c>
      <c r="M1927">
        <v>1006.96</v>
      </c>
      <c r="N1927">
        <v>1006.96</v>
      </c>
      <c r="O1927">
        <v>1022.76</v>
      </c>
      <c r="P1927">
        <v>1022.76</v>
      </c>
      <c r="Q1927">
        <v>1022.76</v>
      </c>
    </row>
    <row r="1928" spans="1:17" x14ac:dyDescent="0.2">
      <c r="A1928" t="s">
        <v>121</v>
      </c>
      <c r="B1928" t="e">
        <f>INDEX('SHOP Plan List'!B$2:B$15,MATCH($A1928,'SHOP Plan List'!$A$2:$A$15,0))</f>
        <v>#N/A</v>
      </c>
      <c r="C1928" t="e">
        <f>INDEX('SHOP Plan List'!C$2:C$15,MATCH($A1928,'SHOP Plan List'!$A$2:$A$15,0))</f>
        <v>#N/A</v>
      </c>
      <c r="D1928" t="s">
        <v>82</v>
      </c>
      <c r="E1928">
        <v>51</v>
      </c>
      <c r="F1928">
        <v>1019.27</v>
      </c>
      <c r="G1928">
        <v>1019.27</v>
      </c>
      <c r="H1928">
        <v>1019.27</v>
      </c>
      <c r="I1928">
        <v>1035.26</v>
      </c>
      <c r="J1928">
        <v>1035.26</v>
      </c>
      <c r="K1928">
        <v>1035.26</v>
      </c>
      <c r="L1928">
        <v>1051.5</v>
      </c>
      <c r="M1928">
        <v>1051.5</v>
      </c>
      <c r="N1928">
        <v>1051.5</v>
      </c>
      <c r="O1928">
        <v>1068</v>
      </c>
      <c r="P1928">
        <v>1068</v>
      </c>
      <c r="Q1928">
        <v>1068</v>
      </c>
    </row>
    <row r="1929" spans="1:17" x14ac:dyDescent="0.2">
      <c r="A1929" t="s">
        <v>121</v>
      </c>
      <c r="B1929" t="e">
        <f>INDEX('SHOP Plan List'!B$2:B$15,MATCH($A1929,'SHOP Plan List'!$A$2:$A$15,0))</f>
        <v>#N/A</v>
      </c>
      <c r="C1929" t="e">
        <f>INDEX('SHOP Plan List'!C$2:C$15,MATCH($A1929,'SHOP Plan List'!$A$2:$A$15,0))</f>
        <v>#N/A</v>
      </c>
      <c r="D1929" t="s">
        <v>82</v>
      </c>
      <c r="E1929">
        <v>52</v>
      </c>
      <c r="F1929">
        <v>1066.81</v>
      </c>
      <c r="G1929">
        <v>1066.81</v>
      </c>
      <c r="H1929">
        <v>1066.81</v>
      </c>
      <c r="I1929">
        <v>1083.55</v>
      </c>
      <c r="J1929">
        <v>1083.55</v>
      </c>
      <c r="K1929">
        <v>1083.55</v>
      </c>
      <c r="L1929">
        <v>1100.55</v>
      </c>
      <c r="M1929">
        <v>1100.55</v>
      </c>
      <c r="N1929">
        <v>1100.55</v>
      </c>
      <c r="O1929">
        <v>1117.82</v>
      </c>
      <c r="P1929">
        <v>1117.82</v>
      </c>
      <c r="Q1929">
        <v>1117.82</v>
      </c>
    </row>
    <row r="1930" spans="1:17" x14ac:dyDescent="0.2">
      <c r="A1930" t="s">
        <v>121</v>
      </c>
      <c r="B1930" t="e">
        <f>INDEX('SHOP Plan List'!B$2:B$15,MATCH($A1930,'SHOP Plan List'!$A$2:$A$15,0))</f>
        <v>#N/A</v>
      </c>
      <c r="C1930" t="e">
        <f>INDEX('SHOP Plan List'!C$2:C$15,MATCH($A1930,'SHOP Plan List'!$A$2:$A$15,0))</f>
        <v>#N/A</v>
      </c>
      <c r="D1930" t="s">
        <v>82</v>
      </c>
      <c r="E1930">
        <v>53</v>
      </c>
      <c r="F1930">
        <v>1114.9100000000001</v>
      </c>
      <c r="G1930">
        <v>1114.9100000000001</v>
      </c>
      <c r="H1930">
        <v>1114.9100000000001</v>
      </c>
      <c r="I1930">
        <v>1132.4000000000001</v>
      </c>
      <c r="J1930">
        <v>1132.4000000000001</v>
      </c>
      <c r="K1930">
        <v>1132.4000000000001</v>
      </c>
      <c r="L1930">
        <v>1150.17</v>
      </c>
      <c r="M1930">
        <v>1150.17</v>
      </c>
      <c r="N1930">
        <v>1150.17</v>
      </c>
      <c r="O1930">
        <v>1168.21</v>
      </c>
      <c r="P1930">
        <v>1168.21</v>
      </c>
      <c r="Q1930">
        <v>1168.21</v>
      </c>
    </row>
    <row r="1931" spans="1:17" x14ac:dyDescent="0.2">
      <c r="A1931" t="s">
        <v>121</v>
      </c>
      <c r="B1931" t="e">
        <f>INDEX('SHOP Plan List'!B$2:B$15,MATCH($A1931,'SHOP Plan List'!$A$2:$A$15,0))</f>
        <v>#N/A</v>
      </c>
      <c r="C1931" t="e">
        <f>INDEX('SHOP Plan List'!C$2:C$15,MATCH($A1931,'SHOP Plan List'!$A$2:$A$15,0))</f>
        <v>#N/A</v>
      </c>
      <c r="D1931" t="s">
        <v>82</v>
      </c>
      <c r="E1931">
        <v>54</v>
      </c>
      <c r="F1931">
        <v>1166.83</v>
      </c>
      <c r="G1931">
        <v>1166.83</v>
      </c>
      <c r="H1931">
        <v>1166.83</v>
      </c>
      <c r="I1931">
        <v>1185.1300000000001</v>
      </c>
      <c r="J1931">
        <v>1185.1300000000001</v>
      </c>
      <c r="K1931">
        <v>1185.1300000000001</v>
      </c>
      <c r="L1931">
        <v>1203.73</v>
      </c>
      <c r="M1931">
        <v>1203.73</v>
      </c>
      <c r="N1931">
        <v>1203.73</v>
      </c>
      <c r="O1931">
        <v>1222.6099999999999</v>
      </c>
      <c r="P1931">
        <v>1222.6099999999999</v>
      </c>
      <c r="Q1931">
        <v>1222.6099999999999</v>
      </c>
    </row>
    <row r="1932" spans="1:17" x14ac:dyDescent="0.2">
      <c r="A1932" t="s">
        <v>121</v>
      </c>
      <c r="B1932" t="e">
        <f>INDEX('SHOP Plan List'!B$2:B$15,MATCH($A1932,'SHOP Plan List'!$A$2:$A$15,0))</f>
        <v>#N/A</v>
      </c>
      <c r="C1932" t="e">
        <f>INDEX('SHOP Plan List'!C$2:C$15,MATCH($A1932,'SHOP Plan List'!$A$2:$A$15,0))</f>
        <v>#N/A</v>
      </c>
      <c r="D1932" t="s">
        <v>82</v>
      </c>
      <c r="E1932">
        <v>55</v>
      </c>
      <c r="F1932">
        <v>1218.75</v>
      </c>
      <c r="G1932">
        <v>1218.75</v>
      </c>
      <c r="H1932">
        <v>1218.75</v>
      </c>
      <c r="I1932">
        <v>1237.8699999999999</v>
      </c>
      <c r="J1932">
        <v>1237.8699999999999</v>
      </c>
      <c r="K1932">
        <v>1237.8699999999999</v>
      </c>
      <c r="L1932">
        <v>1257.29</v>
      </c>
      <c r="M1932">
        <v>1257.29</v>
      </c>
      <c r="N1932">
        <v>1257.29</v>
      </c>
      <c r="O1932">
        <v>1277.02</v>
      </c>
      <c r="P1932">
        <v>1277.02</v>
      </c>
      <c r="Q1932">
        <v>1277.02</v>
      </c>
    </row>
    <row r="1933" spans="1:17" x14ac:dyDescent="0.2">
      <c r="A1933" t="s">
        <v>121</v>
      </c>
      <c r="B1933" t="e">
        <f>INDEX('SHOP Plan List'!B$2:B$15,MATCH($A1933,'SHOP Plan List'!$A$2:$A$15,0))</f>
        <v>#N/A</v>
      </c>
      <c r="C1933" t="e">
        <f>INDEX('SHOP Plan List'!C$2:C$15,MATCH($A1933,'SHOP Plan List'!$A$2:$A$15,0))</f>
        <v>#N/A</v>
      </c>
      <c r="D1933" t="s">
        <v>82</v>
      </c>
      <c r="E1933">
        <v>56</v>
      </c>
      <c r="F1933">
        <v>1275.04</v>
      </c>
      <c r="G1933">
        <v>1275.04</v>
      </c>
      <c r="H1933">
        <v>1275.04</v>
      </c>
      <c r="I1933">
        <v>1295.04</v>
      </c>
      <c r="J1933">
        <v>1295.04</v>
      </c>
      <c r="K1933">
        <v>1295.04</v>
      </c>
      <c r="L1933">
        <v>1315.36</v>
      </c>
      <c r="M1933">
        <v>1315.36</v>
      </c>
      <c r="N1933">
        <v>1315.36</v>
      </c>
      <c r="O1933">
        <v>1336</v>
      </c>
      <c r="P1933">
        <v>1336</v>
      </c>
      <c r="Q1933">
        <v>1336</v>
      </c>
    </row>
    <row r="1934" spans="1:17" x14ac:dyDescent="0.2">
      <c r="A1934" t="s">
        <v>121</v>
      </c>
      <c r="B1934" t="e">
        <f>INDEX('SHOP Plan List'!B$2:B$15,MATCH($A1934,'SHOP Plan List'!$A$2:$A$15,0))</f>
        <v>#N/A</v>
      </c>
      <c r="C1934" t="e">
        <f>INDEX('SHOP Plan List'!C$2:C$15,MATCH($A1934,'SHOP Plan List'!$A$2:$A$15,0))</f>
        <v>#N/A</v>
      </c>
      <c r="D1934" t="s">
        <v>82</v>
      </c>
      <c r="E1934">
        <v>57</v>
      </c>
      <c r="F1934">
        <v>1331.88</v>
      </c>
      <c r="G1934">
        <v>1331.88</v>
      </c>
      <c r="H1934">
        <v>1331.88</v>
      </c>
      <c r="I1934">
        <v>1352.77</v>
      </c>
      <c r="J1934">
        <v>1352.77</v>
      </c>
      <c r="K1934">
        <v>1352.77</v>
      </c>
      <c r="L1934">
        <v>1374</v>
      </c>
      <c r="M1934">
        <v>1374</v>
      </c>
      <c r="N1934">
        <v>1374</v>
      </c>
      <c r="O1934">
        <v>1395.55</v>
      </c>
      <c r="P1934">
        <v>1395.55</v>
      </c>
      <c r="Q1934">
        <v>1395.55</v>
      </c>
    </row>
    <row r="1935" spans="1:17" x14ac:dyDescent="0.2">
      <c r="A1935" t="s">
        <v>121</v>
      </c>
      <c r="B1935" t="e">
        <f>INDEX('SHOP Plan List'!B$2:B$15,MATCH($A1935,'SHOP Plan List'!$A$2:$A$15,0))</f>
        <v>#N/A</v>
      </c>
      <c r="C1935" t="e">
        <f>INDEX('SHOP Plan List'!C$2:C$15,MATCH($A1935,'SHOP Plan List'!$A$2:$A$15,0))</f>
        <v>#N/A</v>
      </c>
      <c r="D1935" t="s">
        <v>82</v>
      </c>
      <c r="E1935">
        <v>58</v>
      </c>
      <c r="F1935">
        <v>1392.54</v>
      </c>
      <c r="G1935">
        <v>1392.54</v>
      </c>
      <c r="H1935">
        <v>1392.54</v>
      </c>
      <c r="I1935">
        <v>1414.39</v>
      </c>
      <c r="J1935">
        <v>1414.39</v>
      </c>
      <c r="K1935">
        <v>1414.39</v>
      </c>
      <c r="L1935">
        <v>1436.58</v>
      </c>
      <c r="M1935">
        <v>1436.58</v>
      </c>
      <c r="N1935">
        <v>1436.58</v>
      </c>
      <c r="O1935">
        <v>1459.12</v>
      </c>
      <c r="P1935">
        <v>1459.12</v>
      </c>
      <c r="Q1935">
        <v>1459.12</v>
      </c>
    </row>
    <row r="1936" spans="1:17" x14ac:dyDescent="0.2">
      <c r="A1936" t="s">
        <v>121</v>
      </c>
      <c r="B1936" t="e">
        <f>INDEX('SHOP Plan List'!B$2:B$15,MATCH($A1936,'SHOP Plan List'!$A$2:$A$15,0))</f>
        <v>#N/A</v>
      </c>
      <c r="C1936" t="e">
        <f>INDEX('SHOP Plan List'!C$2:C$15,MATCH($A1936,'SHOP Plan List'!$A$2:$A$15,0))</f>
        <v>#N/A</v>
      </c>
      <c r="D1936" t="s">
        <v>82</v>
      </c>
      <c r="E1936">
        <v>59</v>
      </c>
      <c r="F1936">
        <v>1422.6</v>
      </c>
      <c r="G1936">
        <v>1422.6</v>
      </c>
      <c r="H1936">
        <v>1422.6</v>
      </c>
      <c r="I1936">
        <v>1444.92</v>
      </c>
      <c r="J1936">
        <v>1444.92</v>
      </c>
      <c r="K1936">
        <v>1444.92</v>
      </c>
      <c r="L1936">
        <v>1467.59</v>
      </c>
      <c r="M1936">
        <v>1467.59</v>
      </c>
      <c r="N1936">
        <v>1467.59</v>
      </c>
      <c r="O1936">
        <v>1490.61</v>
      </c>
      <c r="P1936">
        <v>1490.61</v>
      </c>
      <c r="Q1936">
        <v>1490.61</v>
      </c>
    </row>
    <row r="1937" spans="1:17" x14ac:dyDescent="0.2">
      <c r="A1937" t="s">
        <v>121</v>
      </c>
      <c r="B1937" t="e">
        <f>INDEX('SHOP Plan List'!B$2:B$15,MATCH($A1937,'SHOP Plan List'!$A$2:$A$15,0))</f>
        <v>#N/A</v>
      </c>
      <c r="C1937" t="e">
        <f>INDEX('SHOP Plan List'!C$2:C$15,MATCH($A1937,'SHOP Plan List'!$A$2:$A$15,0))</f>
        <v>#N/A</v>
      </c>
      <c r="D1937" t="s">
        <v>82</v>
      </c>
      <c r="E1937">
        <v>60</v>
      </c>
      <c r="F1937">
        <v>1483.26</v>
      </c>
      <c r="G1937">
        <v>1483.26</v>
      </c>
      <c r="H1937">
        <v>1483.26</v>
      </c>
      <c r="I1937">
        <v>1506.54</v>
      </c>
      <c r="J1937">
        <v>1506.54</v>
      </c>
      <c r="K1937">
        <v>1506.54</v>
      </c>
      <c r="L1937">
        <v>1530.17</v>
      </c>
      <c r="M1937">
        <v>1530.17</v>
      </c>
      <c r="N1937">
        <v>1530.17</v>
      </c>
      <c r="O1937">
        <v>1554.18</v>
      </c>
      <c r="P1937">
        <v>1554.18</v>
      </c>
      <c r="Q1937">
        <v>1554.18</v>
      </c>
    </row>
    <row r="1938" spans="1:17" x14ac:dyDescent="0.2">
      <c r="A1938" t="s">
        <v>121</v>
      </c>
      <c r="B1938" t="e">
        <f>INDEX('SHOP Plan List'!B$2:B$15,MATCH($A1938,'SHOP Plan List'!$A$2:$A$15,0))</f>
        <v>#N/A</v>
      </c>
      <c r="C1938" t="e">
        <f>INDEX('SHOP Plan List'!C$2:C$15,MATCH($A1938,'SHOP Plan List'!$A$2:$A$15,0))</f>
        <v>#N/A</v>
      </c>
      <c r="D1938" t="s">
        <v>82</v>
      </c>
      <c r="E1938">
        <v>61</v>
      </c>
      <c r="F1938">
        <v>1535.73</v>
      </c>
      <c r="G1938">
        <v>1535.73</v>
      </c>
      <c r="H1938">
        <v>1535.73</v>
      </c>
      <c r="I1938">
        <v>1559.82</v>
      </c>
      <c r="J1938">
        <v>1559.82</v>
      </c>
      <c r="K1938">
        <v>1559.82</v>
      </c>
      <c r="L1938">
        <v>1584.3</v>
      </c>
      <c r="M1938">
        <v>1584.3</v>
      </c>
      <c r="N1938">
        <v>1584.3</v>
      </c>
      <c r="O1938">
        <v>1609.15</v>
      </c>
      <c r="P1938">
        <v>1609.15</v>
      </c>
      <c r="Q1938">
        <v>1609.15</v>
      </c>
    </row>
    <row r="1939" spans="1:17" x14ac:dyDescent="0.2">
      <c r="A1939" t="s">
        <v>121</v>
      </c>
      <c r="B1939" t="e">
        <f>INDEX('SHOP Plan List'!B$2:B$15,MATCH($A1939,'SHOP Plan List'!$A$2:$A$15,0))</f>
        <v>#N/A</v>
      </c>
      <c r="C1939" t="e">
        <f>INDEX('SHOP Plan List'!C$2:C$15,MATCH($A1939,'SHOP Plan List'!$A$2:$A$15,0))</f>
        <v>#N/A</v>
      </c>
      <c r="D1939" t="s">
        <v>82</v>
      </c>
      <c r="E1939">
        <v>62</v>
      </c>
      <c r="F1939">
        <v>1570.16</v>
      </c>
      <c r="G1939">
        <v>1570.16</v>
      </c>
      <c r="H1939">
        <v>1570.16</v>
      </c>
      <c r="I1939">
        <v>1594.8</v>
      </c>
      <c r="J1939">
        <v>1594.8</v>
      </c>
      <c r="K1939">
        <v>1594.8</v>
      </c>
      <c r="L1939">
        <v>1619.82</v>
      </c>
      <c r="M1939">
        <v>1619.82</v>
      </c>
      <c r="N1939">
        <v>1619.82</v>
      </c>
      <c r="O1939">
        <v>1645.23</v>
      </c>
      <c r="P1939">
        <v>1645.23</v>
      </c>
      <c r="Q1939">
        <v>1645.23</v>
      </c>
    </row>
    <row r="1940" spans="1:17" x14ac:dyDescent="0.2">
      <c r="A1940" t="s">
        <v>121</v>
      </c>
      <c r="B1940" t="e">
        <f>INDEX('SHOP Plan List'!B$2:B$15,MATCH($A1940,'SHOP Plan List'!$A$2:$A$15,0))</f>
        <v>#N/A</v>
      </c>
      <c r="C1940" t="e">
        <f>INDEX('SHOP Plan List'!C$2:C$15,MATCH($A1940,'SHOP Plan List'!$A$2:$A$15,0))</f>
        <v>#N/A</v>
      </c>
      <c r="D1940" t="s">
        <v>82</v>
      </c>
      <c r="E1940">
        <v>63</v>
      </c>
      <c r="F1940">
        <v>1613.34</v>
      </c>
      <c r="G1940">
        <v>1613.34</v>
      </c>
      <c r="H1940">
        <v>1613.34</v>
      </c>
      <c r="I1940">
        <v>1638.65</v>
      </c>
      <c r="J1940">
        <v>1638.65</v>
      </c>
      <c r="K1940">
        <v>1638.65</v>
      </c>
      <c r="L1940">
        <v>1664.36</v>
      </c>
      <c r="M1940">
        <v>1664.36</v>
      </c>
      <c r="N1940">
        <v>1664.36</v>
      </c>
      <c r="O1940">
        <v>1690.47</v>
      </c>
      <c r="P1940">
        <v>1690.47</v>
      </c>
      <c r="Q1940">
        <v>1690.47</v>
      </c>
    </row>
    <row r="1941" spans="1:17" x14ac:dyDescent="0.2">
      <c r="A1941" t="s">
        <v>121</v>
      </c>
      <c r="B1941" t="e">
        <f>INDEX('SHOP Plan List'!B$2:B$15,MATCH($A1941,'SHOP Plan List'!$A$2:$A$15,0))</f>
        <v>#N/A</v>
      </c>
      <c r="C1941" t="e">
        <f>INDEX('SHOP Plan List'!C$2:C$15,MATCH($A1941,'SHOP Plan List'!$A$2:$A$15,0))</f>
        <v>#N/A</v>
      </c>
      <c r="D1941" t="s">
        <v>82</v>
      </c>
      <c r="E1941" t="s">
        <v>84</v>
      </c>
      <c r="F1941">
        <v>1639.56</v>
      </c>
      <c r="G1941">
        <v>1639.56</v>
      </c>
      <c r="H1941">
        <v>1639.56</v>
      </c>
      <c r="I1941">
        <v>1665.28</v>
      </c>
      <c r="J1941">
        <v>1665.28</v>
      </c>
      <c r="K1941">
        <v>1665.28</v>
      </c>
      <c r="L1941">
        <v>1691.41</v>
      </c>
      <c r="M1941">
        <v>1691.41</v>
      </c>
      <c r="N1941">
        <v>1691.41</v>
      </c>
      <c r="O1941">
        <v>1717.95</v>
      </c>
      <c r="P1941">
        <v>1717.95</v>
      </c>
      <c r="Q1941">
        <v>1717.95</v>
      </c>
    </row>
    <row r="1942" spans="1:17" x14ac:dyDescent="0.2">
      <c r="A1942" t="s">
        <v>122</v>
      </c>
      <c r="B1942" t="e">
        <f>INDEX('SHOP Plan List'!B$2:B$15,MATCH($A1942,'SHOP Plan List'!$A$2:$A$15,0))</f>
        <v>#N/A</v>
      </c>
      <c r="C1942" t="e">
        <f>INDEX('SHOP Plan List'!C$2:C$15,MATCH($A1942,'SHOP Plan List'!$A$2:$A$15,0))</f>
        <v>#N/A</v>
      </c>
      <c r="D1942" t="s">
        <v>82</v>
      </c>
      <c r="E1942" t="s">
        <v>83</v>
      </c>
      <c r="F1942">
        <v>423.56</v>
      </c>
      <c r="G1942">
        <v>423.56</v>
      </c>
      <c r="H1942">
        <v>423.56</v>
      </c>
      <c r="I1942">
        <v>430.21</v>
      </c>
      <c r="J1942">
        <v>430.21</v>
      </c>
      <c r="K1942">
        <v>430.21</v>
      </c>
      <c r="L1942">
        <v>436.96</v>
      </c>
      <c r="M1942">
        <v>436.96</v>
      </c>
      <c r="N1942">
        <v>436.96</v>
      </c>
      <c r="O1942">
        <v>443.81</v>
      </c>
      <c r="P1942">
        <v>443.81</v>
      </c>
      <c r="Q1942">
        <v>443.81</v>
      </c>
    </row>
    <row r="1943" spans="1:17" x14ac:dyDescent="0.2">
      <c r="A1943" t="s">
        <v>122</v>
      </c>
      <c r="B1943" t="e">
        <f>INDEX('SHOP Plan List'!B$2:B$15,MATCH($A1943,'SHOP Plan List'!$A$2:$A$15,0))</f>
        <v>#N/A</v>
      </c>
      <c r="C1943" t="e">
        <f>INDEX('SHOP Plan List'!C$2:C$15,MATCH($A1943,'SHOP Plan List'!$A$2:$A$15,0))</f>
        <v>#N/A</v>
      </c>
      <c r="D1943" t="s">
        <v>82</v>
      </c>
      <c r="E1943">
        <v>15</v>
      </c>
      <c r="F1943">
        <v>461.21</v>
      </c>
      <c r="G1943">
        <v>461.21</v>
      </c>
      <c r="H1943">
        <v>461.21</v>
      </c>
      <c r="I1943">
        <v>468.45</v>
      </c>
      <c r="J1943">
        <v>468.45</v>
      </c>
      <c r="K1943">
        <v>468.45</v>
      </c>
      <c r="L1943">
        <v>475.8</v>
      </c>
      <c r="M1943">
        <v>475.8</v>
      </c>
      <c r="N1943">
        <v>475.8</v>
      </c>
      <c r="O1943">
        <v>483.26</v>
      </c>
      <c r="P1943">
        <v>483.26</v>
      </c>
      <c r="Q1943">
        <v>483.26</v>
      </c>
    </row>
    <row r="1944" spans="1:17" x14ac:dyDescent="0.2">
      <c r="A1944" t="s">
        <v>122</v>
      </c>
      <c r="B1944" t="e">
        <f>INDEX('SHOP Plan List'!B$2:B$15,MATCH($A1944,'SHOP Plan List'!$A$2:$A$15,0))</f>
        <v>#N/A</v>
      </c>
      <c r="C1944" t="e">
        <f>INDEX('SHOP Plan List'!C$2:C$15,MATCH($A1944,'SHOP Plan List'!$A$2:$A$15,0))</f>
        <v>#N/A</v>
      </c>
      <c r="D1944" t="s">
        <v>82</v>
      </c>
      <c r="E1944">
        <v>16</v>
      </c>
      <c r="F1944">
        <v>475.61</v>
      </c>
      <c r="G1944">
        <v>475.61</v>
      </c>
      <c r="H1944">
        <v>475.61</v>
      </c>
      <c r="I1944">
        <v>483.07</v>
      </c>
      <c r="J1944">
        <v>483.07</v>
      </c>
      <c r="K1944">
        <v>483.07</v>
      </c>
      <c r="L1944">
        <v>490.65</v>
      </c>
      <c r="M1944">
        <v>490.65</v>
      </c>
      <c r="N1944">
        <v>490.65</v>
      </c>
      <c r="O1944">
        <v>498.35</v>
      </c>
      <c r="P1944">
        <v>498.35</v>
      </c>
      <c r="Q1944">
        <v>498.35</v>
      </c>
    </row>
    <row r="1945" spans="1:17" x14ac:dyDescent="0.2">
      <c r="A1945" t="s">
        <v>122</v>
      </c>
      <c r="B1945" t="e">
        <f>INDEX('SHOP Plan List'!B$2:B$15,MATCH($A1945,'SHOP Plan List'!$A$2:$A$15,0))</f>
        <v>#N/A</v>
      </c>
      <c r="C1945" t="e">
        <f>INDEX('SHOP Plan List'!C$2:C$15,MATCH($A1945,'SHOP Plan List'!$A$2:$A$15,0))</f>
        <v>#N/A</v>
      </c>
      <c r="D1945" t="s">
        <v>82</v>
      </c>
      <c r="E1945">
        <v>17</v>
      </c>
      <c r="F1945">
        <v>490</v>
      </c>
      <c r="G1945">
        <v>490</v>
      </c>
      <c r="H1945">
        <v>490</v>
      </c>
      <c r="I1945">
        <v>497.69</v>
      </c>
      <c r="J1945">
        <v>497.69</v>
      </c>
      <c r="K1945">
        <v>497.69</v>
      </c>
      <c r="L1945">
        <v>505.5</v>
      </c>
      <c r="M1945">
        <v>505.5</v>
      </c>
      <c r="N1945">
        <v>505.5</v>
      </c>
      <c r="O1945">
        <v>513.42999999999995</v>
      </c>
      <c r="P1945">
        <v>513.42999999999995</v>
      </c>
      <c r="Q1945">
        <v>513.42999999999995</v>
      </c>
    </row>
    <row r="1946" spans="1:17" x14ac:dyDescent="0.2">
      <c r="A1946" t="s">
        <v>122</v>
      </c>
      <c r="B1946" t="e">
        <f>INDEX('SHOP Plan List'!B$2:B$15,MATCH($A1946,'SHOP Plan List'!$A$2:$A$15,0))</f>
        <v>#N/A</v>
      </c>
      <c r="C1946" t="e">
        <f>INDEX('SHOP Plan List'!C$2:C$15,MATCH($A1946,'SHOP Plan List'!$A$2:$A$15,0))</f>
        <v>#N/A</v>
      </c>
      <c r="D1946" t="s">
        <v>82</v>
      </c>
      <c r="E1946">
        <v>18</v>
      </c>
      <c r="F1946">
        <v>505.51</v>
      </c>
      <c r="G1946">
        <v>505.51</v>
      </c>
      <c r="H1946">
        <v>505.51</v>
      </c>
      <c r="I1946">
        <v>513.44000000000005</v>
      </c>
      <c r="J1946">
        <v>513.44000000000005</v>
      </c>
      <c r="K1946">
        <v>513.44000000000005</v>
      </c>
      <c r="L1946">
        <v>521.49</v>
      </c>
      <c r="M1946">
        <v>521.49</v>
      </c>
      <c r="N1946">
        <v>521.49</v>
      </c>
      <c r="O1946">
        <v>529.67999999999995</v>
      </c>
      <c r="P1946">
        <v>529.67999999999995</v>
      </c>
      <c r="Q1946">
        <v>529.67999999999995</v>
      </c>
    </row>
    <row r="1947" spans="1:17" x14ac:dyDescent="0.2">
      <c r="A1947" t="s">
        <v>122</v>
      </c>
      <c r="B1947" t="e">
        <f>INDEX('SHOP Plan List'!B$2:B$15,MATCH($A1947,'SHOP Plan List'!$A$2:$A$15,0))</f>
        <v>#N/A</v>
      </c>
      <c r="C1947" t="e">
        <f>INDEX('SHOP Plan List'!C$2:C$15,MATCH($A1947,'SHOP Plan List'!$A$2:$A$15,0))</f>
        <v>#N/A</v>
      </c>
      <c r="D1947" t="s">
        <v>82</v>
      </c>
      <c r="E1947">
        <v>19</v>
      </c>
      <c r="F1947">
        <v>521.01</v>
      </c>
      <c r="G1947">
        <v>521.01</v>
      </c>
      <c r="H1947">
        <v>521.01</v>
      </c>
      <c r="I1947">
        <v>529.17999999999995</v>
      </c>
      <c r="J1947">
        <v>529.17999999999995</v>
      </c>
      <c r="K1947">
        <v>529.17999999999995</v>
      </c>
      <c r="L1947">
        <v>537.49</v>
      </c>
      <c r="M1947">
        <v>537.49</v>
      </c>
      <c r="N1947">
        <v>537.49</v>
      </c>
      <c r="O1947">
        <v>545.91999999999996</v>
      </c>
      <c r="P1947">
        <v>545.91999999999996</v>
      </c>
      <c r="Q1947">
        <v>545.91999999999996</v>
      </c>
    </row>
    <row r="1948" spans="1:17" x14ac:dyDescent="0.2">
      <c r="A1948" t="s">
        <v>122</v>
      </c>
      <c r="B1948" t="e">
        <f>INDEX('SHOP Plan List'!B$2:B$15,MATCH($A1948,'SHOP Plan List'!$A$2:$A$15,0))</f>
        <v>#N/A</v>
      </c>
      <c r="C1948" t="e">
        <f>INDEX('SHOP Plan List'!C$2:C$15,MATCH($A1948,'SHOP Plan List'!$A$2:$A$15,0))</f>
        <v>#N/A</v>
      </c>
      <c r="D1948" t="s">
        <v>82</v>
      </c>
      <c r="E1948">
        <v>20</v>
      </c>
      <c r="F1948">
        <v>537.07000000000005</v>
      </c>
      <c r="G1948">
        <v>537.07000000000005</v>
      </c>
      <c r="H1948">
        <v>537.07000000000005</v>
      </c>
      <c r="I1948">
        <v>545.49</v>
      </c>
      <c r="J1948">
        <v>545.49</v>
      </c>
      <c r="K1948">
        <v>545.49</v>
      </c>
      <c r="L1948">
        <v>554.04999999999995</v>
      </c>
      <c r="M1948">
        <v>554.04999999999995</v>
      </c>
      <c r="N1948">
        <v>554.04999999999995</v>
      </c>
      <c r="O1948">
        <v>562.74</v>
      </c>
      <c r="P1948">
        <v>562.74</v>
      </c>
      <c r="Q1948">
        <v>562.74</v>
      </c>
    </row>
    <row r="1949" spans="1:17" x14ac:dyDescent="0.2">
      <c r="A1949" t="s">
        <v>122</v>
      </c>
      <c r="B1949" t="e">
        <f>INDEX('SHOP Plan List'!B$2:B$15,MATCH($A1949,'SHOP Plan List'!$A$2:$A$15,0))</f>
        <v>#N/A</v>
      </c>
      <c r="C1949" t="e">
        <f>INDEX('SHOP Plan List'!C$2:C$15,MATCH($A1949,'SHOP Plan List'!$A$2:$A$15,0))</f>
        <v>#N/A</v>
      </c>
      <c r="D1949" t="s">
        <v>82</v>
      </c>
      <c r="E1949">
        <v>21</v>
      </c>
      <c r="F1949">
        <v>553.67999999999995</v>
      </c>
      <c r="G1949">
        <v>553.67999999999995</v>
      </c>
      <c r="H1949">
        <v>553.67999999999995</v>
      </c>
      <c r="I1949">
        <v>562.36</v>
      </c>
      <c r="J1949">
        <v>562.36</v>
      </c>
      <c r="K1949">
        <v>562.36</v>
      </c>
      <c r="L1949">
        <v>571.19000000000005</v>
      </c>
      <c r="M1949">
        <v>571.19000000000005</v>
      </c>
      <c r="N1949">
        <v>571.19000000000005</v>
      </c>
      <c r="O1949">
        <v>580.15</v>
      </c>
      <c r="P1949">
        <v>580.15</v>
      </c>
      <c r="Q1949">
        <v>580.15</v>
      </c>
    </row>
    <row r="1950" spans="1:17" x14ac:dyDescent="0.2">
      <c r="A1950" t="s">
        <v>122</v>
      </c>
      <c r="B1950" t="e">
        <f>INDEX('SHOP Plan List'!B$2:B$15,MATCH($A1950,'SHOP Plan List'!$A$2:$A$15,0))</f>
        <v>#N/A</v>
      </c>
      <c r="C1950" t="e">
        <f>INDEX('SHOP Plan List'!C$2:C$15,MATCH($A1950,'SHOP Plan List'!$A$2:$A$15,0))</f>
        <v>#N/A</v>
      </c>
      <c r="D1950" t="s">
        <v>82</v>
      </c>
      <c r="E1950">
        <v>22</v>
      </c>
      <c r="F1950">
        <v>553.67999999999995</v>
      </c>
      <c r="G1950">
        <v>553.67999999999995</v>
      </c>
      <c r="H1950">
        <v>553.67999999999995</v>
      </c>
      <c r="I1950">
        <v>562.36</v>
      </c>
      <c r="J1950">
        <v>562.36</v>
      </c>
      <c r="K1950">
        <v>562.36</v>
      </c>
      <c r="L1950">
        <v>571.19000000000005</v>
      </c>
      <c r="M1950">
        <v>571.19000000000005</v>
      </c>
      <c r="N1950">
        <v>571.19000000000005</v>
      </c>
      <c r="O1950">
        <v>580.15</v>
      </c>
      <c r="P1950">
        <v>580.15</v>
      </c>
      <c r="Q1950">
        <v>580.15</v>
      </c>
    </row>
    <row r="1951" spans="1:17" x14ac:dyDescent="0.2">
      <c r="A1951" t="s">
        <v>122</v>
      </c>
      <c r="B1951" t="e">
        <f>INDEX('SHOP Plan List'!B$2:B$15,MATCH($A1951,'SHOP Plan List'!$A$2:$A$15,0))</f>
        <v>#N/A</v>
      </c>
      <c r="C1951" t="e">
        <f>INDEX('SHOP Plan List'!C$2:C$15,MATCH($A1951,'SHOP Plan List'!$A$2:$A$15,0))</f>
        <v>#N/A</v>
      </c>
      <c r="D1951" t="s">
        <v>82</v>
      </c>
      <c r="E1951">
        <v>23</v>
      </c>
      <c r="F1951">
        <v>553.67999999999995</v>
      </c>
      <c r="G1951">
        <v>553.67999999999995</v>
      </c>
      <c r="H1951">
        <v>553.67999999999995</v>
      </c>
      <c r="I1951">
        <v>562.36</v>
      </c>
      <c r="J1951">
        <v>562.36</v>
      </c>
      <c r="K1951">
        <v>562.36</v>
      </c>
      <c r="L1951">
        <v>571.19000000000005</v>
      </c>
      <c r="M1951">
        <v>571.19000000000005</v>
      </c>
      <c r="N1951">
        <v>571.19000000000005</v>
      </c>
      <c r="O1951">
        <v>580.15</v>
      </c>
      <c r="P1951">
        <v>580.15</v>
      </c>
      <c r="Q1951">
        <v>580.15</v>
      </c>
    </row>
    <row r="1952" spans="1:17" x14ac:dyDescent="0.2">
      <c r="A1952" t="s">
        <v>122</v>
      </c>
      <c r="B1952" t="e">
        <f>INDEX('SHOP Plan List'!B$2:B$15,MATCH($A1952,'SHOP Plan List'!$A$2:$A$15,0))</f>
        <v>#N/A</v>
      </c>
      <c r="C1952" t="e">
        <f>INDEX('SHOP Plan List'!C$2:C$15,MATCH($A1952,'SHOP Plan List'!$A$2:$A$15,0))</f>
        <v>#N/A</v>
      </c>
      <c r="D1952" t="s">
        <v>82</v>
      </c>
      <c r="E1952">
        <v>24</v>
      </c>
      <c r="F1952">
        <v>553.67999999999995</v>
      </c>
      <c r="G1952">
        <v>553.67999999999995</v>
      </c>
      <c r="H1952">
        <v>553.67999999999995</v>
      </c>
      <c r="I1952">
        <v>562.36</v>
      </c>
      <c r="J1952">
        <v>562.36</v>
      </c>
      <c r="K1952">
        <v>562.36</v>
      </c>
      <c r="L1952">
        <v>571.19000000000005</v>
      </c>
      <c r="M1952">
        <v>571.19000000000005</v>
      </c>
      <c r="N1952">
        <v>571.19000000000005</v>
      </c>
      <c r="O1952">
        <v>580.15</v>
      </c>
      <c r="P1952">
        <v>580.15</v>
      </c>
      <c r="Q1952">
        <v>580.15</v>
      </c>
    </row>
    <row r="1953" spans="1:17" x14ac:dyDescent="0.2">
      <c r="A1953" t="s">
        <v>122</v>
      </c>
      <c r="B1953" t="e">
        <f>INDEX('SHOP Plan List'!B$2:B$15,MATCH($A1953,'SHOP Plan List'!$A$2:$A$15,0))</f>
        <v>#N/A</v>
      </c>
      <c r="C1953" t="e">
        <f>INDEX('SHOP Plan List'!C$2:C$15,MATCH($A1953,'SHOP Plan List'!$A$2:$A$15,0))</f>
        <v>#N/A</v>
      </c>
      <c r="D1953" t="s">
        <v>82</v>
      </c>
      <c r="E1953">
        <v>25</v>
      </c>
      <c r="F1953">
        <v>555.89</v>
      </c>
      <c r="G1953">
        <v>555.89</v>
      </c>
      <c r="H1953">
        <v>555.89</v>
      </c>
      <c r="I1953">
        <v>564.61</v>
      </c>
      <c r="J1953">
        <v>564.61</v>
      </c>
      <c r="K1953">
        <v>564.61</v>
      </c>
      <c r="L1953">
        <v>573.47</v>
      </c>
      <c r="M1953">
        <v>573.47</v>
      </c>
      <c r="N1953">
        <v>573.47</v>
      </c>
      <c r="O1953">
        <v>582.47</v>
      </c>
      <c r="P1953">
        <v>582.47</v>
      </c>
      <c r="Q1953">
        <v>582.47</v>
      </c>
    </row>
    <row r="1954" spans="1:17" x14ac:dyDescent="0.2">
      <c r="A1954" t="s">
        <v>122</v>
      </c>
      <c r="B1954" t="e">
        <f>INDEX('SHOP Plan List'!B$2:B$15,MATCH($A1954,'SHOP Plan List'!$A$2:$A$15,0))</f>
        <v>#N/A</v>
      </c>
      <c r="C1954" t="e">
        <f>INDEX('SHOP Plan List'!C$2:C$15,MATCH($A1954,'SHOP Plan List'!$A$2:$A$15,0))</f>
        <v>#N/A</v>
      </c>
      <c r="D1954" t="s">
        <v>82</v>
      </c>
      <c r="E1954">
        <v>26</v>
      </c>
      <c r="F1954">
        <v>566.96</v>
      </c>
      <c r="G1954">
        <v>566.96</v>
      </c>
      <c r="H1954">
        <v>566.96</v>
      </c>
      <c r="I1954">
        <v>575.86</v>
      </c>
      <c r="J1954">
        <v>575.86</v>
      </c>
      <c r="K1954">
        <v>575.86</v>
      </c>
      <c r="L1954">
        <v>584.9</v>
      </c>
      <c r="M1954">
        <v>584.9</v>
      </c>
      <c r="N1954">
        <v>584.9</v>
      </c>
      <c r="O1954">
        <v>594.07000000000005</v>
      </c>
      <c r="P1954">
        <v>594.07000000000005</v>
      </c>
      <c r="Q1954">
        <v>594.07000000000005</v>
      </c>
    </row>
    <row r="1955" spans="1:17" x14ac:dyDescent="0.2">
      <c r="A1955" t="s">
        <v>122</v>
      </c>
      <c r="B1955" t="e">
        <f>INDEX('SHOP Plan List'!B$2:B$15,MATCH($A1955,'SHOP Plan List'!$A$2:$A$15,0))</f>
        <v>#N/A</v>
      </c>
      <c r="C1955" t="e">
        <f>INDEX('SHOP Plan List'!C$2:C$15,MATCH($A1955,'SHOP Plan List'!$A$2:$A$15,0))</f>
        <v>#N/A</v>
      </c>
      <c r="D1955" t="s">
        <v>82</v>
      </c>
      <c r="E1955">
        <v>27</v>
      </c>
      <c r="F1955">
        <v>580.25</v>
      </c>
      <c r="G1955">
        <v>580.25</v>
      </c>
      <c r="H1955">
        <v>580.25</v>
      </c>
      <c r="I1955">
        <v>589.36</v>
      </c>
      <c r="J1955">
        <v>589.36</v>
      </c>
      <c r="K1955">
        <v>589.36</v>
      </c>
      <c r="L1955">
        <v>598.6</v>
      </c>
      <c r="M1955">
        <v>598.6</v>
      </c>
      <c r="N1955">
        <v>598.6</v>
      </c>
      <c r="O1955">
        <v>608</v>
      </c>
      <c r="P1955">
        <v>608</v>
      </c>
      <c r="Q1955">
        <v>608</v>
      </c>
    </row>
    <row r="1956" spans="1:17" x14ac:dyDescent="0.2">
      <c r="A1956" t="s">
        <v>122</v>
      </c>
      <c r="B1956" t="e">
        <f>INDEX('SHOP Plan List'!B$2:B$15,MATCH($A1956,'SHOP Plan List'!$A$2:$A$15,0))</f>
        <v>#N/A</v>
      </c>
      <c r="C1956" t="e">
        <f>INDEX('SHOP Plan List'!C$2:C$15,MATCH($A1956,'SHOP Plan List'!$A$2:$A$15,0))</f>
        <v>#N/A</v>
      </c>
      <c r="D1956" t="s">
        <v>82</v>
      </c>
      <c r="E1956">
        <v>28</v>
      </c>
      <c r="F1956">
        <v>601.85</v>
      </c>
      <c r="G1956">
        <v>601.85</v>
      </c>
      <c r="H1956">
        <v>601.85</v>
      </c>
      <c r="I1956">
        <v>611.29</v>
      </c>
      <c r="J1956">
        <v>611.29</v>
      </c>
      <c r="K1956">
        <v>611.29</v>
      </c>
      <c r="L1956">
        <v>620.88</v>
      </c>
      <c r="M1956">
        <v>620.88</v>
      </c>
      <c r="N1956">
        <v>620.88</v>
      </c>
      <c r="O1956">
        <v>630.62</v>
      </c>
      <c r="P1956">
        <v>630.62</v>
      </c>
      <c r="Q1956">
        <v>630.62</v>
      </c>
    </row>
    <row r="1957" spans="1:17" x14ac:dyDescent="0.2">
      <c r="A1957" t="s">
        <v>122</v>
      </c>
      <c r="B1957" t="e">
        <f>INDEX('SHOP Plan List'!B$2:B$15,MATCH($A1957,'SHOP Plan List'!$A$2:$A$15,0))</f>
        <v>#N/A</v>
      </c>
      <c r="C1957" t="e">
        <f>INDEX('SHOP Plan List'!C$2:C$15,MATCH($A1957,'SHOP Plan List'!$A$2:$A$15,0))</f>
        <v>#N/A</v>
      </c>
      <c r="D1957" t="s">
        <v>82</v>
      </c>
      <c r="E1957">
        <v>29</v>
      </c>
      <c r="F1957">
        <v>619.55999999999995</v>
      </c>
      <c r="G1957">
        <v>619.55999999999995</v>
      </c>
      <c r="H1957">
        <v>619.55999999999995</v>
      </c>
      <c r="I1957">
        <v>629.28</v>
      </c>
      <c r="J1957">
        <v>629.28</v>
      </c>
      <c r="K1957">
        <v>629.28</v>
      </c>
      <c r="L1957">
        <v>639.16</v>
      </c>
      <c r="M1957">
        <v>639.16</v>
      </c>
      <c r="N1957">
        <v>639.16</v>
      </c>
      <c r="O1957">
        <v>649.19000000000005</v>
      </c>
      <c r="P1957">
        <v>649.19000000000005</v>
      </c>
      <c r="Q1957">
        <v>649.19000000000005</v>
      </c>
    </row>
    <row r="1958" spans="1:17" x14ac:dyDescent="0.2">
      <c r="A1958" t="s">
        <v>122</v>
      </c>
      <c r="B1958" t="e">
        <f>INDEX('SHOP Plan List'!B$2:B$15,MATCH($A1958,'SHOP Plan List'!$A$2:$A$15,0))</f>
        <v>#N/A</v>
      </c>
      <c r="C1958" t="e">
        <f>INDEX('SHOP Plan List'!C$2:C$15,MATCH($A1958,'SHOP Plan List'!$A$2:$A$15,0))</f>
        <v>#N/A</v>
      </c>
      <c r="D1958" t="s">
        <v>82</v>
      </c>
      <c r="E1958">
        <v>30</v>
      </c>
      <c r="F1958">
        <v>628.41999999999996</v>
      </c>
      <c r="G1958">
        <v>628.41999999999996</v>
      </c>
      <c r="H1958">
        <v>628.41999999999996</v>
      </c>
      <c r="I1958">
        <v>638.28</v>
      </c>
      <c r="J1958">
        <v>638.28</v>
      </c>
      <c r="K1958">
        <v>638.28</v>
      </c>
      <c r="L1958">
        <v>648.29999999999995</v>
      </c>
      <c r="M1958">
        <v>648.29999999999995</v>
      </c>
      <c r="N1958">
        <v>648.29999999999995</v>
      </c>
      <c r="O1958">
        <v>658.47</v>
      </c>
      <c r="P1958">
        <v>658.47</v>
      </c>
      <c r="Q1958">
        <v>658.47</v>
      </c>
    </row>
    <row r="1959" spans="1:17" x14ac:dyDescent="0.2">
      <c r="A1959" t="s">
        <v>122</v>
      </c>
      <c r="B1959" t="e">
        <f>INDEX('SHOP Plan List'!B$2:B$15,MATCH($A1959,'SHOP Plan List'!$A$2:$A$15,0))</f>
        <v>#N/A</v>
      </c>
      <c r="C1959" t="e">
        <f>INDEX('SHOP Plan List'!C$2:C$15,MATCH($A1959,'SHOP Plan List'!$A$2:$A$15,0))</f>
        <v>#N/A</v>
      </c>
      <c r="D1959" t="s">
        <v>82</v>
      </c>
      <c r="E1959">
        <v>31</v>
      </c>
      <c r="F1959">
        <v>641.71</v>
      </c>
      <c r="G1959">
        <v>641.71</v>
      </c>
      <c r="H1959">
        <v>641.71</v>
      </c>
      <c r="I1959">
        <v>651.78</v>
      </c>
      <c r="J1959">
        <v>651.78</v>
      </c>
      <c r="K1959">
        <v>651.78</v>
      </c>
      <c r="L1959">
        <v>662.01</v>
      </c>
      <c r="M1959">
        <v>662.01</v>
      </c>
      <c r="N1959">
        <v>662.01</v>
      </c>
      <c r="O1959">
        <v>672.39</v>
      </c>
      <c r="P1959">
        <v>672.39</v>
      </c>
      <c r="Q1959">
        <v>672.39</v>
      </c>
    </row>
    <row r="1960" spans="1:17" x14ac:dyDescent="0.2">
      <c r="A1960" t="s">
        <v>122</v>
      </c>
      <c r="B1960" t="e">
        <f>INDEX('SHOP Plan List'!B$2:B$15,MATCH($A1960,'SHOP Plan List'!$A$2:$A$15,0))</f>
        <v>#N/A</v>
      </c>
      <c r="C1960" t="e">
        <f>INDEX('SHOP Plan List'!C$2:C$15,MATCH($A1960,'SHOP Plan List'!$A$2:$A$15,0))</f>
        <v>#N/A</v>
      </c>
      <c r="D1960" t="s">
        <v>82</v>
      </c>
      <c r="E1960">
        <v>32</v>
      </c>
      <c r="F1960">
        <v>655</v>
      </c>
      <c r="G1960">
        <v>655</v>
      </c>
      <c r="H1960">
        <v>655</v>
      </c>
      <c r="I1960">
        <v>665.28</v>
      </c>
      <c r="J1960">
        <v>665.28</v>
      </c>
      <c r="K1960">
        <v>665.28</v>
      </c>
      <c r="L1960">
        <v>675.71</v>
      </c>
      <c r="M1960">
        <v>675.71</v>
      </c>
      <c r="N1960">
        <v>675.71</v>
      </c>
      <c r="O1960">
        <v>686.32</v>
      </c>
      <c r="P1960">
        <v>686.32</v>
      </c>
      <c r="Q1960">
        <v>686.32</v>
      </c>
    </row>
    <row r="1961" spans="1:17" x14ac:dyDescent="0.2">
      <c r="A1961" t="s">
        <v>122</v>
      </c>
      <c r="B1961" t="e">
        <f>INDEX('SHOP Plan List'!B$2:B$15,MATCH($A1961,'SHOP Plan List'!$A$2:$A$15,0))</f>
        <v>#N/A</v>
      </c>
      <c r="C1961" t="e">
        <f>INDEX('SHOP Plan List'!C$2:C$15,MATCH($A1961,'SHOP Plan List'!$A$2:$A$15,0))</f>
        <v>#N/A</v>
      </c>
      <c r="D1961" t="s">
        <v>82</v>
      </c>
      <c r="E1961">
        <v>33</v>
      </c>
      <c r="F1961">
        <v>663.3</v>
      </c>
      <c r="G1961">
        <v>663.3</v>
      </c>
      <c r="H1961">
        <v>663.3</v>
      </c>
      <c r="I1961">
        <v>673.71</v>
      </c>
      <c r="J1961">
        <v>673.71</v>
      </c>
      <c r="K1961">
        <v>673.71</v>
      </c>
      <c r="L1961">
        <v>684.28</v>
      </c>
      <c r="M1961">
        <v>684.28</v>
      </c>
      <c r="N1961">
        <v>684.28</v>
      </c>
      <c r="O1961">
        <v>695.02</v>
      </c>
      <c r="P1961">
        <v>695.02</v>
      </c>
      <c r="Q1961">
        <v>695.02</v>
      </c>
    </row>
    <row r="1962" spans="1:17" x14ac:dyDescent="0.2">
      <c r="A1962" t="s">
        <v>122</v>
      </c>
      <c r="B1962" t="e">
        <f>INDEX('SHOP Plan List'!B$2:B$15,MATCH($A1962,'SHOP Plan List'!$A$2:$A$15,0))</f>
        <v>#N/A</v>
      </c>
      <c r="C1962" t="e">
        <f>INDEX('SHOP Plan List'!C$2:C$15,MATCH($A1962,'SHOP Plan List'!$A$2:$A$15,0))</f>
        <v>#N/A</v>
      </c>
      <c r="D1962" t="s">
        <v>82</v>
      </c>
      <c r="E1962">
        <v>34</v>
      </c>
      <c r="F1962">
        <v>672.16</v>
      </c>
      <c r="G1962">
        <v>672.16</v>
      </c>
      <c r="H1962">
        <v>672.16</v>
      </c>
      <c r="I1962">
        <v>682.71</v>
      </c>
      <c r="J1962">
        <v>682.71</v>
      </c>
      <c r="K1962">
        <v>682.71</v>
      </c>
      <c r="L1962">
        <v>693.42</v>
      </c>
      <c r="M1962">
        <v>693.42</v>
      </c>
      <c r="N1962">
        <v>693.42</v>
      </c>
      <c r="O1962">
        <v>704.3</v>
      </c>
      <c r="P1962">
        <v>704.3</v>
      </c>
      <c r="Q1962">
        <v>704.3</v>
      </c>
    </row>
    <row r="1963" spans="1:17" x14ac:dyDescent="0.2">
      <c r="A1963" t="s">
        <v>122</v>
      </c>
      <c r="B1963" t="e">
        <f>INDEX('SHOP Plan List'!B$2:B$15,MATCH($A1963,'SHOP Plan List'!$A$2:$A$15,0))</f>
        <v>#N/A</v>
      </c>
      <c r="C1963" t="e">
        <f>INDEX('SHOP Plan List'!C$2:C$15,MATCH($A1963,'SHOP Plan List'!$A$2:$A$15,0))</f>
        <v>#N/A</v>
      </c>
      <c r="D1963" t="s">
        <v>82</v>
      </c>
      <c r="E1963">
        <v>35</v>
      </c>
      <c r="F1963">
        <v>676.59</v>
      </c>
      <c r="G1963">
        <v>676.59</v>
      </c>
      <c r="H1963">
        <v>676.59</v>
      </c>
      <c r="I1963">
        <v>687.21</v>
      </c>
      <c r="J1963">
        <v>687.21</v>
      </c>
      <c r="K1963">
        <v>687.21</v>
      </c>
      <c r="L1963">
        <v>697.99</v>
      </c>
      <c r="M1963">
        <v>697.99</v>
      </c>
      <c r="N1963">
        <v>697.99</v>
      </c>
      <c r="O1963">
        <v>708.94</v>
      </c>
      <c r="P1963">
        <v>708.94</v>
      </c>
      <c r="Q1963">
        <v>708.94</v>
      </c>
    </row>
    <row r="1964" spans="1:17" x14ac:dyDescent="0.2">
      <c r="A1964" t="s">
        <v>122</v>
      </c>
      <c r="B1964" t="e">
        <f>INDEX('SHOP Plan List'!B$2:B$15,MATCH($A1964,'SHOP Plan List'!$A$2:$A$15,0))</f>
        <v>#N/A</v>
      </c>
      <c r="C1964" t="e">
        <f>INDEX('SHOP Plan List'!C$2:C$15,MATCH($A1964,'SHOP Plan List'!$A$2:$A$15,0))</f>
        <v>#N/A</v>
      </c>
      <c r="D1964" t="s">
        <v>82</v>
      </c>
      <c r="E1964">
        <v>36</v>
      </c>
      <c r="F1964">
        <v>681.02</v>
      </c>
      <c r="G1964">
        <v>681.02</v>
      </c>
      <c r="H1964">
        <v>681.02</v>
      </c>
      <c r="I1964">
        <v>691.71</v>
      </c>
      <c r="J1964">
        <v>691.71</v>
      </c>
      <c r="K1964">
        <v>691.71</v>
      </c>
      <c r="L1964">
        <v>702.56</v>
      </c>
      <c r="M1964">
        <v>702.56</v>
      </c>
      <c r="N1964">
        <v>702.56</v>
      </c>
      <c r="O1964">
        <v>713.58</v>
      </c>
      <c r="P1964">
        <v>713.58</v>
      </c>
      <c r="Q1964">
        <v>713.58</v>
      </c>
    </row>
    <row r="1965" spans="1:17" x14ac:dyDescent="0.2">
      <c r="A1965" t="s">
        <v>122</v>
      </c>
      <c r="B1965" t="e">
        <f>INDEX('SHOP Plan List'!B$2:B$15,MATCH($A1965,'SHOP Plan List'!$A$2:$A$15,0))</f>
        <v>#N/A</v>
      </c>
      <c r="C1965" t="e">
        <f>INDEX('SHOP Plan List'!C$2:C$15,MATCH($A1965,'SHOP Plan List'!$A$2:$A$15,0))</f>
        <v>#N/A</v>
      </c>
      <c r="D1965" t="s">
        <v>82</v>
      </c>
      <c r="E1965">
        <v>37</v>
      </c>
      <c r="F1965">
        <v>685.45</v>
      </c>
      <c r="G1965">
        <v>685.45</v>
      </c>
      <c r="H1965">
        <v>685.45</v>
      </c>
      <c r="I1965">
        <v>696.21</v>
      </c>
      <c r="J1965">
        <v>696.21</v>
      </c>
      <c r="K1965">
        <v>696.21</v>
      </c>
      <c r="L1965">
        <v>707.13</v>
      </c>
      <c r="M1965">
        <v>707.13</v>
      </c>
      <c r="N1965">
        <v>707.13</v>
      </c>
      <c r="O1965">
        <v>718.22</v>
      </c>
      <c r="P1965">
        <v>718.22</v>
      </c>
      <c r="Q1965">
        <v>718.22</v>
      </c>
    </row>
    <row r="1966" spans="1:17" x14ac:dyDescent="0.2">
      <c r="A1966" t="s">
        <v>122</v>
      </c>
      <c r="B1966" t="e">
        <f>INDEX('SHOP Plan List'!B$2:B$15,MATCH($A1966,'SHOP Plan List'!$A$2:$A$15,0))</f>
        <v>#N/A</v>
      </c>
      <c r="C1966" t="e">
        <f>INDEX('SHOP Plan List'!C$2:C$15,MATCH($A1966,'SHOP Plan List'!$A$2:$A$15,0))</f>
        <v>#N/A</v>
      </c>
      <c r="D1966" t="s">
        <v>82</v>
      </c>
      <c r="E1966">
        <v>38</v>
      </c>
      <c r="F1966">
        <v>689.88</v>
      </c>
      <c r="G1966">
        <v>689.88</v>
      </c>
      <c r="H1966">
        <v>689.88</v>
      </c>
      <c r="I1966">
        <v>700.7</v>
      </c>
      <c r="J1966">
        <v>700.7</v>
      </c>
      <c r="K1966">
        <v>700.7</v>
      </c>
      <c r="L1966">
        <v>711.7</v>
      </c>
      <c r="M1966">
        <v>711.7</v>
      </c>
      <c r="N1966">
        <v>711.7</v>
      </c>
      <c r="O1966">
        <v>722.86</v>
      </c>
      <c r="P1966">
        <v>722.86</v>
      </c>
      <c r="Q1966">
        <v>722.86</v>
      </c>
    </row>
    <row r="1967" spans="1:17" x14ac:dyDescent="0.2">
      <c r="A1967" t="s">
        <v>122</v>
      </c>
      <c r="B1967" t="e">
        <f>INDEX('SHOP Plan List'!B$2:B$15,MATCH($A1967,'SHOP Plan List'!$A$2:$A$15,0))</f>
        <v>#N/A</v>
      </c>
      <c r="C1967" t="e">
        <f>INDEX('SHOP Plan List'!C$2:C$15,MATCH($A1967,'SHOP Plan List'!$A$2:$A$15,0))</f>
        <v>#N/A</v>
      </c>
      <c r="D1967" t="s">
        <v>82</v>
      </c>
      <c r="E1967">
        <v>39</v>
      </c>
      <c r="F1967">
        <v>698.74</v>
      </c>
      <c r="G1967">
        <v>698.74</v>
      </c>
      <c r="H1967">
        <v>698.74</v>
      </c>
      <c r="I1967">
        <v>709.7</v>
      </c>
      <c r="J1967">
        <v>709.7</v>
      </c>
      <c r="K1967">
        <v>709.7</v>
      </c>
      <c r="L1967">
        <v>720.84</v>
      </c>
      <c r="M1967">
        <v>720.84</v>
      </c>
      <c r="N1967">
        <v>720.84</v>
      </c>
      <c r="O1967">
        <v>732.15</v>
      </c>
      <c r="P1967">
        <v>732.15</v>
      </c>
      <c r="Q1967">
        <v>732.15</v>
      </c>
    </row>
    <row r="1968" spans="1:17" x14ac:dyDescent="0.2">
      <c r="A1968" t="s">
        <v>122</v>
      </c>
      <c r="B1968" t="e">
        <f>INDEX('SHOP Plan List'!B$2:B$15,MATCH($A1968,'SHOP Plan List'!$A$2:$A$15,0))</f>
        <v>#N/A</v>
      </c>
      <c r="C1968" t="e">
        <f>INDEX('SHOP Plan List'!C$2:C$15,MATCH($A1968,'SHOP Plan List'!$A$2:$A$15,0))</f>
        <v>#N/A</v>
      </c>
      <c r="D1968" t="s">
        <v>82</v>
      </c>
      <c r="E1968">
        <v>40</v>
      </c>
      <c r="F1968">
        <v>707.6</v>
      </c>
      <c r="G1968">
        <v>707.6</v>
      </c>
      <c r="H1968">
        <v>707.6</v>
      </c>
      <c r="I1968">
        <v>718.7</v>
      </c>
      <c r="J1968">
        <v>718.7</v>
      </c>
      <c r="K1968">
        <v>718.7</v>
      </c>
      <c r="L1968">
        <v>729.98</v>
      </c>
      <c r="M1968">
        <v>729.98</v>
      </c>
      <c r="N1968">
        <v>729.98</v>
      </c>
      <c r="O1968">
        <v>741.43</v>
      </c>
      <c r="P1968">
        <v>741.43</v>
      </c>
      <c r="Q1968">
        <v>741.43</v>
      </c>
    </row>
    <row r="1969" spans="1:17" x14ac:dyDescent="0.2">
      <c r="A1969" t="s">
        <v>122</v>
      </c>
      <c r="B1969" t="e">
        <f>INDEX('SHOP Plan List'!B$2:B$15,MATCH($A1969,'SHOP Plan List'!$A$2:$A$15,0))</f>
        <v>#N/A</v>
      </c>
      <c r="C1969" t="e">
        <f>INDEX('SHOP Plan List'!C$2:C$15,MATCH($A1969,'SHOP Plan List'!$A$2:$A$15,0))</f>
        <v>#N/A</v>
      </c>
      <c r="D1969" t="s">
        <v>82</v>
      </c>
      <c r="E1969">
        <v>41</v>
      </c>
      <c r="F1969">
        <v>720.89</v>
      </c>
      <c r="G1969">
        <v>720.89</v>
      </c>
      <c r="H1969">
        <v>720.89</v>
      </c>
      <c r="I1969">
        <v>732.2</v>
      </c>
      <c r="J1969">
        <v>732.2</v>
      </c>
      <c r="K1969">
        <v>732.2</v>
      </c>
      <c r="L1969">
        <v>743.68</v>
      </c>
      <c r="M1969">
        <v>743.68</v>
      </c>
      <c r="N1969">
        <v>743.68</v>
      </c>
      <c r="O1969">
        <v>755.35</v>
      </c>
      <c r="P1969">
        <v>755.35</v>
      </c>
      <c r="Q1969">
        <v>755.35</v>
      </c>
    </row>
    <row r="1970" spans="1:17" x14ac:dyDescent="0.2">
      <c r="A1970" t="s">
        <v>122</v>
      </c>
      <c r="B1970" t="e">
        <f>INDEX('SHOP Plan List'!B$2:B$15,MATCH($A1970,'SHOP Plan List'!$A$2:$A$15,0))</f>
        <v>#N/A</v>
      </c>
      <c r="C1970" t="e">
        <f>INDEX('SHOP Plan List'!C$2:C$15,MATCH($A1970,'SHOP Plan List'!$A$2:$A$15,0))</f>
        <v>#N/A</v>
      </c>
      <c r="D1970" t="s">
        <v>82</v>
      </c>
      <c r="E1970">
        <v>42</v>
      </c>
      <c r="F1970">
        <v>733.62</v>
      </c>
      <c r="G1970">
        <v>733.62</v>
      </c>
      <c r="H1970">
        <v>733.62</v>
      </c>
      <c r="I1970">
        <v>745.13</v>
      </c>
      <c r="J1970">
        <v>745.13</v>
      </c>
      <c r="K1970">
        <v>745.13</v>
      </c>
      <c r="L1970">
        <v>756.82</v>
      </c>
      <c r="M1970">
        <v>756.82</v>
      </c>
      <c r="N1970">
        <v>756.82</v>
      </c>
      <c r="O1970">
        <v>768.7</v>
      </c>
      <c r="P1970">
        <v>768.7</v>
      </c>
      <c r="Q1970">
        <v>768.7</v>
      </c>
    </row>
    <row r="1971" spans="1:17" x14ac:dyDescent="0.2">
      <c r="A1971" t="s">
        <v>122</v>
      </c>
      <c r="B1971" t="e">
        <f>INDEX('SHOP Plan List'!B$2:B$15,MATCH($A1971,'SHOP Plan List'!$A$2:$A$15,0))</f>
        <v>#N/A</v>
      </c>
      <c r="C1971" t="e">
        <f>INDEX('SHOP Plan List'!C$2:C$15,MATCH($A1971,'SHOP Plan List'!$A$2:$A$15,0))</f>
        <v>#N/A</v>
      </c>
      <c r="D1971" t="s">
        <v>82</v>
      </c>
      <c r="E1971">
        <v>43</v>
      </c>
      <c r="F1971">
        <v>751.34</v>
      </c>
      <c r="G1971">
        <v>751.34</v>
      </c>
      <c r="H1971">
        <v>751.34</v>
      </c>
      <c r="I1971">
        <v>763.13</v>
      </c>
      <c r="J1971">
        <v>763.13</v>
      </c>
      <c r="K1971">
        <v>763.13</v>
      </c>
      <c r="L1971">
        <v>775.1</v>
      </c>
      <c r="M1971">
        <v>775.1</v>
      </c>
      <c r="N1971">
        <v>775.1</v>
      </c>
      <c r="O1971">
        <v>787.26</v>
      </c>
      <c r="P1971">
        <v>787.26</v>
      </c>
      <c r="Q1971">
        <v>787.26</v>
      </c>
    </row>
    <row r="1972" spans="1:17" x14ac:dyDescent="0.2">
      <c r="A1972" t="s">
        <v>122</v>
      </c>
      <c r="B1972" t="e">
        <f>INDEX('SHOP Plan List'!B$2:B$15,MATCH($A1972,'SHOP Plan List'!$A$2:$A$15,0))</f>
        <v>#N/A</v>
      </c>
      <c r="C1972" t="e">
        <f>INDEX('SHOP Plan List'!C$2:C$15,MATCH($A1972,'SHOP Plan List'!$A$2:$A$15,0))</f>
        <v>#N/A</v>
      </c>
      <c r="D1972" t="s">
        <v>82</v>
      </c>
      <c r="E1972">
        <v>44</v>
      </c>
      <c r="F1972">
        <v>773.49</v>
      </c>
      <c r="G1972">
        <v>773.49</v>
      </c>
      <c r="H1972">
        <v>773.49</v>
      </c>
      <c r="I1972">
        <v>785.62</v>
      </c>
      <c r="J1972">
        <v>785.62</v>
      </c>
      <c r="K1972">
        <v>785.62</v>
      </c>
      <c r="L1972">
        <v>797.95</v>
      </c>
      <c r="M1972">
        <v>797.95</v>
      </c>
      <c r="N1972">
        <v>797.95</v>
      </c>
      <c r="O1972">
        <v>810.47</v>
      </c>
      <c r="P1972">
        <v>810.47</v>
      </c>
      <c r="Q1972">
        <v>810.47</v>
      </c>
    </row>
    <row r="1973" spans="1:17" x14ac:dyDescent="0.2">
      <c r="A1973" t="s">
        <v>122</v>
      </c>
      <c r="B1973" t="e">
        <f>INDEX('SHOP Plan List'!B$2:B$15,MATCH($A1973,'SHOP Plan List'!$A$2:$A$15,0))</f>
        <v>#N/A</v>
      </c>
      <c r="C1973" t="e">
        <f>INDEX('SHOP Plan List'!C$2:C$15,MATCH($A1973,'SHOP Plan List'!$A$2:$A$15,0))</f>
        <v>#N/A</v>
      </c>
      <c r="D1973" t="s">
        <v>82</v>
      </c>
      <c r="E1973">
        <v>45</v>
      </c>
      <c r="F1973">
        <v>799.51</v>
      </c>
      <c r="G1973">
        <v>799.51</v>
      </c>
      <c r="H1973">
        <v>799.51</v>
      </c>
      <c r="I1973">
        <v>812.05</v>
      </c>
      <c r="J1973">
        <v>812.05</v>
      </c>
      <c r="K1973">
        <v>812.05</v>
      </c>
      <c r="L1973">
        <v>824.79</v>
      </c>
      <c r="M1973">
        <v>824.79</v>
      </c>
      <c r="N1973">
        <v>824.79</v>
      </c>
      <c r="O1973">
        <v>837.73</v>
      </c>
      <c r="P1973">
        <v>837.73</v>
      </c>
      <c r="Q1973">
        <v>837.73</v>
      </c>
    </row>
    <row r="1974" spans="1:17" x14ac:dyDescent="0.2">
      <c r="A1974" t="s">
        <v>122</v>
      </c>
      <c r="B1974" t="e">
        <f>INDEX('SHOP Plan List'!B$2:B$15,MATCH($A1974,'SHOP Plan List'!$A$2:$A$15,0))</f>
        <v>#N/A</v>
      </c>
      <c r="C1974" t="e">
        <f>INDEX('SHOP Plan List'!C$2:C$15,MATCH($A1974,'SHOP Plan List'!$A$2:$A$15,0))</f>
        <v>#N/A</v>
      </c>
      <c r="D1974" t="s">
        <v>82</v>
      </c>
      <c r="E1974">
        <v>46</v>
      </c>
      <c r="F1974">
        <v>830.51</v>
      </c>
      <c r="G1974">
        <v>830.51</v>
      </c>
      <c r="H1974">
        <v>830.51</v>
      </c>
      <c r="I1974">
        <v>843.55</v>
      </c>
      <c r="J1974">
        <v>843.55</v>
      </c>
      <c r="K1974">
        <v>843.55</v>
      </c>
      <c r="L1974">
        <v>856.78</v>
      </c>
      <c r="M1974">
        <v>856.78</v>
      </c>
      <c r="N1974">
        <v>856.78</v>
      </c>
      <c r="O1974">
        <v>870.22</v>
      </c>
      <c r="P1974">
        <v>870.22</v>
      </c>
      <c r="Q1974">
        <v>870.22</v>
      </c>
    </row>
    <row r="1975" spans="1:17" x14ac:dyDescent="0.2">
      <c r="A1975" t="s">
        <v>122</v>
      </c>
      <c r="B1975" t="e">
        <f>INDEX('SHOP Plan List'!B$2:B$15,MATCH($A1975,'SHOP Plan List'!$A$2:$A$15,0))</f>
        <v>#N/A</v>
      </c>
      <c r="C1975" t="e">
        <f>INDEX('SHOP Plan List'!C$2:C$15,MATCH($A1975,'SHOP Plan List'!$A$2:$A$15,0))</f>
        <v>#N/A</v>
      </c>
      <c r="D1975" t="s">
        <v>82</v>
      </c>
      <c r="E1975">
        <v>47</v>
      </c>
      <c r="F1975">
        <v>865.4</v>
      </c>
      <c r="G1975">
        <v>865.4</v>
      </c>
      <c r="H1975">
        <v>865.4</v>
      </c>
      <c r="I1975">
        <v>878.97</v>
      </c>
      <c r="J1975">
        <v>878.97</v>
      </c>
      <c r="K1975">
        <v>878.97</v>
      </c>
      <c r="L1975">
        <v>892.76</v>
      </c>
      <c r="M1975">
        <v>892.76</v>
      </c>
      <c r="N1975">
        <v>892.76</v>
      </c>
      <c r="O1975">
        <v>906.77</v>
      </c>
      <c r="P1975">
        <v>906.77</v>
      </c>
      <c r="Q1975">
        <v>906.77</v>
      </c>
    </row>
    <row r="1976" spans="1:17" x14ac:dyDescent="0.2">
      <c r="A1976" t="s">
        <v>122</v>
      </c>
      <c r="B1976" t="e">
        <f>INDEX('SHOP Plan List'!B$2:B$15,MATCH($A1976,'SHOP Plan List'!$A$2:$A$15,0))</f>
        <v>#N/A</v>
      </c>
      <c r="C1976" t="e">
        <f>INDEX('SHOP Plan List'!C$2:C$15,MATCH($A1976,'SHOP Plan List'!$A$2:$A$15,0))</f>
        <v>#N/A</v>
      </c>
      <c r="D1976" t="s">
        <v>82</v>
      </c>
      <c r="E1976">
        <v>48</v>
      </c>
      <c r="F1976">
        <v>905.26</v>
      </c>
      <c r="G1976">
        <v>905.26</v>
      </c>
      <c r="H1976">
        <v>905.26</v>
      </c>
      <c r="I1976">
        <v>919.46</v>
      </c>
      <c r="J1976">
        <v>919.46</v>
      </c>
      <c r="K1976">
        <v>919.46</v>
      </c>
      <c r="L1976">
        <v>933.89</v>
      </c>
      <c r="M1976">
        <v>933.89</v>
      </c>
      <c r="N1976">
        <v>933.89</v>
      </c>
      <c r="O1976">
        <v>948.54</v>
      </c>
      <c r="P1976">
        <v>948.54</v>
      </c>
      <c r="Q1976">
        <v>948.54</v>
      </c>
    </row>
    <row r="1977" spans="1:17" x14ac:dyDescent="0.2">
      <c r="A1977" t="s">
        <v>122</v>
      </c>
      <c r="B1977" t="e">
        <f>INDEX('SHOP Plan List'!B$2:B$15,MATCH($A1977,'SHOP Plan List'!$A$2:$A$15,0))</f>
        <v>#N/A</v>
      </c>
      <c r="C1977" t="e">
        <f>INDEX('SHOP Plan List'!C$2:C$15,MATCH($A1977,'SHOP Plan List'!$A$2:$A$15,0))</f>
        <v>#N/A</v>
      </c>
      <c r="D1977" t="s">
        <v>82</v>
      </c>
      <c r="E1977">
        <v>49</v>
      </c>
      <c r="F1977">
        <v>944.57</v>
      </c>
      <c r="G1977">
        <v>944.57</v>
      </c>
      <c r="H1977">
        <v>944.57</v>
      </c>
      <c r="I1977">
        <v>959.39</v>
      </c>
      <c r="J1977">
        <v>959.39</v>
      </c>
      <c r="K1977">
        <v>959.39</v>
      </c>
      <c r="L1977">
        <v>974.44</v>
      </c>
      <c r="M1977">
        <v>974.44</v>
      </c>
      <c r="N1977">
        <v>974.44</v>
      </c>
      <c r="O1977">
        <v>989.73</v>
      </c>
      <c r="P1977">
        <v>989.73</v>
      </c>
      <c r="Q1977">
        <v>989.73</v>
      </c>
    </row>
    <row r="1978" spans="1:17" x14ac:dyDescent="0.2">
      <c r="A1978" t="s">
        <v>122</v>
      </c>
      <c r="B1978" t="e">
        <f>INDEX('SHOP Plan List'!B$2:B$15,MATCH($A1978,'SHOP Plan List'!$A$2:$A$15,0))</f>
        <v>#N/A</v>
      </c>
      <c r="C1978" t="e">
        <f>INDEX('SHOP Plan List'!C$2:C$15,MATCH($A1978,'SHOP Plan List'!$A$2:$A$15,0))</f>
        <v>#N/A</v>
      </c>
      <c r="D1978" t="s">
        <v>82</v>
      </c>
      <c r="E1978">
        <v>50</v>
      </c>
      <c r="F1978">
        <v>988.87</v>
      </c>
      <c r="G1978">
        <v>988.87</v>
      </c>
      <c r="H1978">
        <v>988.87</v>
      </c>
      <c r="I1978">
        <v>1004.38</v>
      </c>
      <c r="J1978">
        <v>1004.38</v>
      </c>
      <c r="K1978">
        <v>1004.38</v>
      </c>
      <c r="L1978">
        <v>1020.14</v>
      </c>
      <c r="M1978">
        <v>1020.14</v>
      </c>
      <c r="N1978">
        <v>1020.14</v>
      </c>
      <c r="O1978">
        <v>1036.1400000000001</v>
      </c>
      <c r="P1978">
        <v>1036.1400000000001</v>
      </c>
      <c r="Q1978">
        <v>1036.1400000000001</v>
      </c>
    </row>
    <row r="1979" spans="1:17" x14ac:dyDescent="0.2">
      <c r="A1979" t="s">
        <v>122</v>
      </c>
      <c r="B1979" t="e">
        <f>INDEX('SHOP Plan List'!B$2:B$15,MATCH($A1979,'SHOP Plan List'!$A$2:$A$15,0))</f>
        <v>#N/A</v>
      </c>
      <c r="C1979" t="e">
        <f>INDEX('SHOP Plan List'!C$2:C$15,MATCH($A1979,'SHOP Plan List'!$A$2:$A$15,0))</f>
        <v>#N/A</v>
      </c>
      <c r="D1979" t="s">
        <v>82</v>
      </c>
      <c r="E1979">
        <v>51</v>
      </c>
      <c r="F1979">
        <v>1032.6099999999999</v>
      </c>
      <c r="G1979">
        <v>1032.6099999999999</v>
      </c>
      <c r="H1979">
        <v>1032.6099999999999</v>
      </c>
      <c r="I1979">
        <v>1048.81</v>
      </c>
      <c r="J1979">
        <v>1048.81</v>
      </c>
      <c r="K1979">
        <v>1048.81</v>
      </c>
      <c r="L1979">
        <v>1065.26</v>
      </c>
      <c r="M1979">
        <v>1065.26</v>
      </c>
      <c r="N1979">
        <v>1065.26</v>
      </c>
      <c r="O1979">
        <v>1081.98</v>
      </c>
      <c r="P1979">
        <v>1081.98</v>
      </c>
      <c r="Q1979">
        <v>1081.98</v>
      </c>
    </row>
    <row r="1980" spans="1:17" x14ac:dyDescent="0.2">
      <c r="A1980" t="s">
        <v>122</v>
      </c>
      <c r="B1980" t="e">
        <f>INDEX('SHOP Plan List'!B$2:B$15,MATCH($A1980,'SHOP Plan List'!$A$2:$A$15,0))</f>
        <v>#N/A</v>
      </c>
      <c r="C1980" t="e">
        <f>INDEX('SHOP Plan List'!C$2:C$15,MATCH($A1980,'SHOP Plan List'!$A$2:$A$15,0))</f>
        <v>#N/A</v>
      </c>
      <c r="D1980" t="s">
        <v>82</v>
      </c>
      <c r="E1980">
        <v>52</v>
      </c>
      <c r="F1980">
        <v>1080.78</v>
      </c>
      <c r="G1980">
        <v>1080.78</v>
      </c>
      <c r="H1980">
        <v>1080.78</v>
      </c>
      <c r="I1980">
        <v>1097.73</v>
      </c>
      <c r="J1980">
        <v>1097.73</v>
      </c>
      <c r="K1980">
        <v>1097.73</v>
      </c>
      <c r="L1980">
        <v>1114.96</v>
      </c>
      <c r="M1980">
        <v>1114.96</v>
      </c>
      <c r="N1980">
        <v>1114.96</v>
      </c>
      <c r="O1980">
        <v>1132.45</v>
      </c>
      <c r="P1980">
        <v>1132.45</v>
      </c>
      <c r="Q1980">
        <v>1132.45</v>
      </c>
    </row>
    <row r="1981" spans="1:17" x14ac:dyDescent="0.2">
      <c r="A1981" t="s">
        <v>122</v>
      </c>
      <c r="B1981" t="e">
        <f>INDEX('SHOP Plan List'!B$2:B$15,MATCH($A1981,'SHOP Plan List'!$A$2:$A$15,0))</f>
        <v>#N/A</v>
      </c>
      <c r="C1981" t="e">
        <f>INDEX('SHOP Plan List'!C$2:C$15,MATCH($A1981,'SHOP Plan List'!$A$2:$A$15,0))</f>
        <v>#N/A</v>
      </c>
      <c r="D1981" t="s">
        <v>82</v>
      </c>
      <c r="E1981">
        <v>53</v>
      </c>
      <c r="F1981">
        <v>1129.5</v>
      </c>
      <c r="G1981">
        <v>1129.5</v>
      </c>
      <c r="H1981">
        <v>1129.5</v>
      </c>
      <c r="I1981">
        <v>1147.22</v>
      </c>
      <c r="J1981">
        <v>1147.22</v>
      </c>
      <c r="K1981">
        <v>1147.22</v>
      </c>
      <c r="L1981">
        <v>1165.22</v>
      </c>
      <c r="M1981">
        <v>1165.22</v>
      </c>
      <c r="N1981">
        <v>1165.22</v>
      </c>
      <c r="O1981">
        <v>1183.5</v>
      </c>
      <c r="P1981">
        <v>1183.5</v>
      </c>
      <c r="Q1981">
        <v>1183.5</v>
      </c>
    </row>
    <row r="1982" spans="1:17" x14ac:dyDescent="0.2">
      <c r="A1982" t="s">
        <v>122</v>
      </c>
      <c r="B1982" t="e">
        <f>INDEX('SHOP Plan List'!B$2:B$15,MATCH($A1982,'SHOP Plan List'!$A$2:$A$15,0))</f>
        <v>#N/A</v>
      </c>
      <c r="C1982" t="e">
        <f>INDEX('SHOP Plan List'!C$2:C$15,MATCH($A1982,'SHOP Plan List'!$A$2:$A$15,0))</f>
        <v>#N/A</v>
      </c>
      <c r="D1982" t="s">
        <v>82</v>
      </c>
      <c r="E1982">
        <v>54</v>
      </c>
      <c r="F1982">
        <v>1182.0999999999999</v>
      </c>
      <c r="G1982">
        <v>1182.0999999999999</v>
      </c>
      <c r="H1982">
        <v>1182.0999999999999</v>
      </c>
      <c r="I1982">
        <v>1200.6500000000001</v>
      </c>
      <c r="J1982">
        <v>1200.6500000000001</v>
      </c>
      <c r="K1982">
        <v>1200.6500000000001</v>
      </c>
      <c r="L1982">
        <v>1219.48</v>
      </c>
      <c r="M1982">
        <v>1219.48</v>
      </c>
      <c r="N1982">
        <v>1219.48</v>
      </c>
      <c r="O1982">
        <v>1238.6199999999999</v>
      </c>
      <c r="P1982">
        <v>1238.6199999999999</v>
      </c>
      <c r="Q1982">
        <v>1238.6199999999999</v>
      </c>
    </row>
    <row r="1983" spans="1:17" x14ac:dyDescent="0.2">
      <c r="A1983" t="s">
        <v>122</v>
      </c>
      <c r="B1983" t="e">
        <f>INDEX('SHOP Plan List'!B$2:B$15,MATCH($A1983,'SHOP Plan List'!$A$2:$A$15,0))</f>
        <v>#N/A</v>
      </c>
      <c r="C1983" t="e">
        <f>INDEX('SHOP Plan List'!C$2:C$15,MATCH($A1983,'SHOP Plan List'!$A$2:$A$15,0))</f>
        <v>#N/A</v>
      </c>
      <c r="D1983" t="s">
        <v>82</v>
      </c>
      <c r="E1983">
        <v>55</v>
      </c>
      <c r="F1983">
        <v>1234.7</v>
      </c>
      <c r="G1983">
        <v>1234.7</v>
      </c>
      <c r="H1983">
        <v>1234.7</v>
      </c>
      <c r="I1983">
        <v>1254.07</v>
      </c>
      <c r="J1983">
        <v>1254.07</v>
      </c>
      <c r="K1983">
        <v>1254.07</v>
      </c>
      <c r="L1983">
        <v>1273.75</v>
      </c>
      <c r="M1983">
        <v>1273.75</v>
      </c>
      <c r="N1983">
        <v>1273.75</v>
      </c>
      <c r="O1983">
        <v>1293.73</v>
      </c>
      <c r="P1983">
        <v>1293.73</v>
      </c>
      <c r="Q1983">
        <v>1293.73</v>
      </c>
    </row>
    <row r="1984" spans="1:17" x14ac:dyDescent="0.2">
      <c r="A1984" t="s">
        <v>122</v>
      </c>
      <c r="B1984" t="e">
        <f>INDEX('SHOP Plan List'!B$2:B$15,MATCH($A1984,'SHOP Plan List'!$A$2:$A$15,0))</f>
        <v>#N/A</v>
      </c>
      <c r="C1984" t="e">
        <f>INDEX('SHOP Plan List'!C$2:C$15,MATCH($A1984,'SHOP Plan List'!$A$2:$A$15,0))</f>
        <v>#N/A</v>
      </c>
      <c r="D1984" t="s">
        <v>82</v>
      </c>
      <c r="E1984">
        <v>56</v>
      </c>
      <c r="F1984">
        <v>1291.73</v>
      </c>
      <c r="G1984">
        <v>1291.73</v>
      </c>
      <c r="H1984">
        <v>1291.73</v>
      </c>
      <c r="I1984">
        <v>1311.99</v>
      </c>
      <c r="J1984">
        <v>1311.99</v>
      </c>
      <c r="K1984">
        <v>1311.99</v>
      </c>
      <c r="L1984">
        <v>1332.58</v>
      </c>
      <c r="M1984">
        <v>1332.58</v>
      </c>
      <c r="N1984">
        <v>1332.58</v>
      </c>
      <c r="O1984">
        <v>1353.49</v>
      </c>
      <c r="P1984">
        <v>1353.49</v>
      </c>
      <c r="Q1984">
        <v>1353.49</v>
      </c>
    </row>
    <row r="1985" spans="1:17" x14ac:dyDescent="0.2">
      <c r="A1985" t="s">
        <v>122</v>
      </c>
      <c r="B1985" t="e">
        <f>INDEX('SHOP Plan List'!B$2:B$15,MATCH($A1985,'SHOP Plan List'!$A$2:$A$15,0))</f>
        <v>#N/A</v>
      </c>
      <c r="C1985" t="e">
        <f>INDEX('SHOP Plan List'!C$2:C$15,MATCH($A1985,'SHOP Plan List'!$A$2:$A$15,0))</f>
        <v>#N/A</v>
      </c>
      <c r="D1985" t="s">
        <v>82</v>
      </c>
      <c r="E1985">
        <v>57</v>
      </c>
      <c r="F1985">
        <v>1349.31</v>
      </c>
      <c r="G1985">
        <v>1349.31</v>
      </c>
      <c r="H1985">
        <v>1349.31</v>
      </c>
      <c r="I1985">
        <v>1370.48</v>
      </c>
      <c r="J1985">
        <v>1370.48</v>
      </c>
      <c r="K1985">
        <v>1370.48</v>
      </c>
      <c r="L1985">
        <v>1391.98</v>
      </c>
      <c r="M1985">
        <v>1391.98</v>
      </c>
      <c r="N1985">
        <v>1391.98</v>
      </c>
      <c r="O1985">
        <v>1413.82</v>
      </c>
      <c r="P1985">
        <v>1413.82</v>
      </c>
      <c r="Q1985">
        <v>1413.82</v>
      </c>
    </row>
    <row r="1986" spans="1:17" x14ac:dyDescent="0.2">
      <c r="A1986" t="s">
        <v>122</v>
      </c>
      <c r="B1986" t="e">
        <f>INDEX('SHOP Plan List'!B$2:B$15,MATCH($A1986,'SHOP Plan List'!$A$2:$A$15,0))</f>
        <v>#N/A</v>
      </c>
      <c r="C1986" t="e">
        <f>INDEX('SHOP Plan List'!C$2:C$15,MATCH($A1986,'SHOP Plan List'!$A$2:$A$15,0))</f>
        <v>#N/A</v>
      </c>
      <c r="D1986" t="s">
        <v>82</v>
      </c>
      <c r="E1986">
        <v>58</v>
      </c>
      <c r="F1986">
        <v>1410.77</v>
      </c>
      <c r="G1986">
        <v>1410.77</v>
      </c>
      <c r="H1986">
        <v>1410.77</v>
      </c>
      <c r="I1986">
        <v>1432.9</v>
      </c>
      <c r="J1986">
        <v>1432.9</v>
      </c>
      <c r="K1986">
        <v>1432.9</v>
      </c>
      <c r="L1986">
        <v>1455.38</v>
      </c>
      <c r="M1986">
        <v>1455.38</v>
      </c>
      <c r="N1986">
        <v>1455.38</v>
      </c>
      <c r="O1986">
        <v>1478.22</v>
      </c>
      <c r="P1986">
        <v>1478.22</v>
      </c>
      <c r="Q1986">
        <v>1478.22</v>
      </c>
    </row>
    <row r="1987" spans="1:17" x14ac:dyDescent="0.2">
      <c r="A1987" t="s">
        <v>122</v>
      </c>
      <c r="B1987" t="e">
        <f>INDEX('SHOP Plan List'!B$2:B$15,MATCH($A1987,'SHOP Plan List'!$A$2:$A$15,0))</f>
        <v>#N/A</v>
      </c>
      <c r="C1987" t="e">
        <f>INDEX('SHOP Plan List'!C$2:C$15,MATCH($A1987,'SHOP Plan List'!$A$2:$A$15,0))</f>
        <v>#N/A</v>
      </c>
      <c r="D1987" t="s">
        <v>82</v>
      </c>
      <c r="E1987">
        <v>59</v>
      </c>
      <c r="F1987">
        <v>1441.22</v>
      </c>
      <c r="G1987">
        <v>1441.22</v>
      </c>
      <c r="H1987">
        <v>1441.22</v>
      </c>
      <c r="I1987">
        <v>1463.83</v>
      </c>
      <c r="J1987">
        <v>1463.83</v>
      </c>
      <c r="K1987">
        <v>1463.83</v>
      </c>
      <c r="L1987">
        <v>1486.8</v>
      </c>
      <c r="M1987">
        <v>1486.8</v>
      </c>
      <c r="N1987">
        <v>1486.8</v>
      </c>
      <c r="O1987">
        <v>1510.13</v>
      </c>
      <c r="P1987">
        <v>1510.13</v>
      </c>
      <c r="Q1987">
        <v>1510.13</v>
      </c>
    </row>
    <row r="1988" spans="1:17" x14ac:dyDescent="0.2">
      <c r="A1988" t="s">
        <v>122</v>
      </c>
      <c r="B1988" t="e">
        <f>INDEX('SHOP Plan List'!B$2:B$15,MATCH($A1988,'SHOP Plan List'!$A$2:$A$15,0))</f>
        <v>#N/A</v>
      </c>
      <c r="C1988" t="e">
        <f>INDEX('SHOP Plan List'!C$2:C$15,MATCH($A1988,'SHOP Plan List'!$A$2:$A$15,0))</f>
        <v>#N/A</v>
      </c>
      <c r="D1988" t="s">
        <v>82</v>
      </c>
      <c r="E1988">
        <v>60</v>
      </c>
      <c r="F1988">
        <v>1502.68</v>
      </c>
      <c r="G1988">
        <v>1502.68</v>
      </c>
      <c r="H1988">
        <v>1502.68</v>
      </c>
      <c r="I1988">
        <v>1526.25</v>
      </c>
      <c r="J1988">
        <v>1526.25</v>
      </c>
      <c r="K1988">
        <v>1526.25</v>
      </c>
      <c r="L1988">
        <v>1550.2</v>
      </c>
      <c r="M1988">
        <v>1550.2</v>
      </c>
      <c r="N1988">
        <v>1550.2</v>
      </c>
      <c r="O1988">
        <v>1574.52</v>
      </c>
      <c r="P1988">
        <v>1574.52</v>
      </c>
      <c r="Q1988">
        <v>1574.52</v>
      </c>
    </row>
    <row r="1989" spans="1:17" x14ac:dyDescent="0.2">
      <c r="A1989" t="s">
        <v>122</v>
      </c>
      <c r="B1989" t="e">
        <f>INDEX('SHOP Plan List'!B$2:B$15,MATCH($A1989,'SHOP Plan List'!$A$2:$A$15,0))</f>
        <v>#N/A</v>
      </c>
      <c r="C1989" t="e">
        <f>INDEX('SHOP Plan List'!C$2:C$15,MATCH($A1989,'SHOP Plan List'!$A$2:$A$15,0))</f>
        <v>#N/A</v>
      </c>
      <c r="D1989" t="s">
        <v>82</v>
      </c>
      <c r="E1989">
        <v>61</v>
      </c>
      <c r="F1989">
        <v>1555.83</v>
      </c>
      <c r="G1989">
        <v>1555.83</v>
      </c>
      <c r="H1989">
        <v>1555.83</v>
      </c>
      <c r="I1989">
        <v>1580.24</v>
      </c>
      <c r="J1989">
        <v>1580.24</v>
      </c>
      <c r="K1989">
        <v>1580.24</v>
      </c>
      <c r="L1989">
        <v>1605.03</v>
      </c>
      <c r="M1989">
        <v>1605.03</v>
      </c>
      <c r="N1989">
        <v>1605.03</v>
      </c>
      <c r="O1989">
        <v>1630.22</v>
      </c>
      <c r="P1989">
        <v>1630.22</v>
      </c>
      <c r="Q1989">
        <v>1630.22</v>
      </c>
    </row>
    <row r="1990" spans="1:17" x14ac:dyDescent="0.2">
      <c r="A1990" t="s">
        <v>122</v>
      </c>
      <c r="B1990" t="e">
        <f>INDEX('SHOP Plan List'!B$2:B$15,MATCH($A1990,'SHOP Plan List'!$A$2:$A$15,0))</f>
        <v>#N/A</v>
      </c>
      <c r="C1990" t="e">
        <f>INDEX('SHOP Plan List'!C$2:C$15,MATCH($A1990,'SHOP Plan List'!$A$2:$A$15,0))</f>
        <v>#N/A</v>
      </c>
      <c r="D1990" t="s">
        <v>82</v>
      </c>
      <c r="E1990">
        <v>62</v>
      </c>
      <c r="F1990">
        <v>1590.71</v>
      </c>
      <c r="G1990">
        <v>1590.71</v>
      </c>
      <c r="H1990">
        <v>1590.71</v>
      </c>
      <c r="I1990">
        <v>1615.67</v>
      </c>
      <c r="J1990">
        <v>1615.67</v>
      </c>
      <c r="K1990">
        <v>1615.67</v>
      </c>
      <c r="L1990">
        <v>1641.02</v>
      </c>
      <c r="M1990">
        <v>1641.02</v>
      </c>
      <c r="N1990">
        <v>1641.02</v>
      </c>
      <c r="O1990">
        <v>1666.77</v>
      </c>
      <c r="P1990">
        <v>1666.77</v>
      </c>
      <c r="Q1990">
        <v>1666.77</v>
      </c>
    </row>
    <row r="1991" spans="1:17" x14ac:dyDescent="0.2">
      <c r="A1991" t="s">
        <v>122</v>
      </c>
      <c r="B1991" t="e">
        <f>INDEX('SHOP Plan List'!B$2:B$15,MATCH($A1991,'SHOP Plan List'!$A$2:$A$15,0))</f>
        <v>#N/A</v>
      </c>
      <c r="C1991" t="e">
        <f>INDEX('SHOP Plan List'!C$2:C$15,MATCH($A1991,'SHOP Plan List'!$A$2:$A$15,0))</f>
        <v>#N/A</v>
      </c>
      <c r="D1991" t="s">
        <v>82</v>
      </c>
      <c r="E1991">
        <v>63</v>
      </c>
      <c r="F1991">
        <v>1634.45</v>
      </c>
      <c r="G1991">
        <v>1634.45</v>
      </c>
      <c r="H1991">
        <v>1634.45</v>
      </c>
      <c r="I1991">
        <v>1660.1</v>
      </c>
      <c r="J1991">
        <v>1660.1</v>
      </c>
      <c r="K1991">
        <v>1660.1</v>
      </c>
      <c r="L1991">
        <v>1686.14</v>
      </c>
      <c r="M1991">
        <v>1686.14</v>
      </c>
      <c r="N1991">
        <v>1686.14</v>
      </c>
      <c r="O1991">
        <v>1712.6</v>
      </c>
      <c r="P1991">
        <v>1712.6</v>
      </c>
      <c r="Q1991">
        <v>1712.6</v>
      </c>
    </row>
    <row r="1992" spans="1:17" x14ac:dyDescent="0.2">
      <c r="A1992" t="s">
        <v>122</v>
      </c>
      <c r="B1992" t="e">
        <f>INDEX('SHOP Plan List'!B$2:B$15,MATCH($A1992,'SHOP Plan List'!$A$2:$A$15,0))</f>
        <v>#N/A</v>
      </c>
      <c r="C1992" t="e">
        <f>INDEX('SHOP Plan List'!C$2:C$15,MATCH($A1992,'SHOP Plan List'!$A$2:$A$15,0))</f>
        <v>#N/A</v>
      </c>
      <c r="D1992" t="s">
        <v>82</v>
      </c>
      <c r="E1992" t="s">
        <v>84</v>
      </c>
      <c r="F1992">
        <v>1661.02</v>
      </c>
      <c r="G1992">
        <v>1661.02</v>
      </c>
      <c r="H1992">
        <v>1661.02</v>
      </c>
      <c r="I1992">
        <v>1687.08</v>
      </c>
      <c r="J1992">
        <v>1687.08</v>
      </c>
      <c r="K1992">
        <v>1687.08</v>
      </c>
      <c r="L1992">
        <v>1713.55</v>
      </c>
      <c r="M1992">
        <v>1713.55</v>
      </c>
      <c r="N1992">
        <v>1713.55</v>
      </c>
      <c r="O1992">
        <v>1740.43</v>
      </c>
      <c r="P1992">
        <v>1740.43</v>
      </c>
      <c r="Q1992">
        <v>1740.43</v>
      </c>
    </row>
    <row r="1993" spans="1:17" x14ac:dyDescent="0.2">
      <c r="A1993" t="s">
        <v>123</v>
      </c>
      <c r="B1993" t="e">
        <f>INDEX('SHOP Plan List'!B$2:B$15,MATCH($A1993,'SHOP Plan List'!$A$2:$A$15,0))</f>
        <v>#N/A</v>
      </c>
      <c r="C1993" t="e">
        <f>INDEX('SHOP Plan List'!C$2:C$15,MATCH($A1993,'SHOP Plan List'!$A$2:$A$15,0))</f>
        <v>#N/A</v>
      </c>
      <c r="D1993" t="s">
        <v>82</v>
      </c>
      <c r="E1993" t="s">
        <v>83</v>
      </c>
      <c r="F1993">
        <v>613.14</v>
      </c>
      <c r="G1993">
        <v>613.14</v>
      </c>
      <c r="H1993">
        <v>613.14</v>
      </c>
      <c r="I1993">
        <v>622.76</v>
      </c>
      <c r="J1993">
        <v>622.76</v>
      </c>
      <c r="K1993">
        <v>622.76</v>
      </c>
      <c r="L1993">
        <v>632.53</v>
      </c>
      <c r="M1993">
        <v>632.53</v>
      </c>
      <c r="N1993">
        <v>632.53</v>
      </c>
      <c r="O1993">
        <v>642.46</v>
      </c>
      <c r="P1993">
        <v>642.46</v>
      </c>
      <c r="Q1993">
        <v>642.46</v>
      </c>
    </row>
    <row r="1994" spans="1:17" x14ac:dyDescent="0.2">
      <c r="A1994" t="s">
        <v>123</v>
      </c>
      <c r="B1994" t="e">
        <f>INDEX('SHOP Plan List'!B$2:B$15,MATCH($A1994,'SHOP Plan List'!$A$2:$A$15,0))</f>
        <v>#N/A</v>
      </c>
      <c r="C1994" t="e">
        <f>INDEX('SHOP Plan List'!C$2:C$15,MATCH($A1994,'SHOP Plan List'!$A$2:$A$15,0))</f>
        <v>#N/A</v>
      </c>
      <c r="D1994" t="s">
        <v>82</v>
      </c>
      <c r="E1994">
        <v>15</v>
      </c>
      <c r="F1994">
        <v>667.64</v>
      </c>
      <c r="G1994">
        <v>667.64</v>
      </c>
      <c r="H1994">
        <v>667.64</v>
      </c>
      <c r="I1994">
        <v>678.12</v>
      </c>
      <c r="J1994">
        <v>678.12</v>
      </c>
      <c r="K1994">
        <v>678.12</v>
      </c>
      <c r="L1994">
        <v>688.76</v>
      </c>
      <c r="M1994">
        <v>688.76</v>
      </c>
      <c r="N1994">
        <v>688.76</v>
      </c>
      <c r="O1994">
        <v>699.56</v>
      </c>
      <c r="P1994">
        <v>699.56</v>
      </c>
      <c r="Q1994">
        <v>699.56</v>
      </c>
    </row>
    <row r="1995" spans="1:17" x14ac:dyDescent="0.2">
      <c r="A1995" t="s">
        <v>123</v>
      </c>
      <c r="B1995" t="e">
        <f>INDEX('SHOP Plan List'!B$2:B$15,MATCH($A1995,'SHOP Plan List'!$A$2:$A$15,0))</f>
        <v>#N/A</v>
      </c>
      <c r="C1995" t="e">
        <f>INDEX('SHOP Plan List'!C$2:C$15,MATCH($A1995,'SHOP Plan List'!$A$2:$A$15,0))</f>
        <v>#N/A</v>
      </c>
      <c r="D1995" t="s">
        <v>82</v>
      </c>
      <c r="E1995">
        <v>16</v>
      </c>
      <c r="F1995">
        <v>688.48</v>
      </c>
      <c r="G1995">
        <v>688.48</v>
      </c>
      <c r="H1995">
        <v>688.48</v>
      </c>
      <c r="I1995">
        <v>699.29</v>
      </c>
      <c r="J1995">
        <v>699.29</v>
      </c>
      <c r="K1995">
        <v>699.29</v>
      </c>
      <c r="L1995">
        <v>710.26</v>
      </c>
      <c r="M1995">
        <v>710.26</v>
      </c>
      <c r="N1995">
        <v>710.26</v>
      </c>
      <c r="O1995">
        <v>721.4</v>
      </c>
      <c r="P1995">
        <v>721.4</v>
      </c>
      <c r="Q1995">
        <v>721.4</v>
      </c>
    </row>
    <row r="1996" spans="1:17" x14ac:dyDescent="0.2">
      <c r="A1996" t="s">
        <v>123</v>
      </c>
      <c r="B1996" t="e">
        <f>INDEX('SHOP Plan List'!B$2:B$15,MATCH($A1996,'SHOP Plan List'!$A$2:$A$15,0))</f>
        <v>#N/A</v>
      </c>
      <c r="C1996" t="e">
        <f>INDEX('SHOP Plan List'!C$2:C$15,MATCH($A1996,'SHOP Plan List'!$A$2:$A$15,0))</f>
        <v>#N/A</v>
      </c>
      <c r="D1996" t="s">
        <v>82</v>
      </c>
      <c r="E1996">
        <v>17</v>
      </c>
      <c r="F1996">
        <v>709.32</v>
      </c>
      <c r="G1996">
        <v>709.32</v>
      </c>
      <c r="H1996">
        <v>709.32</v>
      </c>
      <c r="I1996">
        <v>720.45</v>
      </c>
      <c r="J1996">
        <v>720.45</v>
      </c>
      <c r="K1996">
        <v>720.45</v>
      </c>
      <c r="L1996">
        <v>731.75</v>
      </c>
      <c r="M1996">
        <v>731.75</v>
      </c>
      <c r="N1996">
        <v>731.75</v>
      </c>
      <c r="O1996">
        <v>743.24</v>
      </c>
      <c r="P1996">
        <v>743.24</v>
      </c>
      <c r="Q1996">
        <v>743.24</v>
      </c>
    </row>
    <row r="1997" spans="1:17" x14ac:dyDescent="0.2">
      <c r="A1997" t="s">
        <v>123</v>
      </c>
      <c r="B1997" t="e">
        <f>INDEX('SHOP Plan List'!B$2:B$15,MATCH($A1997,'SHOP Plan List'!$A$2:$A$15,0))</f>
        <v>#N/A</v>
      </c>
      <c r="C1997" t="e">
        <f>INDEX('SHOP Plan List'!C$2:C$15,MATCH($A1997,'SHOP Plan List'!$A$2:$A$15,0))</f>
        <v>#N/A</v>
      </c>
      <c r="D1997" t="s">
        <v>82</v>
      </c>
      <c r="E1997">
        <v>18</v>
      </c>
      <c r="F1997">
        <v>731.76</v>
      </c>
      <c r="G1997">
        <v>731.76</v>
      </c>
      <c r="H1997">
        <v>731.76</v>
      </c>
      <c r="I1997">
        <v>743.24</v>
      </c>
      <c r="J1997">
        <v>743.24</v>
      </c>
      <c r="K1997">
        <v>743.24</v>
      </c>
      <c r="L1997">
        <v>754.91</v>
      </c>
      <c r="M1997">
        <v>754.91</v>
      </c>
      <c r="N1997">
        <v>754.91</v>
      </c>
      <c r="O1997">
        <v>766.75</v>
      </c>
      <c r="P1997">
        <v>766.75</v>
      </c>
      <c r="Q1997">
        <v>766.75</v>
      </c>
    </row>
    <row r="1998" spans="1:17" x14ac:dyDescent="0.2">
      <c r="A1998" t="s">
        <v>123</v>
      </c>
      <c r="B1998" t="e">
        <f>INDEX('SHOP Plan List'!B$2:B$15,MATCH($A1998,'SHOP Plan List'!$A$2:$A$15,0))</f>
        <v>#N/A</v>
      </c>
      <c r="C1998" t="e">
        <f>INDEX('SHOP Plan List'!C$2:C$15,MATCH($A1998,'SHOP Plan List'!$A$2:$A$15,0))</f>
        <v>#N/A</v>
      </c>
      <c r="D1998" t="s">
        <v>82</v>
      </c>
      <c r="E1998">
        <v>19</v>
      </c>
      <c r="F1998">
        <v>754.21</v>
      </c>
      <c r="G1998">
        <v>754.21</v>
      </c>
      <c r="H1998">
        <v>754.21</v>
      </c>
      <c r="I1998">
        <v>766.04</v>
      </c>
      <c r="J1998">
        <v>766.04</v>
      </c>
      <c r="K1998">
        <v>766.04</v>
      </c>
      <c r="L1998">
        <v>778.06</v>
      </c>
      <c r="M1998">
        <v>778.06</v>
      </c>
      <c r="N1998">
        <v>778.06</v>
      </c>
      <c r="O1998">
        <v>790.26</v>
      </c>
      <c r="P1998">
        <v>790.26</v>
      </c>
      <c r="Q1998">
        <v>790.26</v>
      </c>
    </row>
    <row r="1999" spans="1:17" x14ac:dyDescent="0.2">
      <c r="A1999" t="s">
        <v>123</v>
      </c>
      <c r="B1999" t="e">
        <f>INDEX('SHOP Plan List'!B$2:B$15,MATCH($A1999,'SHOP Plan List'!$A$2:$A$15,0))</f>
        <v>#N/A</v>
      </c>
      <c r="C1999" t="e">
        <f>INDEX('SHOP Plan List'!C$2:C$15,MATCH($A1999,'SHOP Plan List'!$A$2:$A$15,0))</f>
        <v>#N/A</v>
      </c>
      <c r="D1999" t="s">
        <v>82</v>
      </c>
      <c r="E1999">
        <v>20</v>
      </c>
      <c r="F1999">
        <v>777.45</v>
      </c>
      <c r="G1999">
        <v>777.45</v>
      </c>
      <c r="H1999">
        <v>777.45</v>
      </c>
      <c r="I1999">
        <v>789.65</v>
      </c>
      <c r="J1999">
        <v>789.65</v>
      </c>
      <c r="K1999">
        <v>789.65</v>
      </c>
      <c r="L1999">
        <v>802.04</v>
      </c>
      <c r="M1999">
        <v>802.04</v>
      </c>
      <c r="N1999">
        <v>802.04</v>
      </c>
      <c r="O1999">
        <v>814.62</v>
      </c>
      <c r="P1999">
        <v>814.62</v>
      </c>
      <c r="Q1999">
        <v>814.62</v>
      </c>
    </row>
    <row r="2000" spans="1:17" x14ac:dyDescent="0.2">
      <c r="A2000" t="s">
        <v>123</v>
      </c>
      <c r="B2000" t="e">
        <f>INDEX('SHOP Plan List'!B$2:B$15,MATCH($A2000,'SHOP Plan List'!$A$2:$A$15,0))</f>
        <v>#N/A</v>
      </c>
      <c r="C2000" t="e">
        <f>INDEX('SHOP Plan List'!C$2:C$15,MATCH($A2000,'SHOP Plan List'!$A$2:$A$15,0))</f>
        <v>#N/A</v>
      </c>
      <c r="D2000" t="s">
        <v>82</v>
      </c>
      <c r="E2000">
        <v>21</v>
      </c>
      <c r="F2000">
        <v>801.49</v>
      </c>
      <c r="G2000">
        <v>801.49</v>
      </c>
      <c r="H2000">
        <v>801.49</v>
      </c>
      <c r="I2000">
        <v>814.07</v>
      </c>
      <c r="J2000">
        <v>814.07</v>
      </c>
      <c r="K2000">
        <v>814.07</v>
      </c>
      <c r="L2000">
        <v>826.84</v>
      </c>
      <c r="M2000">
        <v>826.84</v>
      </c>
      <c r="N2000">
        <v>826.84</v>
      </c>
      <c r="O2000">
        <v>839.81</v>
      </c>
      <c r="P2000">
        <v>839.81</v>
      </c>
      <c r="Q2000">
        <v>839.81</v>
      </c>
    </row>
    <row r="2001" spans="1:17" x14ac:dyDescent="0.2">
      <c r="A2001" t="s">
        <v>123</v>
      </c>
      <c r="B2001" t="e">
        <f>INDEX('SHOP Plan List'!B$2:B$15,MATCH($A2001,'SHOP Plan List'!$A$2:$A$15,0))</f>
        <v>#N/A</v>
      </c>
      <c r="C2001" t="e">
        <f>INDEX('SHOP Plan List'!C$2:C$15,MATCH($A2001,'SHOP Plan List'!$A$2:$A$15,0))</f>
        <v>#N/A</v>
      </c>
      <c r="D2001" t="s">
        <v>82</v>
      </c>
      <c r="E2001">
        <v>22</v>
      </c>
      <c r="F2001">
        <v>801.49</v>
      </c>
      <c r="G2001">
        <v>801.49</v>
      </c>
      <c r="H2001">
        <v>801.49</v>
      </c>
      <c r="I2001">
        <v>814.07</v>
      </c>
      <c r="J2001">
        <v>814.07</v>
      </c>
      <c r="K2001">
        <v>814.07</v>
      </c>
      <c r="L2001">
        <v>826.84</v>
      </c>
      <c r="M2001">
        <v>826.84</v>
      </c>
      <c r="N2001">
        <v>826.84</v>
      </c>
      <c r="O2001">
        <v>839.81</v>
      </c>
      <c r="P2001">
        <v>839.81</v>
      </c>
      <c r="Q2001">
        <v>839.81</v>
      </c>
    </row>
    <row r="2002" spans="1:17" x14ac:dyDescent="0.2">
      <c r="A2002" t="s">
        <v>123</v>
      </c>
      <c r="B2002" t="e">
        <f>INDEX('SHOP Plan List'!B$2:B$15,MATCH($A2002,'SHOP Plan List'!$A$2:$A$15,0))</f>
        <v>#N/A</v>
      </c>
      <c r="C2002" t="e">
        <f>INDEX('SHOP Plan List'!C$2:C$15,MATCH($A2002,'SHOP Plan List'!$A$2:$A$15,0))</f>
        <v>#N/A</v>
      </c>
      <c r="D2002" t="s">
        <v>82</v>
      </c>
      <c r="E2002">
        <v>23</v>
      </c>
      <c r="F2002">
        <v>801.49</v>
      </c>
      <c r="G2002">
        <v>801.49</v>
      </c>
      <c r="H2002">
        <v>801.49</v>
      </c>
      <c r="I2002">
        <v>814.07</v>
      </c>
      <c r="J2002">
        <v>814.07</v>
      </c>
      <c r="K2002">
        <v>814.07</v>
      </c>
      <c r="L2002">
        <v>826.84</v>
      </c>
      <c r="M2002">
        <v>826.84</v>
      </c>
      <c r="N2002">
        <v>826.84</v>
      </c>
      <c r="O2002">
        <v>839.81</v>
      </c>
      <c r="P2002">
        <v>839.81</v>
      </c>
      <c r="Q2002">
        <v>839.81</v>
      </c>
    </row>
    <row r="2003" spans="1:17" x14ac:dyDescent="0.2">
      <c r="A2003" t="s">
        <v>123</v>
      </c>
      <c r="B2003" t="e">
        <f>INDEX('SHOP Plan List'!B$2:B$15,MATCH($A2003,'SHOP Plan List'!$A$2:$A$15,0))</f>
        <v>#N/A</v>
      </c>
      <c r="C2003" t="e">
        <f>INDEX('SHOP Plan List'!C$2:C$15,MATCH($A2003,'SHOP Plan List'!$A$2:$A$15,0))</f>
        <v>#N/A</v>
      </c>
      <c r="D2003" t="s">
        <v>82</v>
      </c>
      <c r="E2003">
        <v>24</v>
      </c>
      <c r="F2003">
        <v>801.49</v>
      </c>
      <c r="G2003">
        <v>801.49</v>
      </c>
      <c r="H2003">
        <v>801.49</v>
      </c>
      <c r="I2003">
        <v>814.07</v>
      </c>
      <c r="J2003">
        <v>814.07</v>
      </c>
      <c r="K2003">
        <v>814.07</v>
      </c>
      <c r="L2003">
        <v>826.84</v>
      </c>
      <c r="M2003">
        <v>826.84</v>
      </c>
      <c r="N2003">
        <v>826.84</v>
      </c>
      <c r="O2003">
        <v>839.81</v>
      </c>
      <c r="P2003">
        <v>839.81</v>
      </c>
      <c r="Q2003">
        <v>839.81</v>
      </c>
    </row>
    <row r="2004" spans="1:17" x14ac:dyDescent="0.2">
      <c r="A2004" t="s">
        <v>123</v>
      </c>
      <c r="B2004" t="e">
        <f>INDEX('SHOP Plan List'!B$2:B$15,MATCH($A2004,'SHOP Plan List'!$A$2:$A$15,0))</f>
        <v>#N/A</v>
      </c>
      <c r="C2004" t="e">
        <f>INDEX('SHOP Plan List'!C$2:C$15,MATCH($A2004,'SHOP Plan List'!$A$2:$A$15,0))</f>
        <v>#N/A</v>
      </c>
      <c r="D2004" t="s">
        <v>82</v>
      </c>
      <c r="E2004">
        <v>25</v>
      </c>
      <c r="F2004">
        <v>804.7</v>
      </c>
      <c r="G2004">
        <v>804.7</v>
      </c>
      <c r="H2004">
        <v>804.7</v>
      </c>
      <c r="I2004">
        <v>817.33</v>
      </c>
      <c r="J2004">
        <v>817.33</v>
      </c>
      <c r="K2004">
        <v>817.33</v>
      </c>
      <c r="L2004">
        <v>830.15</v>
      </c>
      <c r="M2004">
        <v>830.15</v>
      </c>
      <c r="N2004">
        <v>830.15</v>
      </c>
      <c r="O2004">
        <v>843.17</v>
      </c>
      <c r="P2004">
        <v>843.17</v>
      </c>
      <c r="Q2004">
        <v>843.17</v>
      </c>
    </row>
    <row r="2005" spans="1:17" x14ac:dyDescent="0.2">
      <c r="A2005" t="s">
        <v>123</v>
      </c>
      <c r="B2005" t="e">
        <f>INDEX('SHOP Plan List'!B$2:B$15,MATCH($A2005,'SHOP Plan List'!$A$2:$A$15,0))</f>
        <v>#N/A</v>
      </c>
      <c r="C2005" t="e">
        <f>INDEX('SHOP Plan List'!C$2:C$15,MATCH($A2005,'SHOP Plan List'!$A$2:$A$15,0))</f>
        <v>#N/A</v>
      </c>
      <c r="D2005" t="s">
        <v>82</v>
      </c>
      <c r="E2005">
        <v>26</v>
      </c>
      <c r="F2005">
        <v>820.73</v>
      </c>
      <c r="G2005">
        <v>820.73</v>
      </c>
      <c r="H2005">
        <v>820.73</v>
      </c>
      <c r="I2005">
        <v>833.61</v>
      </c>
      <c r="J2005">
        <v>833.61</v>
      </c>
      <c r="K2005">
        <v>833.61</v>
      </c>
      <c r="L2005">
        <v>846.69</v>
      </c>
      <c r="M2005">
        <v>846.69</v>
      </c>
      <c r="N2005">
        <v>846.69</v>
      </c>
      <c r="O2005">
        <v>859.97</v>
      </c>
      <c r="P2005">
        <v>859.97</v>
      </c>
      <c r="Q2005">
        <v>859.97</v>
      </c>
    </row>
    <row r="2006" spans="1:17" x14ac:dyDescent="0.2">
      <c r="A2006" t="s">
        <v>123</v>
      </c>
      <c r="B2006" t="e">
        <f>INDEX('SHOP Plan List'!B$2:B$15,MATCH($A2006,'SHOP Plan List'!$A$2:$A$15,0))</f>
        <v>#N/A</v>
      </c>
      <c r="C2006" t="e">
        <f>INDEX('SHOP Plan List'!C$2:C$15,MATCH($A2006,'SHOP Plan List'!$A$2:$A$15,0))</f>
        <v>#N/A</v>
      </c>
      <c r="D2006" t="s">
        <v>82</v>
      </c>
      <c r="E2006">
        <v>27</v>
      </c>
      <c r="F2006">
        <v>839.97</v>
      </c>
      <c r="G2006">
        <v>839.97</v>
      </c>
      <c r="H2006">
        <v>839.97</v>
      </c>
      <c r="I2006">
        <v>853.14</v>
      </c>
      <c r="J2006">
        <v>853.14</v>
      </c>
      <c r="K2006">
        <v>853.14</v>
      </c>
      <c r="L2006">
        <v>866.53</v>
      </c>
      <c r="M2006">
        <v>866.53</v>
      </c>
      <c r="N2006">
        <v>866.53</v>
      </c>
      <c r="O2006">
        <v>880.12</v>
      </c>
      <c r="P2006">
        <v>880.12</v>
      </c>
      <c r="Q2006">
        <v>880.12</v>
      </c>
    </row>
    <row r="2007" spans="1:17" x14ac:dyDescent="0.2">
      <c r="A2007" t="s">
        <v>123</v>
      </c>
      <c r="B2007" t="e">
        <f>INDEX('SHOP Plan List'!B$2:B$15,MATCH($A2007,'SHOP Plan List'!$A$2:$A$15,0))</f>
        <v>#N/A</v>
      </c>
      <c r="C2007" t="e">
        <f>INDEX('SHOP Plan List'!C$2:C$15,MATCH($A2007,'SHOP Plan List'!$A$2:$A$15,0))</f>
        <v>#N/A</v>
      </c>
      <c r="D2007" t="s">
        <v>82</v>
      </c>
      <c r="E2007">
        <v>28</v>
      </c>
      <c r="F2007">
        <v>871.22</v>
      </c>
      <c r="G2007">
        <v>871.22</v>
      </c>
      <c r="H2007">
        <v>871.22</v>
      </c>
      <c r="I2007">
        <v>884.89</v>
      </c>
      <c r="J2007">
        <v>884.89</v>
      </c>
      <c r="K2007">
        <v>884.89</v>
      </c>
      <c r="L2007">
        <v>898.78</v>
      </c>
      <c r="M2007">
        <v>898.78</v>
      </c>
      <c r="N2007">
        <v>898.78</v>
      </c>
      <c r="O2007">
        <v>912.88</v>
      </c>
      <c r="P2007">
        <v>912.88</v>
      </c>
      <c r="Q2007">
        <v>912.88</v>
      </c>
    </row>
    <row r="2008" spans="1:17" x14ac:dyDescent="0.2">
      <c r="A2008" t="s">
        <v>123</v>
      </c>
      <c r="B2008" t="e">
        <f>INDEX('SHOP Plan List'!B$2:B$15,MATCH($A2008,'SHOP Plan List'!$A$2:$A$15,0))</f>
        <v>#N/A</v>
      </c>
      <c r="C2008" t="e">
        <f>INDEX('SHOP Plan List'!C$2:C$15,MATCH($A2008,'SHOP Plan List'!$A$2:$A$15,0))</f>
        <v>#N/A</v>
      </c>
      <c r="D2008" t="s">
        <v>82</v>
      </c>
      <c r="E2008">
        <v>29</v>
      </c>
      <c r="F2008">
        <v>896.87</v>
      </c>
      <c r="G2008">
        <v>896.87</v>
      </c>
      <c r="H2008">
        <v>896.87</v>
      </c>
      <c r="I2008">
        <v>910.94</v>
      </c>
      <c r="J2008">
        <v>910.94</v>
      </c>
      <c r="K2008">
        <v>910.94</v>
      </c>
      <c r="L2008">
        <v>925.24</v>
      </c>
      <c r="M2008">
        <v>925.24</v>
      </c>
      <c r="N2008">
        <v>925.24</v>
      </c>
      <c r="O2008">
        <v>939.75</v>
      </c>
      <c r="P2008">
        <v>939.75</v>
      </c>
      <c r="Q2008">
        <v>939.75</v>
      </c>
    </row>
    <row r="2009" spans="1:17" x14ac:dyDescent="0.2">
      <c r="A2009" t="s">
        <v>123</v>
      </c>
      <c r="B2009" t="e">
        <f>INDEX('SHOP Plan List'!B$2:B$15,MATCH($A2009,'SHOP Plan List'!$A$2:$A$15,0))</f>
        <v>#N/A</v>
      </c>
      <c r="C2009" t="e">
        <f>INDEX('SHOP Plan List'!C$2:C$15,MATCH($A2009,'SHOP Plan List'!$A$2:$A$15,0))</f>
        <v>#N/A</v>
      </c>
      <c r="D2009" t="s">
        <v>82</v>
      </c>
      <c r="E2009">
        <v>30</v>
      </c>
      <c r="F2009">
        <v>909.7</v>
      </c>
      <c r="G2009">
        <v>909.7</v>
      </c>
      <c r="H2009">
        <v>909.7</v>
      </c>
      <c r="I2009">
        <v>923.97</v>
      </c>
      <c r="J2009">
        <v>923.97</v>
      </c>
      <c r="K2009">
        <v>923.97</v>
      </c>
      <c r="L2009">
        <v>938.46</v>
      </c>
      <c r="M2009">
        <v>938.46</v>
      </c>
      <c r="N2009">
        <v>938.46</v>
      </c>
      <c r="O2009">
        <v>953.19</v>
      </c>
      <c r="P2009">
        <v>953.19</v>
      </c>
      <c r="Q2009">
        <v>953.19</v>
      </c>
    </row>
    <row r="2010" spans="1:17" x14ac:dyDescent="0.2">
      <c r="A2010" t="s">
        <v>123</v>
      </c>
      <c r="B2010" t="e">
        <f>INDEX('SHOP Plan List'!B$2:B$15,MATCH($A2010,'SHOP Plan List'!$A$2:$A$15,0))</f>
        <v>#N/A</v>
      </c>
      <c r="C2010" t="e">
        <f>INDEX('SHOP Plan List'!C$2:C$15,MATCH($A2010,'SHOP Plan List'!$A$2:$A$15,0))</f>
        <v>#N/A</v>
      </c>
      <c r="D2010" t="s">
        <v>82</v>
      </c>
      <c r="E2010">
        <v>31</v>
      </c>
      <c r="F2010">
        <v>928.93</v>
      </c>
      <c r="G2010">
        <v>928.93</v>
      </c>
      <c r="H2010">
        <v>928.93</v>
      </c>
      <c r="I2010">
        <v>943.51</v>
      </c>
      <c r="J2010">
        <v>943.51</v>
      </c>
      <c r="K2010">
        <v>943.51</v>
      </c>
      <c r="L2010">
        <v>958.31</v>
      </c>
      <c r="M2010">
        <v>958.31</v>
      </c>
      <c r="N2010">
        <v>958.31</v>
      </c>
      <c r="O2010">
        <v>973.34</v>
      </c>
      <c r="P2010">
        <v>973.34</v>
      </c>
      <c r="Q2010">
        <v>973.34</v>
      </c>
    </row>
    <row r="2011" spans="1:17" x14ac:dyDescent="0.2">
      <c r="A2011" t="s">
        <v>123</v>
      </c>
      <c r="B2011" t="e">
        <f>INDEX('SHOP Plan List'!B$2:B$15,MATCH($A2011,'SHOP Plan List'!$A$2:$A$15,0))</f>
        <v>#N/A</v>
      </c>
      <c r="C2011" t="e">
        <f>INDEX('SHOP Plan List'!C$2:C$15,MATCH($A2011,'SHOP Plan List'!$A$2:$A$15,0))</f>
        <v>#N/A</v>
      </c>
      <c r="D2011" t="s">
        <v>82</v>
      </c>
      <c r="E2011">
        <v>32</v>
      </c>
      <c r="F2011">
        <v>948.17</v>
      </c>
      <c r="G2011">
        <v>948.17</v>
      </c>
      <c r="H2011">
        <v>948.17</v>
      </c>
      <c r="I2011">
        <v>963.04</v>
      </c>
      <c r="J2011">
        <v>963.04</v>
      </c>
      <c r="K2011">
        <v>963.04</v>
      </c>
      <c r="L2011">
        <v>978.15</v>
      </c>
      <c r="M2011">
        <v>978.15</v>
      </c>
      <c r="N2011">
        <v>978.15</v>
      </c>
      <c r="O2011">
        <v>993.5</v>
      </c>
      <c r="P2011">
        <v>993.5</v>
      </c>
      <c r="Q2011">
        <v>993.5</v>
      </c>
    </row>
    <row r="2012" spans="1:17" x14ac:dyDescent="0.2">
      <c r="A2012" t="s">
        <v>123</v>
      </c>
      <c r="B2012" t="e">
        <f>INDEX('SHOP Plan List'!B$2:B$15,MATCH($A2012,'SHOP Plan List'!$A$2:$A$15,0))</f>
        <v>#N/A</v>
      </c>
      <c r="C2012" t="e">
        <f>INDEX('SHOP Plan List'!C$2:C$15,MATCH($A2012,'SHOP Plan List'!$A$2:$A$15,0))</f>
        <v>#N/A</v>
      </c>
      <c r="D2012" t="s">
        <v>82</v>
      </c>
      <c r="E2012">
        <v>33</v>
      </c>
      <c r="F2012">
        <v>960.19</v>
      </c>
      <c r="G2012">
        <v>960.19</v>
      </c>
      <c r="H2012">
        <v>960.19</v>
      </c>
      <c r="I2012">
        <v>975.25</v>
      </c>
      <c r="J2012">
        <v>975.25</v>
      </c>
      <c r="K2012">
        <v>975.25</v>
      </c>
      <c r="L2012">
        <v>990.56</v>
      </c>
      <c r="M2012">
        <v>990.56</v>
      </c>
      <c r="N2012">
        <v>990.56</v>
      </c>
      <c r="O2012">
        <v>1006.1</v>
      </c>
      <c r="P2012">
        <v>1006.1</v>
      </c>
      <c r="Q2012">
        <v>1006.1</v>
      </c>
    </row>
    <row r="2013" spans="1:17" x14ac:dyDescent="0.2">
      <c r="A2013" t="s">
        <v>123</v>
      </c>
      <c r="B2013" t="e">
        <f>INDEX('SHOP Plan List'!B$2:B$15,MATCH($A2013,'SHOP Plan List'!$A$2:$A$15,0))</f>
        <v>#N/A</v>
      </c>
      <c r="C2013" t="e">
        <f>INDEX('SHOP Plan List'!C$2:C$15,MATCH($A2013,'SHOP Plan List'!$A$2:$A$15,0))</f>
        <v>#N/A</v>
      </c>
      <c r="D2013" t="s">
        <v>82</v>
      </c>
      <c r="E2013">
        <v>34</v>
      </c>
      <c r="F2013">
        <v>973.01</v>
      </c>
      <c r="G2013">
        <v>973.01</v>
      </c>
      <c r="H2013">
        <v>973.01</v>
      </c>
      <c r="I2013">
        <v>988.28</v>
      </c>
      <c r="J2013">
        <v>988.28</v>
      </c>
      <c r="K2013">
        <v>988.28</v>
      </c>
      <c r="L2013">
        <v>1003.79</v>
      </c>
      <c r="M2013">
        <v>1003.79</v>
      </c>
      <c r="N2013">
        <v>1003.79</v>
      </c>
      <c r="O2013">
        <v>1019.53</v>
      </c>
      <c r="P2013">
        <v>1019.53</v>
      </c>
      <c r="Q2013">
        <v>1019.53</v>
      </c>
    </row>
    <row r="2014" spans="1:17" x14ac:dyDescent="0.2">
      <c r="A2014" t="s">
        <v>123</v>
      </c>
      <c r="B2014" t="e">
        <f>INDEX('SHOP Plan List'!B$2:B$15,MATCH($A2014,'SHOP Plan List'!$A$2:$A$15,0))</f>
        <v>#N/A</v>
      </c>
      <c r="C2014" t="e">
        <f>INDEX('SHOP Plan List'!C$2:C$15,MATCH($A2014,'SHOP Plan List'!$A$2:$A$15,0))</f>
        <v>#N/A</v>
      </c>
      <c r="D2014" t="s">
        <v>82</v>
      </c>
      <c r="E2014">
        <v>35</v>
      </c>
      <c r="F2014">
        <v>979.43</v>
      </c>
      <c r="G2014">
        <v>979.43</v>
      </c>
      <c r="H2014">
        <v>979.43</v>
      </c>
      <c r="I2014">
        <v>994.79</v>
      </c>
      <c r="J2014">
        <v>994.79</v>
      </c>
      <c r="K2014">
        <v>994.79</v>
      </c>
      <c r="L2014">
        <v>1010.4</v>
      </c>
      <c r="M2014">
        <v>1010.4</v>
      </c>
      <c r="N2014">
        <v>1010.4</v>
      </c>
      <c r="O2014">
        <v>1026.25</v>
      </c>
      <c r="P2014">
        <v>1026.25</v>
      </c>
      <c r="Q2014">
        <v>1026.25</v>
      </c>
    </row>
    <row r="2015" spans="1:17" x14ac:dyDescent="0.2">
      <c r="A2015" t="s">
        <v>123</v>
      </c>
      <c r="B2015" t="e">
        <f>INDEX('SHOP Plan List'!B$2:B$15,MATCH($A2015,'SHOP Plan List'!$A$2:$A$15,0))</f>
        <v>#N/A</v>
      </c>
      <c r="C2015" t="e">
        <f>INDEX('SHOP Plan List'!C$2:C$15,MATCH($A2015,'SHOP Plan List'!$A$2:$A$15,0))</f>
        <v>#N/A</v>
      </c>
      <c r="D2015" t="s">
        <v>82</v>
      </c>
      <c r="E2015">
        <v>36</v>
      </c>
      <c r="F2015">
        <v>985.84</v>
      </c>
      <c r="G2015">
        <v>985.84</v>
      </c>
      <c r="H2015">
        <v>985.84</v>
      </c>
      <c r="I2015">
        <v>1001.3</v>
      </c>
      <c r="J2015">
        <v>1001.3</v>
      </c>
      <c r="K2015">
        <v>1001.3</v>
      </c>
      <c r="L2015">
        <v>1017.01</v>
      </c>
      <c r="M2015">
        <v>1017.01</v>
      </c>
      <c r="N2015">
        <v>1017.01</v>
      </c>
      <c r="O2015">
        <v>1032.97</v>
      </c>
      <c r="P2015">
        <v>1032.97</v>
      </c>
      <c r="Q2015">
        <v>1032.97</v>
      </c>
    </row>
    <row r="2016" spans="1:17" x14ac:dyDescent="0.2">
      <c r="A2016" t="s">
        <v>123</v>
      </c>
      <c r="B2016" t="e">
        <f>INDEX('SHOP Plan List'!B$2:B$15,MATCH($A2016,'SHOP Plan List'!$A$2:$A$15,0))</f>
        <v>#N/A</v>
      </c>
      <c r="C2016" t="e">
        <f>INDEX('SHOP Plan List'!C$2:C$15,MATCH($A2016,'SHOP Plan List'!$A$2:$A$15,0))</f>
        <v>#N/A</v>
      </c>
      <c r="D2016" t="s">
        <v>82</v>
      </c>
      <c r="E2016">
        <v>37</v>
      </c>
      <c r="F2016">
        <v>992.25</v>
      </c>
      <c r="G2016">
        <v>992.25</v>
      </c>
      <c r="H2016">
        <v>992.25</v>
      </c>
      <c r="I2016">
        <v>1007.82</v>
      </c>
      <c r="J2016">
        <v>1007.82</v>
      </c>
      <c r="K2016">
        <v>1007.82</v>
      </c>
      <c r="L2016">
        <v>1023.63</v>
      </c>
      <c r="M2016">
        <v>1023.63</v>
      </c>
      <c r="N2016">
        <v>1023.63</v>
      </c>
      <c r="O2016">
        <v>1039.69</v>
      </c>
      <c r="P2016">
        <v>1039.69</v>
      </c>
      <c r="Q2016">
        <v>1039.69</v>
      </c>
    </row>
    <row r="2017" spans="1:17" x14ac:dyDescent="0.2">
      <c r="A2017" t="s">
        <v>123</v>
      </c>
      <c r="B2017" t="e">
        <f>INDEX('SHOP Plan List'!B$2:B$15,MATCH($A2017,'SHOP Plan List'!$A$2:$A$15,0))</f>
        <v>#N/A</v>
      </c>
      <c r="C2017" t="e">
        <f>INDEX('SHOP Plan List'!C$2:C$15,MATCH($A2017,'SHOP Plan List'!$A$2:$A$15,0))</f>
        <v>#N/A</v>
      </c>
      <c r="D2017" t="s">
        <v>82</v>
      </c>
      <c r="E2017">
        <v>38</v>
      </c>
      <c r="F2017">
        <v>998.66</v>
      </c>
      <c r="G2017">
        <v>998.66</v>
      </c>
      <c r="H2017">
        <v>998.66</v>
      </c>
      <c r="I2017">
        <v>1014.33</v>
      </c>
      <c r="J2017">
        <v>1014.33</v>
      </c>
      <c r="K2017">
        <v>1014.33</v>
      </c>
      <c r="L2017">
        <v>1030.24</v>
      </c>
      <c r="M2017">
        <v>1030.24</v>
      </c>
      <c r="N2017">
        <v>1030.24</v>
      </c>
      <c r="O2017">
        <v>1046.4100000000001</v>
      </c>
      <c r="P2017">
        <v>1046.4100000000001</v>
      </c>
      <c r="Q2017">
        <v>1046.4100000000001</v>
      </c>
    </row>
    <row r="2018" spans="1:17" x14ac:dyDescent="0.2">
      <c r="A2018" t="s">
        <v>123</v>
      </c>
      <c r="B2018" t="e">
        <f>INDEX('SHOP Plan List'!B$2:B$15,MATCH($A2018,'SHOP Plan List'!$A$2:$A$15,0))</f>
        <v>#N/A</v>
      </c>
      <c r="C2018" t="e">
        <f>INDEX('SHOP Plan List'!C$2:C$15,MATCH($A2018,'SHOP Plan List'!$A$2:$A$15,0))</f>
        <v>#N/A</v>
      </c>
      <c r="D2018" t="s">
        <v>82</v>
      </c>
      <c r="E2018">
        <v>39</v>
      </c>
      <c r="F2018">
        <v>1011.49</v>
      </c>
      <c r="G2018">
        <v>1011.49</v>
      </c>
      <c r="H2018">
        <v>1011.49</v>
      </c>
      <c r="I2018">
        <v>1027.3599999999999</v>
      </c>
      <c r="J2018">
        <v>1027.3599999999999</v>
      </c>
      <c r="K2018">
        <v>1027.3599999999999</v>
      </c>
      <c r="L2018">
        <v>1043.47</v>
      </c>
      <c r="M2018">
        <v>1043.47</v>
      </c>
      <c r="N2018">
        <v>1043.47</v>
      </c>
      <c r="O2018">
        <v>1059.8499999999999</v>
      </c>
      <c r="P2018">
        <v>1059.8499999999999</v>
      </c>
      <c r="Q2018">
        <v>1059.8499999999999</v>
      </c>
    </row>
    <row r="2019" spans="1:17" x14ac:dyDescent="0.2">
      <c r="A2019" t="s">
        <v>123</v>
      </c>
      <c r="B2019" t="e">
        <f>INDEX('SHOP Plan List'!B$2:B$15,MATCH($A2019,'SHOP Plan List'!$A$2:$A$15,0))</f>
        <v>#N/A</v>
      </c>
      <c r="C2019" t="e">
        <f>INDEX('SHOP Plan List'!C$2:C$15,MATCH($A2019,'SHOP Plan List'!$A$2:$A$15,0))</f>
        <v>#N/A</v>
      </c>
      <c r="D2019" t="s">
        <v>82</v>
      </c>
      <c r="E2019">
        <v>40</v>
      </c>
      <c r="F2019">
        <v>1024.31</v>
      </c>
      <c r="G2019">
        <v>1024.31</v>
      </c>
      <c r="H2019">
        <v>1024.31</v>
      </c>
      <c r="I2019">
        <v>1040.3800000000001</v>
      </c>
      <c r="J2019">
        <v>1040.3800000000001</v>
      </c>
      <c r="K2019">
        <v>1040.3800000000001</v>
      </c>
      <c r="L2019">
        <v>1056.7</v>
      </c>
      <c r="M2019">
        <v>1056.7</v>
      </c>
      <c r="N2019">
        <v>1056.7</v>
      </c>
      <c r="O2019">
        <v>1073.28</v>
      </c>
      <c r="P2019">
        <v>1073.28</v>
      </c>
      <c r="Q2019">
        <v>1073.28</v>
      </c>
    </row>
    <row r="2020" spans="1:17" x14ac:dyDescent="0.2">
      <c r="A2020" t="s">
        <v>123</v>
      </c>
      <c r="B2020" t="e">
        <f>INDEX('SHOP Plan List'!B$2:B$15,MATCH($A2020,'SHOP Plan List'!$A$2:$A$15,0))</f>
        <v>#N/A</v>
      </c>
      <c r="C2020" t="e">
        <f>INDEX('SHOP Plan List'!C$2:C$15,MATCH($A2020,'SHOP Plan List'!$A$2:$A$15,0))</f>
        <v>#N/A</v>
      </c>
      <c r="D2020" t="s">
        <v>82</v>
      </c>
      <c r="E2020">
        <v>41</v>
      </c>
      <c r="F2020">
        <v>1043.55</v>
      </c>
      <c r="G2020">
        <v>1043.55</v>
      </c>
      <c r="H2020">
        <v>1043.55</v>
      </c>
      <c r="I2020">
        <v>1059.92</v>
      </c>
      <c r="J2020">
        <v>1059.92</v>
      </c>
      <c r="K2020">
        <v>1059.92</v>
      </c>
      <c r="L2020">
        <v>1076.55</v>
      </c>
      <c r="M2020">
        <v>1076.55</v>
      </c>
      <c r="N2020">
        <v>1076.55</v>
      </c>
      <c r="O2020">
        <v>1093.44</v>
      </c>
      <c r="P2020">
        <v>1093.44</v>
      </c>
      <c r="Q2020">
        <v>1093.44</v>
      </c>
    </row>
    <row r="2021" spans="1:17" x14ac:dyDescent="0.2">
      <c r="A2021" t="s">
        <v>123</v>
      </c>
      <c r="B2021" t="e">
        <f>INDEX('SHOP Plan List'!B$2:B$15,MATCH($A2021,'SHOP Plan List'!$A$2:$A$15,0))</f>
        <v>#N/A</v>
      </c>
      <c r="C2021" t="e">
        <f>INDEX('SHOP Plan List'!C$2:C$15,MATCH($A2021,'SHOP Plan List'!$A$2:$A$15,0))</f>
        <v>#N/A</v>
      </c>
      <c r="D2021" t="s">
        <v>82</v>
      </c>
      <c r="E2021">
        <v>42</v>
      </c>
      <c r="F2021">
        <v>1061.98</v>
      </c>
      <c r="G2021">
        <v>1061.98</v>
      </c>
      <c r="H2021">
        <v>1061.98</v>
      </c>
      <c r="I2021">
        <v>1078.6400000000001</v>
      </c>
      <c r="J2021">
        <v>1078.6400000000001</v>
      </c>
      <c r="K2021">
        <v>1078.6400000000001</v>
      </c>
      <c r="L2021">
        <v>1095.56</v>
      </c>
      <c r="M2021">
        <v>1095.56</v>
      </c>
      <c r="N2021">
        <v>1095.56</v>
      </c>
      <c r="O2021">
        <v>1112.75</v>
      </c>
      <c r="P2021">
        <v>1112.75</v>
      </c>
      <c r="Q2021">
        <v>1112.75</v>
      </c>
    </row>
    <row r="2022" spans="1:17" x14ac:dyDescent="0.2">
      <c r="A2022" t="s">
        <v>123</v>
      </c>
      <c r="B2022" t="e">
        <f>INDEX('SHOP Plan List'!B$2:B$15,MATCH($A2022,'SHOP Plan List'!$A$2:$A$15,0))</f>
        <v>#N/A</v>
      </c>
      <c r="C2022" t="e">
        <f>INDEX('SHOP Plan List'!C$2:C$15,MATCH($A2022,'SHOP Plan List'!$A$2:$A$15,0))</f>
        <v>#N/A</v>
      </c>
      <c r="D2022" t="s">
        <v>82</v>
      </c>
      <c r="E2022">
        <v>43</v>
      </c>
      <c r="F2022">
        <v>1087.6300000000001</v>
      </c>
      <c r="G2022">
        <v>1087.6300000000001</v>
      </c>
      <c r="H2022">
        <v>1087.6300000000001</v>
      </c>
      <c r="I2022">
        <v>1104.69</v>
      </c>
      <c r="J2022">
        <v>1104.69</v>
      </c>
      <c r="K2022">
        <v>1104.69</v>
      </c>
      <c r="L2022">
        <v>1122.02</v>
      </c>
      <c r="M2022">
        <v>1122.02</v>
      </c>
      <c r="N2022">
        <v>1122.02</v>
      </c>
      <c r="O2022">
        <v>1139.6300000000001</v>
      </c>
      <c r="P2022">
        <v>1139.6300000000001</v>
      </c>
      <c r="Q2022">
        <v>1139.6300000000001</v>
      </c>
    </row>
    <row r="2023" spans="1:17" x14ac:dyDescent="0.2">
      <c r="A2023" t="s">
        <v>123</v>
      </c>
      <c r="B2023" t="e">
        <f>INDEX('SHOP Plan List'!B$2:B$15,MATCH($A2023,'SHOP Plan List'!$A$2:$A$15,0))</f>
        <v>#N/A</v>
      </c>
      <c r="C2023" t="e">
        <f>INDEX('SHOP Plan List'!C$2:C$15,MATCH($A2023,'SHOP Plan List'!$A$2:$A$15,0))</f>
        <v>#N/A</v>
      </c>
      <c r="D2023" t="s">
        <v>82</v>
      </c>
      <c r="E2023">
        <v>44</v>
      </c>
      <c r="F2023">
        <v>1119.69</v>
      </c>
      <c r="G2023">
        <v>1119.69</v>
      </c>
      <c r="H2023">
        <v>1119.69</v>
      </c>
      <c r="I2023">
        <v>1137.25</v>
      </c>
      <c r="J2023">
        <v>1137.25</v>
      </c>
      <c r="K2023">
        <v>1137.25</v>
      </c>
      <c r="L2023">
        <v>1155.0999999999999</v>
      </c>
      <c r="M2023">
        <v>1155.0999999999999</v>
      </c>
      <c r="N2023">
        <v>1155.0999999999999</v>
      </c>
      <c r="O2023">
        <v>1173.22</v>
      </c>
      <c r="P2023">
        <v>1173.22</v>
      </c>
      <c r="Q2023">
        <v>1173.22</v>
      </c>
    </row>
    <row r="2024" spans="1:17" x14ac:dyDescent="0.2">
      <c r="A2024" t="s">
        <v>123</v>
      </c>
      <c r="B2024" t="e">
        <f>INDEX('SHOP Plan List'!B$2:B$15,MATCH($A2024,'SHOP Plan List'!$A$2:$A$15,0))</f>
        <v>#N/A</v>
      </c>
      <c r="C2024" t="e">
        <f>INDEX('SHOP Plan List'!C$2:C$15,MATCH($A2024,'SHOP Plan List'!$A$2:$A$15,0))</f>
        <v>#N/A</v>
      </c>
      <c r="D2024" t="s">
        <v>82</v>
      </c>
      <c r="E2024">
        <v>45</v>
      </c>
      <c r="F2024">
        <v>1157.3599999999999</v>
      </c>
      <c r="G2024">
        <v>1157.3599999999999</v>
      </c>
      <c r="H2024">
        <v>1157.3599999999999</v>
      </c>
      <c r="I2024">
        <v>1175.52</v>
      </c>
      <c r="J2024">
        <v>1175.52</v>
      </c>
      <c r="K2024">
        <v>1175.52</v>
      </c>
      <c r="L2024">
        <v>1193.96</v>
      </c>
      <c r="M2024">
        <v>1193.96</v>
      </c>
      <c r="N2024">
        <v>1193.96</v>
      </c>
      <c r="O2024">
        <v>1212.69</v>
      </c>
      <c r="P2024">
        <v>1212.69</v>
      </c>
      <c r="Q2024">
        <v>1212.69</v>
      </c>
    </row>
    <row r="2025" spans="1:17" x14ac:dyDescent="0.2">
      <c r="A2025" t="s">
        <v>123</v>
      </c>
      <c r="B2025" t="e">
        <f>INDEX('SHOP Plan List'!B$2:B$15,MATCH($A2025,'SHOP Plan List'!$A$2:$A$15,0))</f>
        <v>#N/A</v>
      </c>
      <c r="C2025" t="e">
        <f>INDEX('SHOP Plan List'!C$2:C$15,MATCH($A2025,'SHOP Plan List'!$A$2:$A$15,0))</f>
        <v>#N/A</v>
      </c>
      <c r="D2025" t="s">
        <v>82</v>
      </c>
      <c r="E2025">
        <v>46</v>
      </c>
      <c r="F2025">
        <v>1202.24</v>
      </c>
      <c r="G2025">
        <v>1202.24</v>
      </c>
      <c r="H2025">
        <v>1202.24</v>
      </c>
      <c r="I2025">
        <v>1221.0999999999999</v>
      </c>
      <c r="J2025">
        <v>1221.0999999999999</v>
      </c>
      <c r="K2025">
        <v>1221.0999999999999</v>
      </c>
      <c r="L2025">
        <v>1240.26</v>
      </c>
      <c r="M2025">
        <v>1240.26</v>
      </c>
      <c r="N2025">
        <v>1240.26</v>
      </c>
      <c r="O2025">
        <v>1259.72</v>
      </c>
      <c r="P2025">
        <v>1259.72</v>
      </c>
      <c r="Q2025">
        <v>1259.72</v>
      </c>
    </row>
    <row r="2026" spans="1:17" x14ac:dyDescent="0.2">
      <c r="A2026" t="s">
        <v>123</v>
      </c>
      <c r="B2026" t="e">
        <f>INDEX('SHOP Plan List'!B$2:B$15,MATCH($A2026,'SHOP Plan List'!$A$2:$A$15,0))</f>
        <v>#N/A</v>
      </c>
      <c r="C2026" t="e">
        <f>INDEX('SHOP Plan List'!C$2:C$15,MATCH($A2026,'SHOP Plan List'!$A$2:$A$15,0))</f>
        <v>#N/A</v>
      </c>
      <c r="D2026" t="s">
        <v>82</v>
      </c>
      <c r="E2026">
        <v>47</v>
      </c>
      <c r="F2026">
        <v>1252.74</v>
      </c>
      <c r="G2026">
        <v>1252.74</v>
      </c>
      <c r="H2026">
        <v>1252.74</v>
      </c>
      <c r="I2026">
        <v>1272.3900000000001</v>
      </c>
      <c r="J2026">
        <v>1272.3900000000001</v>
      </c>
      <c r="K2026">
        <v>1272.3900000000001</v>
      </c>
      <c r="L2026">
        <v>1292.3499999999999</v>
      </c>
      <c r="M2026">
        <v>1292.3499999999999</v>
      </c>
      <c r="N2026">
        <v>1292.3499999999999</v>
      </c>
      <c r="O2026">
        <v>1312.63</v>
      </c>
      <c r="P2026">
        <v>1312.63</v>
      </c>
      <c r="Q2026">
        <v>1312.63</v>
      </c>
    </row>
    <row r="2027" spans="1:17" x14ac:dyDescent="0.2">
      <c r="A2027" t="s">
        <v>123</v>
      </c>
      <c r="B2027" t="e">
        <f>INDEX('SHOP Plan List'!B$2:B$15,MATCH($A2027,'SHOP Plan List'!$A$2:$A$15,0))</f>
        <v>#N/A</v>
      </c>
      <c r="C2027" t="e">
        <f>INDEX('SHOP Plan List'!C$2:C$15,MATCH($A2027,'SHOP Plan List'!$A$2:$A$15,0))</f>
        <v>#N/A</v>
      </c>
      <c r="D2027" t="s">
        <v>82</v>
      </c>
      <c r="E2027">
        <v>48</v>
      </c>
      <c r="F2027">
        <v>1310.44</v>
      </c>
      <c r="G2027">
        <v>1310.44</v>
      </c>
      <c r="H2027">
        <v>1310.44</v>
      </c>
      <c r="I2027">
        <v>1331</v>
      </c>
      <c r="J2027">
        <v>1331</v>
      </c>
      <c r="K2027">
        <v>1331</v>
      </c>
      <c r="L2027">
        <v>1351.89</v>
      </c>
      <c r="M2027">
        <v>1351.89</v>
      </c>
      <c r="N2027">
        <v>1351.89</v>
      </c>
      <c r="O2027">
        <v>1373.1</v>
      </c>
      <c r="P2027">
        <v>1373.1</v>
      </c>
      <c r="Q2027">
        <v>1373.1</v>
      </c>
    </row>
    <row r="2028" spans="1:17" x14ac:dyDescent="0.2">
      <c r="A2028" t="s">
        <v>123</v>
      </c>
      <c r="B2028" t="e">
        <f>INDEX('SHOP Plan List'!B$2:B$15,MATCH($A2028,'SHOP Plan List'!$A$2:$A$15,0))</f>
        <v>#N/A</v>
      </c>
      <c r="C2028" t="e">
        <f>INDEX('SHOP Plan List'!C$2:C$15,MATCH($A2028,'SHOP Plan List'!$A$2:$A$15,0))</f>
        <v>#N/A</v>
      </c>
      <c r="D2028" t="s">
        <v>82</v>
      </c>
      <c r="E2028">
        <v>49</v>
      </c>
      <c r="F2028">
        <v>1367.35</v>
      </c>
      <c r="G2028">
        <v>1367.35</v>
      </c>
      <c r="H2028">
        <v>1367.35</v>
      </c>
      <c r="I2028">
        <v>1388.8</v>
      </c>
      <c r="J2028">
        <v>1388.8</v>
      </c>
      <c r="K2028">
        <v>1388.8</v>
      </c>
      <c r="L2028">
        <v>1410.59</v>
      </c>
      <c r="M2028">
        <v>1410.59</v>
      </c>
      <c r="N2028">
        <v>1410.59</v>
      </c>
      <c r="O2028">
        <v>1432.72</v>
      </c>
      <c r="P2028">
        <v>1432.72</v>
      </c>
      <c r="Q2028">
        <v>1432.72</v>
      </c>
    </row>
    <row r="2029" spans="1:17" x14ac:dyDescent="0.2">
      <c r="A2029" t="s">
        <v>123</v>
      </c>
      <c r="B2029" t="e">
        <f>INDEX('SHOP Plan List'!B$2:B$15,MATCH($A2029,'SHOP Plan List'!$A$2:$A$15,0))</f>
        <v>#N/A</v>
      </c>
      <c r="C2029" t="e">
        <f>INDEX('SHOP Plan List'!C$2:C$15,MATCH($A2029,'SHOP Plan List'!$A$2:$A$15,0))</f>
        <v>#N/A</v>
      </c>
      <c r="D2029" t="s">
        <v>82</v>
      </c>
      <c r="E2029">
        <v>50</v>
      </c>
      <c r="F2029">
        <v>1431.47</v>
      </c>
      <c r="G2029">
        <v>1431.47</v>
      </c>
      <c r="H2029">
        <v>1431.47</v>
      </c>
      <c r="I2029">
        <v>1453.93</v>
      </c>
      <c r="J2029">
        <v>1453.93</v>
      </c>
      <c r="K2029">
        <v>1453.93</v>
      </c>
      <c r="L2029">
        <v>1476.74</v>
      </c>
      <c r="M2029">
        <v>1476.74</v>
      </c>
      <c r="N2029">
        <v>1476.74</v>
      </c>
      <c r="O2029">
        <v>1499.91</v>
      </c>
      <c r="P2029">
        <v>1499.91</v>
      </c>
      <c r="Q2029">
        <v>1499.91</v>
      </c>
    </row>
    <row r="2030" spans="1:17" x14ac:dyDescent="0.2">
      <c r="A2030" t="s">
        <v>123</v>
      </c>
      <c r="B2030" t="e">
        <f>INDEX('SHOP Plan List'!B$2:B$15,MATCH($A2030,'SHOP Plan List'!$A$2:$A$15,0))</f>
        <v>#N/A</v>
      </c>
      <c r="C2030" t="e">
        <f>INDEX('SHOP Plan List'!C$2:C$15,MATCH($A2030,'SHOP Plan List'!$A$2:$A$15,0))</f>
        <v>#N/A</v>
      </c>
      <c r="D2030" t="s">
        <v>82</v>
      </c>
      <c r="E2030">
        <v>51</v>
      </c>
      <c r="F2030">
        <v>1494.79</v>
      </c>
      <c r="G2030">
        <v>1494.79</v>
      </c>
      <c r="H2030">
        <v>1494.79</v>
      </c>
      <c r="I2030">
        <v>1518.24</v>
      </c>
      <c r="J2030">
        <v>1518.24</v>
      </c>
      <c r="K2030">
        <v>1518.24</v>
      </c>
      <c r="L2030">
        <v>1542.06</v>
      </c>
      <c r="M2030">
        <v>1542.06</v>
      </c>
      <c r="N2030">
        <v>1542.06</v>
      </c>
      <c r="O2030">
        <v>1566.25</v>
      </c>
      <c r="P2030">
        <v>1566.25</v>
      </c>
      <c r="Q2030">
        <v>1566.25</v>
      </c>
    </row>
    <row r="2031" spans="1:17" x14ac:dyDescent="0.2">
      <c r="A2031" t="s">
        <v>123</v>
      </c>
      <c r="B2031" t="e">
        <f>INDEX('SHOP Plan List'!B$2:B$15,MATCH($A2031,'SHOP Plan List'!$A$2:$A$15,0))</f>
        <v>#N/A</v>
      </c>
      <c r="C2031" t="e">
        <f>INDEX('SHOP Plan List'!C$2:C$15,MATCH($A2031,'SHOP Plan List'!$A$2:$A$15,0))</f>
        <v>#N/A</v>
      </c>
      <c r="D2031" t="s">
        <v>82</v>
      </c>
      <c r="E2031">
        <v>52</v>
      </c>
      <c r="F2031">
        <v>1564.52</v>
      </c>
      <c r="G2031">
        <v>1564.52</v>
      </c>
      <c r="H2031">
        <v>1564.52</v>
      </c>
      <c r="I2031">
        <v>1589.06</v>
      </c>
      <c r="J2031">
        <v>1589.06</v>
      </c>
      <c r="K2031">
        <v>1589.06</v>
      </c>
      <c r="L2031">
        <v>1613.99</v>
      </c>
      <c r="M2031">
        <v>1613.99</v>
      </c>
      <c r="N2031">
        <v>1613.99</v>
      </c>
      <c r="O2031">
        <v>1639.32</v>
      </c>
      <c r="P2031">
        <v>1639.32</v>
      </c>
      <c r="Q2031">
        <v>1639.32</v>
      </c>
    </row>
    <row r="2032" spans="1:17" x14ac:dyDescent="0.2">
      <c r="A2032" t="s">
        <v>123</v>
      </c>
      <c r="B2032" t="e">
        <f>INDEX('SHOP Plan List'!B$2:B$15,MATCH($A2032,'SHOP Plan List'!$A$2:$A$15,0))</f>
        <v>#N/A</v>
      </c>
      <c r="C2032" t="e">
        <f>INDEX('SHOP Plan List'!C$2:C$15,MATCH($A2032,'SHOP Plan List'!$A$2:$A$15,0))</f>
        <v>#N/A</v>
      </c>
      <c r="D2032" t="s">
        <v>82</v>
      </c>
      <c r="E2032">
        <v>53</v>
      </c>
      <c r="F2032">
        <v>1635.05</v>
      </c>
      <c r="G2032">
        <v>1635.05</v>
      </c>
      <c r="H2032">
        <v>1635.05</v>
      </c>
      <c r="I2032">
        <v>1660.7</v>
      </c>
      <c r="J2032">
        <v>1660.7</v>
      </c>
      <c r="K2032">
        <v>1660.7</v>
      </c>
      <c r="L2032">
        <v>1686.76</v>
      </c>
      <c r="M2032">
        <v>1686.76</v>
      </c>
      <c r="N2032">
        <v>1686.76</v>
      </c>
      <c r="O2032">
        <v>1713.22</v>
      </c>
      <c r="P2032">
        <v>1713.22</v>
      </c>
      <c r="Q2032">
        <v>1713.22</v>
      </c>
    </row>
    <row r="2033" spans="1:17" x14ac:dyDescent="0.2">
      <c r="A2033" t="s">
        <v>123</v>
      </c>
      <c r="B2033" t="e">
        <f>INDEX('SHOP Plan List'!B$2:B$15,MATCH($A2033,'SHOP Plan List'!$A$2:$A$15,0))</f>
        <v>#N/A</v>
      </c>
      <c r="C2033" t="e">
        <f>INDEX('SHOP Plan List'!C$2:C$15,MATCH($A2033,'SHOP Plan List'!$A$2:$A$15,0))</f>
        <v>#N/A</v>
      </c>
      <c r="D2033" t="s">
        <v>82</v>
      </c>
      <c r="E2033">
        <v>54</v>
      </c>
      <c r="F2033">
        <v>1711.19</v>
      </c>
      <c r="G2033">
        <v>1711.19</v>
      </c>
      <c r="H2033">
        <v>1711.19</v>
      </c>
      <c r="I2033">
        <v>1738.04</v>
      </c>
      <c r="J2033">
        <v>1738.04</v>
      </c>
      <c r="K2033">
        <v>1738.04</v>
      </c>
      <c r="L2033">
        <v>1765.31</v>
      </c>
      <c r="M2033">
        <v>1765.31</v>
      </c>
      <c r="N2033">
        <v>1765.31</v>
      </c>
      <c r="O2033">
        <v>1793</v>
      </c>
      <c r="P2033">
        <v>1793</v>
      </c>
      <c r="Q2033">
        <v>1793</v>
      </c>
    </row>
    <row r="2034" spans="1:17" x14ac:dyDescent="0.2">
      <c r="A2034" t="s">
        <v>123</v>
      </c>
      <c r="B2034" t="e">
        <f>INDEX('SHOP Plan List'!B$2:B$15,MATCH($A2034,'SHOP Plan List'!$A$2:$A$15,0))</f>
        <v>#N/A</v>
      </c>
      <c r="C2034" t="e">
        <f>INDEX('SHOP Plan List'!C$2:C$15,MATCH($A2034,'SHOP Plan List'!$A$2:$A$15,0))</f>
        <v>#N/A</v>
      </c>
      <c r="D2034" t="s">
        <v>82</v>
      </c>
      <c r="E2034">
        <v>55</v>
      </c>
      <c r="F2034">
        <v>1787.33</v>
      </c>
      <c r="G2034">
        <v>1787.33</v>
      </c>
      <c r="H2034">
        <v>1787.33</v>
      </c>
      <c r="I2034">
        <v>1815.37</v>
      </c>
      <c r="J2034">
        <v>1815.37</v>
      </c>
      <c r="K2034">
        <v>1815.37</v>
      </c>
      <c r="L2034">
        <v>1843.86</v>
      </c>
      <c r="M2034">
        <v>1843.86</v>
      </c>
      <c r="N2034">
        <v>1843.86</v>
      </c>
      <c r="O2034">
        <v>1872.78</v>
      </c>
      <c r="P2034">
        <v>1872.78</v>
      </c>
      <c r="Q2034">
        <v>1872.78</v>
      </c>
    </row>
    <row r="2035" spans="1:17" x14ac:dyDescent="0.2">
      <c r="A2035" t="s">
        <v>123</v>
      </c>
      <c r="B2035" t="e">
        <f>INDEX('SHOP Plan List'!B$2:B$15,MATCH($A2035,'SHOP Plan List'!$A$2:$A$15,0))</f>
        <v>#N/A</v>
      </c>
      <c r="C2035" t="e">
        <f>INDEX('SHOP Plan List'!C$2:C$15,MATCH($A2035,'SHOP Plan List'!$A$2:$A$15,0))</f>
        <v>#N/A</v>
      </c>
      <c r="D2035" t="s">
        <v>82</v>
      </c>
      <c r="E2035">
        <v>56</v>
      </c>
      <c r="F2035">
        <v>1869.89</v>
      </c>
      <c r="G2035">
        <v>1869.89</v>
      </c>
      <c r="H2035">
        <v>1869.89</v>
      </c>
      <c r="I2035">
        <v>1899.22</v>
      </c>
      <c r="J2035">
        <v>1899.22</v>
      </c>
      <c r="K2035">
        <v>1899.22</v>
      </c>
      <c r="L2035">
        <v>1929.02</v>
      </c>
      <c r="M2035">
        <v>1929.02</v>
      </c>
      <c r="N2035">
        <v>1929.02</v>
      </c>
      <c r="O2035">
        <v>1959.29</v>
      </c>
      <c r="P2035">
        <v>1959.29</v>
      </c>
      <c r="Q2035">
        <v>1959.29</v>
      </c>
    </row>
    <row r="2036" spans="1:17" x14ac:dyDescent="0.2">
      <c r="A2036" t="s">
        <v>123</v>
      </c>
      <c r="B2036" t="e">
        <f>INDEX('SHOP Plan List'!B$2:B$15,MATCH($A2036,'SHOP Plan List'!$A$2:$A$15,0))</f>
        <v>#N/A</v>
      </c>
      <c r="C2036" t="e">
        <f>INDEX('SHOP Plan List'!C$2:C$15,MATCH($A2036,'SHOP Plan List'!$A$2:$A$15,0))</f>
        <v>#N/A</v>
      </c>
      <c r="D2036" t="s">
        <v>82</v>
      </c>
      <c r="E2036">
        <v>57</v>
      </c>
      <c r="F2036">
        <v>1953.24</v>
      </c>
      <c r="G2036">
        <v>1953.24</v>
      </c>
      <c r="H2036">
        <v>1953.24</v>
      </c>
      <c r="I2036">
        <v>1983.89</v>
      </c>
      <c r="J2036">
        <v>1983.89</v>
      </c>
      <c r="K2036">
        <v>1983.89</v>
      </c>
      <c r="L2036">
        <v>2015.01</v>
      </c>
      <c r="M2036">
        <v>2015.01</v>
      </c>
      <c r="N2036">
        <v>2015.01</v>
      </c>
      <c r="O2036">
        <v>2046.63</v>
      </c>
      <c r="P2036">
        <v>2046.63</v>
      </c>
      <c r="Q2036">
        <v>2046.63</v>
      </c>
    </row>
    <row r="2037" spans="1:17" x14ac:dyDescent="0.2">
      <c r="A2037" t="s">
        <v>123</v>
      </c>
      <c r="B2037" t="e">
        <f>INDEX('SHOP Plan List'!B$2:B$15,MATCH($A2037,'SHOP Plan List'!$A$2:$A$15,0))</f>
        <v>#N/A</v>
      </c>
      <c r="C2037" t="e">
        <f>INDEX('SHOP Plan List'!C$2:C$15,MATCH($A2037,'SHOP Plan List'!$A$2:$A$15,0))</f>
        <v>#N/A</v>
      </c>
      <c r="D2037" t="s">
        <v>82</v>
      </c>
      <c r="E2037">
        <v>58</v>
      </c>
      <c r="F2037">
        <v>2042.21</v>
      </c>
      <c r="G2037">
        <v>2042.21</v>
      </c>
      <c r="H2037">
        <v>2042.21</v>
      </c>
      <c r="I2037">
        <v>2074.25</v>
      </c>
      <c r="J2037">
        <v>2074.25</v>
      </c>
      <c r="K2037">
        <v>2074.25</v>
      </c>
      <c r="L2037">
        <v>2106.79</v>
      </c>
      <c r="M2037">
        <v>2106.79</v>
      </c>
      <c r="N2037">
        <v>2106.79</v>
      </c>
      <c r="O2037">
        <v>2139.85</v>
      </c>
      <c r="P2037">
        <v>2139.85</v>
      </c>
      <c r="Q2037">
        <v>2139.85</v>
      </c>
    </row>
    <row r="2038" spans="1:17" x14ac:dyDescent="0.2">
      <c r="A2038" t="s">
        <v>123</v>
      </c>
      <c r="B2038" t="e">
        <f>INDEX('SHOP Plan List'!B$2:B$15,MATCH($A2038,'SHOP Plan List'!$A$2:$A$15,0))</f>
        <v>#N/A</v>
      </c>
      <c r="C2038" t="e">
        <f>INDEX('SHOP Plan List'!C$2:C$15,MATCH($A2038,'SHOP Plan List'!$A$2:$A$15,0))</f>
        <v>#N/A</v>
      </c>
      <c r="D2038" t="s">
        <v>82</v>
      </c>
      <c r="E2038">
        <v>59</v>
      </c>
      <c r="F2038">
        <v>2086.29</v>
      </c>
      <c r="G2038">
        <v>2086.29</v>
      </c>
      <c r="H2038">
        <v>2086.29</v>
      </c>
      <c r="I2038">
        <v>2119.02</v>
      </c>
      <c r="J2038">
        <v>2119.02</v>
      </c>
      <c r="K2038">
        <v>2119.02</v>
      </c>
      <c r="L2038">
        <v>2152.27</v>
      </c>
      <c r="M2038">
        <v>2152.27</v>
      </c>
      <c r="N2038">
        <v>2152.27</v>
      </c>
      <c r="O2038">
        <v>2186.04</v>
      </c>
      <c r="P2038">
        <v>2186.04</v>
      </c>
      <c r="Q2038">
        <v>2186.04</v>
      </c>
    </row>
    <row r="2039" spans="1:17" x14ac:dyDescent="0.2">
      <c r="A2039" t="s">
        <v>123</v>
      </c>
      <c r="B2039" t="e">
        <f>INDEX('SHOP Plan List'!B$2:B$15,MATCH($A2039,'SHOP Plan List'!$A$2:$A$15,0))</f>
        <v>#N/A</v>
      </c>
      <c r="C2039" t="e">
        <f>INDEX('SHOP Plan List'!C$2:C$15,MATCH($A2039,'SHOP Plan List'!$A$2:$A$15,0))</f>
        <v>#N/A</v>
      </c>
      <c r="D2039" t="s">
        <v>82</v>
      </c>
      <c r="E2039">
        <v>60</v>
      </c>
      <c r="F2039">
        <v>2175.25</v>
      </c>
      <c r="G2039">
        <v>2175.25</v>
      </c>
      <c r="H2039">
        <v>2175.25</v>
      </c>
      <c r="I2039">
        <v>2209.38</v>
      </c>
      <c r="J2039">
        <v>2209.38</v>
      </c>
      <c r="K2039">
        <v>2209.38</v>
      </c>
      <c r="L2039">
        <v>2244.0500000000002</v>
      </c>
      <c r="M2039">
        <v>2244.0500000000002</v>
      </c>
      <c r="N2039">
        <v>2244.0500000000002</v>
      </c>
      <c r="O2039">
        <v>2279.25</v>
      </c>
      <c r="P2039">
        <v>2279.25</v>
      </c>
      <c r="Q2039">
        <v>2279.25</v>
      </c>
    </row>
    <row r="2040" spans="1:17" x14ac:dyDescent="0.2">
      <c r="A2040" t="s">
        <v>123</v>
      </c>
      <c r="B2040" t="e">
        <f>INDEX('SHOP Plan List'!B$2:B$15,MATCH($A2040,'SHOP Plan List'!$A$2:$A$15,0))</f>
        <v>#N/A</v>
      </c>
      <c r="C2040" t="e">
        <f>INDEX('SHOP Plan List'!C$2:C$15,MATCH($A2040,'SHOP Plan List'!$A$2:$A$15,0))</f>
        <v>#N/A</v>
      </c>
      <c r="D2040" t="s">
        <v>82</v>
      </c>
      <c r="E2040">
        <v>61</v>
      </c>
      <c r="F2040">
        <v>2252.1999999999998</v>
      </c>
      <c r="G2040">
        <v>2252.1999999999998</v>
      </c>
      <c r="H2040">
        <v>2252.1999999999998</v>
      </c>
      <c r="I2040">
        <v>2287.5300000000002</v>
      </c>
      <c r="J2040">
        <v>2287.5300000000002</v>
      </c>
      <c r="K2040">
        <v>2287.5300000000002</v>
      </c>
      <c r="L2040">
        <v>2323.42</v>
      </c>
      <c r="M2040">
        <v>2323.42</v>
      </c>
      <c r="N2040">
        <v>2323.42</v>
      </c>
      <c r="O2040">
        <v>2359.88</v>
      </c>
      <c r="P2040">
        <v>2359.88</v>
      </c>
      <c r="Q2040">
        <v>2359.88</v>
      </c>
    </row>
    <row r="2041" spans="1:17" x14ac:dyDescent="0.2">
      <c r="A2041" t="s">
        <v>123</v>
      </c>
      <c r="B2041" t="e">
        <f>INDEX('SHOP Plan List'!B$2:B$15,MATCH($A2041,'SHOP Plan List'!$A$2:$A$15,0))</f>
        <v>#N/A</v>
      </c>
      <c r="C2041" t="e">
        <f>INDEX('SHOP Plan List'!C$2:C$15,MATCH($A2041,'SHOP Plan List'!$A$2:$A$15,0))</f>
        <v>#N/A</v>
      </c>
      <c r="D2041" t="s">
        <v>82</v>
      </c>
      <c r="E2041">
        <v>62</v>
      </c>
      <c r="F2041">
        <v>2302.69</v>
      </c>
      <c r="G2041">
        <v>2302.69</v>
      </c>
      <c r="H2041">
        <v>2302.69</v>
      </c>
      <c r="I2041">
        <v>2338.8200000000002</v>
      </c>
      <c r="J2041">
        <v>2338.8200000000002</v>
      </c>
      <c r="K2041">
        <v>2338.8200000000002</v>
      </c>
      <c r="L2041">
        <v>2375.5100000000002</v>
      </c>
      <c r="M2041">
        <v>2375.5100000000002</v>
      </c>
      <c r="N2041">
        <v>2375.5100000000002</v>
      </c>
      <c r="O2041">
        <v>2412.79</v>
      </c>
      <c r="P2041">
        <v>2412.79</v>
      </c>
      <c r="Q2041">
        <v>2412.79</v>
      </c>
    </row>
    <row r="2042" spans="1:17" x14ac:dyDescent="0.2">
      <c r="A2042" t="s">
        <v>123</v>
      </c>
      <c r="B2042" t="e">
        <f>INDEX('SHOP Plan List'!B$2:B$15,MATCH($A2042,'SHOP Plan List'!$A$2:$A$15,0))</f>
        <v>#N/A</v>
      </c>
      <c r="C2042" t="e">
        <f>INDEX('SHOP Plan List'!C$2:C$15,MATCH($A2042,'SHOP Plan List'!$A$2:$A$15,0))</f>
        <v>#N/A</v>
      </c>
      <c r="D2042" t="s">
        <v>82</v>
      </c>
      <c r="E2042">
        <v>63</v>
      </c>
      <c r="F2042">
        <v>2366.0100000000002</v>
      </c>
      <c r="G2042">
        <v>2366.0100000000002</v>
      </c>
      <c r="H2042">
        <v>2366.0100000000002</v>
      </c>
      <c r="I2042">
        <v>2403.13</v>
      </c>
      <c r="J2042">
        <v>2403.13</v>
      </c>
      <c r="K2042">
        <v>2403.13</v>
      </c>
      <c r="L2042">
        <v>2440.84</v>
      </c>
      <c r="M2042">
        <v>2440.84</v>
      </c>
      <c r="N2042">
        <v>2440.84</v>
      </c>
      <c r="O2042">
        <v>2479.13</v>
      </c>
      <c r="P2042">
        <v>2479.13</v>
      </c>
      <c r="Q2042">
        <v>2479.13</v>
      </c>
    </row>
    <row r="2043" spans="1:17" x14ac:dyDescent="0.2">
      <c r="A2043" t="s">
        <v>123</v>
      </c>
      <c r="B2043" t="e">
        <f>INDEX('SHOP Plan List'!B$2:B$15,MATCH($A2043,'SHOP Plan List'!$A$2:$A$15,0))</f>
        <v>#N/A</v>
      </c>
      <c r="C2043" t="e">
        <f>INDEX('SHOP Plan List'!C$2:C$15,MATCH($A2043,'SHOP Plan List'!$A$2:$A$15,0))</f>
        <v>#N/A</v>
      </c>
      <c r="D2043" t="s">
        <v>82</v>
      </c>
      <c r="E2043" t="s">
        <v>84</v>
      </c>
      <c r="F2043">
        <v>2404.4699999999998</v>
      </c>
      <c r="G2043">
        <v>2404.4699999999998</v>
      </c>
      <c r="H2043">
        <v>2404.4699999999998</v>
      </c>
      <c r="I2043">
        <v>2442.1999999999998</v>
      </c>
      <c r="J2043">
        <v>2442.1999999999998</v>
      </c>
      <c r="K2043">
        <v>2442.1999999999998</v>
      </c>
      <c r="L2043">
        <v>2480.5100000000002</v>
      </c>
      <c r="M2043">
        <v>2480.5100000000002</v>
      </c>
      <c r="N2043">
        <v>2480.5100000000002</v>
      </c>
      <c r="O2043">
        <v>2519.4299999999998</v>
      </c>
      <c r="P2043">
        <v>2519.4299999999998</v>
      </c>
      <c r="Q2043">
        <v>2519.4299999999998</v>
      </c>
    </row>
    <row r="2044" spans="1:17" x14ac:dyDescent="0.2">
      <c r="B2044" t="e">
        <f>INDEX('SHOP Plan List'!B$2:B$15,MATCH($A2044,'SHOP Plan List'!$A$2:$A$15,0))</f>
        <v>#N/A</v>
      </c>
      <c r="C2044" t="e">
        <f>INDEX('SHOP Plan List'!C$2:C$15,MATCH($A2044,'SHOP Plan List'!$A$2:$A$15,0))</f>
        <v>#N/A</v>
      </c>
    </row>
    <row r="2045" spans="1:17" x14ac:dyDescent="0.2">
      <c r="B2045" t="e">
        <f>INDEX('SHOP Plan List'!B$2:B$15,MATCH($A2045,'SHOP Plan List'!$A$2:$A$15,0))</f>
        <v>#N/A</v>
      </c>
      <c r="C2045" t="e">
        <f>INDEX('SHOP Plan List'!C$2:C$15,MATCH($A2045,'SHOP Plan List'!$A$2:$A$15,0))</f>
        <v>#N/A</v>
      </c>
    </row>
    <row r="2046" spans="1:17" x14ac:dyDescent="0.2">
      <c r="B2046" t="e">
        <f>INDEX('SHOP Plan List'!B$2:B$15,MATCH($A2046,'SHOP Plan List'!$A$2:$A$15,0))</f>
        <v>#N/A</v>
      </c>
      <c r="C2046" t="e">
        <f>INDEX('SHOP Plan List'!C$2:C$15,MATCH($A2046,'SHOP Plan List'!$A$2:$A$15,0))</f>
        <v>#N/A</v>
      </c>
    </row>
    <row r="2047" spans="1:17" x14ac:dyDescent="0.2">
      <c r="B2047" t="e">
        <f>INDEX('SHOP Plan List'!B$2:B$15,MATCH($A2047,'SHOP Plan List'!$A$2:$A$15,0))</f>
        <v>#N/A</v>
      </c>
      <c r="C2047" t="e">
        <f>INDEX('SHOP Plan List'!C$2:C$15,MATCH($A2047,'SHOP Plan List'!$A$2:$A$15,0))</f>
        <v>#N/A</v>
      </c>
    </row>
    <row r="2048" spans="1:17" x14ac:dyDescent="0.2">
      <c r="B2048" t="e">
        <f>INDEX('SHOP Plan List'!B$2:B$15,MATCH($A2048,'SHOP Plan List'!$A$2:$A$15,0))</f>
        <v>#N/A</v>
      </c>
      <c r="C2048" t="e">
        <f>INDEX('SHOP Plan List'!C$2:C$15,MATCH($A2048,'SHOP Plan List'!$A$2:$A$15,0))</f>
        <v>#N/A</v>
      </c>
    </row>
    <row r="2049" spans="2:3" x14ac:dyDescent="0.2">
      <c r="B2049" t="e">
        <f>INDEX('SHOP Plan List'!B$2:B$15,MATCH($A2049,'SHOP Plan List'!$A$2:$A$15,0))</f>
        <v>#N/A</v>
      </c>
      <c r="C2049" t="e">
        <f>INDEX('SHOP Plan List'!C$2:C$15,MATCH($A2049,'SHOP Plan List'!$A$2:$A$15,0))</f>
        <v>#N/A</v>
      </c>
    </row>
    <row r="2050" spans="2:3" x14ac:dyDescent="0.2">
      <c r="B2050" t="e">
        <f>INDEX('SHOP Plan List'!B$2:B$15,MATCH($A2050,'SHOP Plan List'!$A$2:$A$15,0))</f>
        <v>#N/A</v>
      </c>
      <c r="C2050" t="e">
        <f>INDEX('SHOP Plan List'!C$2:C$15,MATCH($A2050,'SHOP Plan List'!$A$2:$A$15,0))</f>
        <v>#N/A</v>
      </c>
    </row>
    <row r="2051" spans="2:3" x14ac:dyDescent="0.2">
      <c r="B2051" t="e">
        <f>INDEX('SHOP Plan List'!B$2:B$15,MATCH($A2051,'SHOP Plan List'!$A$2:$A$15,0))</f>
        <v>#N/A</v>
      </c>
      <c r="C2051" t="e">
        <f>INDEX('SHOP Plan List'!C$2:C$15,MATCH($A2051,'SHOP Plan List'!$A$2:$A$15,0))</f>
        <v>#N/A</v>
      </c>
    </row>
    <row r="2052" spans="2:3" x14ac:dyDescent="0.2">
      <c r="B2052" t="e">
        <f>INDEX('SHOP Plan List'!B$2:B$15,MATCH($A2052,'SHOP Plan List'!$A$2:$A$15,0))</f>
        <v>#N/A</v>
      </c>
      <c r="C2052" t="e">
        <f>INDEX('SHOP Plan List'!C$2:C$15,MATCH($A2052,'SHOP Plan List'!$A$2:$A$15,0))</f>
        <v>#N/A</v>
      </c>
    </row>
    <row r="2053" spans="2:3" x14ac:dyDescent="0.2">
      <c r="B2053" t="e">
        <f>INDEX('SHOP Plan List'!B$2:B$15,MATCH($A2053,'SHOP Plan List'!$A$2:$A$15,0))</f>
        <v>#N/A</v>
      </c>
      <c r="C2053" t="e">
        <f>INDEX('SHOP Plan List'!C$2:C$15,MATCH($A2053,'SHOP Plan List'!$A$2:$A$15,0))</f>
        <v>#N/A</v>
      </c>
    </row>
    <row r="2054" spans="2:3" x14ac:dyDescent="0.2">
      <c r="B2054" t="e">
        <f>INDEX('SHOP Plan List'!B$2:B$15,MATCH($A2054,'SHOP Plan List'!$A$2:$A$15,0))</f>
        <v>#N/A</v>
      </c>
      <c r="C2054" t="e">
        <f>INDEX('SHOP Plan List'!C$2:C$15,MATCH($A2054,'SHOP Plan List'!$A$2:$A$15,0))</f>
        <v>#N/A</v>
      </c>
    </row>
    <row r="2055" spans="2:3" x14ac:dyDescent="0.2">
      <c r="B2055" t="e">
        <f>INDEX('SHOP Plan List'!B$2:B$15,MATCH($A2055,'SHOP Plan List'!$A$2:$A$15,0))</f>
        <v>#N/A</v>
      </c>
      <c r="C2055" t="e">
        <f>INDEX('SHOP Plan List'!C$2:C$15,MATCH($A2055,'SHOP Plan List'!$A$2:$A$15,0))</f>
        <v>#N/A</v>
      </c>
    </row>
    <row r="2056" spans="2:3" x14ac:dyDescent="0.2">
      <c r="B2056" t="e">
        <f>INDEX('SHOP Plan List'!B$2:B$15,MATCH($A2056,'SHOP Plan List'!$A$2:$A$15,0))</f>
        <v>#N/A</v>
      </c>
      <c r="C2056" t="e">
        <f>INDEX('SHOP Plan List'!C$2:C$15,MATCH($A2056,'SHOP Plan List'!$A$2:$A$15,0))</f>
        <v>#N/A</v>
      </c>
    </row>
    <row r="2057" spans="2:3" x14ac:dyDescent="0.2">
      <c r="B2057" t="e">
        <f>INDEX('SHOP Plan List'!B$2:B$15,MATCH($A2057,'SHOP Plan List'!$A$2:$A$15,0))</f>
        <v>#N/A</v>
      </c>
      <c r="C2057" t="e">
        <f>INDEX('SHOP Plan List'!C$2:C$15,MATCH($A2057,'SHOP Plan List'!$A$2:$A$15,0))</f>
        <v>#N/A</v>
      </c>
    </row>
    <row r="2058" spans="2:3" x14ac:dyDescent="0.2">
      <c r="B2058" t="e">
        <f>INDEX('SHOP Plan List'!B$2:B$15,MATCH($A2058,'SHOP Plan List'!$A$2:$A$15,0))</f>
        <v>#N/A</v>
      </c>
      <c r="C2058" t="e">
        <f>INDEX('SHOP Plan List'!C$2:C$15,MATCH($A2058,'SHOP Plan List'!$A$2:$A$15,0))</f>
        <v>#N/A</v>
      </c>
    </row>
    <row r="2059" spans="2:3" x14ac:dyDescent="0.2">
      <c r="B2059" t="e">
        <f>INDEX('SHOP Plan List'!B$2:B$15,MATCH($A2059,'SHOP Plan List'!$A$2:$A$15,0))</f>
        <v>#N/A</v>
      </c>
      <c r="C2059" t="e">
        <f>INDEX('SHOP Plan List'!C$2:C$15,MATCH($A2059,'SHOP Plan List'!$A$2:$A$15,0))</f>
        <v>#N/A</v>
      </c>
    </row>
    <row r="2060" spans="2:3" x14ac:dyDescent="0.2">
      <c r="B2060" t="e">
        <f>INDEX('SHOP Plan List'!B$2:B$15,MATCH($A2060,'SHOP Plan List'!$A$2:$A$15,0))</f>
        <v>#N/A</v>
      </c>
      <c r="C2060" t="e">
        <f>INDEX('SHOP Plan List'!C$2:C$15,MATCH($A2060,'SHOP Plan List'!$A$2:$A$15,0))</f>
        <v>#N/A</v>
      </c>
    </row>
    <row r="2061" spans="2:3" x14ac:dyDescent="0.2">
      <c r="B2061" t="e">
        <f>INDEX('SHOP Plan List'!B$2:B$15,MATCH($A2061,'SHOP Plan List'!$A$2:$A$15,0))</f>
        <v>#N/A</v>
      </c>
      <c r="C2061" t="e">
        <f>INDEX('SHOP Plan List'!C$2:C$15,MATCH($A2061,'SHOP Plan List'!$A$2:$A$15,0))</f>
        <v>#N/A</v>
      </c>
    </row>
    <row r="2062" spans="2:3" x14ac:dyDescent="0.2">
      <c r="B2062" t="e">
        <f>INDEX('SHOP Plan List'!B$2:B$15,MATCH($A2062,'SHOP Plan List'!$A$2:$A$15,0))</f>
        <v>#N/A</v>
      </c>
      <c r="C2062" t="e">
        <f>INDEX('SHOP Plan List'!C$2:C$15,MATCH($A2062,'SHOP Plan List'!$A$2:$A$15,0))</f>
        <v>#N/A</v>
      </c>
    </row>
    <row r="2063" spans="2:3" x14ac:dyDescent="0.2">
      <c r="B2063" t="e">
        <f>INDEX('SHOP Plan List'!B$2:B$15,MATCH($A2063,'SHOP Plan List'!$A$2:$A$15,0))</f>
        <v>#N/A</v>
      </c>
      <c r="C2063" t="e">
        <f>INDEX('SHOP Plan List'!C$2:C$15,MATCH($A2063,'SHOP Plan List'!$A$2:$A$15,0))</f>
        <v>#N/A</v>
      </c>
    </row>
    <row r="2064" spans="2:3" x14ac:dyDescent="0.2">
      <c r="B2064" t="e">
        <f>INDEX('SHOP Plan List'!B$2:B$15,MATCH($A2064,'SHOP Plan List'!$A$2:$A$15,0))</f>
        <v>#N/A</v>
      </c>
      <c r="C2064" t="e">
        <f>INDEX('SHOP Plan List'!C$2:C$15,MATCH($A2064,'SHOP Plan List'!$A$2:$A$15,0))</f>
        <v>#N/A</v>
      </c>
    </row>
    <row r="2065" spans="2:3" x14ac:dyDescent="0.2">
      <c r="B2065" t="e">
        <f>INDEX('SHOP Plan List'!B$2:B$15,MATCH($A2065,'SHOP Plan List'!$A$2:$A$15,0))</f>
        <v>#N/A</v>
      </c>
      <c r="C2065" t="e">
        <f>INDEX('SHOP Plan List'!C$2:C$15,MATCH($A2065,'SHOP Plan List'!$A$2:$A$15,0))</f>
        <v>#N/A</v>
      </c>
    </row>
    <row r="2066" spans="2:3" x14ac:dyDescent="0.2">
      <c r="B2066" t="e">
        <f>INDEX('SHOP Plan List'!B$2:B$15,MATCH($A2066,'SHOP Plan List'!$A$2:$A$15,0))</f>
        <v>#N/A</v>
      </c>
      <c r="C2066" t="e">
        <f>INDEX('SHOP Plan List'!C$2:C$15,MATCH($A2066,'SHOP Plan List'!$A$2:$A$15,0))</f>
        <v>#N/A</v>
      </c>
    </row>
    <row r="2067" spans="2:3" x14ac:dyDescent="0.2">
      <c r="B2067" t="e">
        <f>INDEX('SHOP Plan List'!B$2:B$15,MATCH($A2067,'SHOP Plan List'!$A$2:$A$15,0))</f>
        <v>#N/A</v>
      </c>
      <c r="C2067" t="e">
        <f>INDEX('SHOP Plan List'!C$2:C$15,MATCH($A2067,'SHOP Plan List'!$A$2:$A$15,0))</f>
        <v>#N/A</v>
      </c>
    </row>
    <row r="2068" spans="2:3" x14ac:dyDescent="0.2">
      <c r="B2068" t="e">
        <f>INDEX('SHOP Plan List'!B$2:B$15,MATCH($A2068,'SHOP Plan List'!$A$2:$A$15,0))</f>
        <v>#N/A</v>
      </c>
      <c r="C2068" t="e">
        <f>INDEX('SHOP Plan List'!C$2:C$15,MATCH($A2068,'SHOP Plan List'!$A$2:$A$15,0))</f>
        <v>#N/A</v>
      </c>
    </row>
    <row r="2069" spans="2:3" x14ac:dyDescent="0.2">
      <c r="B2069" t="e">
        <f>INDEX('SHOP Plan List'!B$2:B$15,MATCH($A2069,'SHOP Plan List'!$A$2:$A$15,0))</f>
        <v>#N/A</v>
      </c>
      <c r="C2069" t="e">
        <f>INDEX('SHOP Plan List'!C$2:C$15,MATCH($A2069,'SHOP Plan List'!$A$2:$A$15,0))</f>
        <v>#N/A</v>
      </c>
    </row>
    <row r="2070" spans="2:3" x14ac:dyDescent="0.2">
      <c r="B2070" t="e">
        <f>INDEX('SHOP Plan List'!B$2:B$15,MATCH($A2070,'SHOP Plan List'!$A$2:$A$15,0))</f>
        <v>#N/A</v>
      </c>
      <c r="C2070" t="e">
        <f>INDEX('SHOP Plan List'!C$2:C$15,MATCH($A2070,'SHOP Plan List'!$A$2:$A$15,0))</f>
        <v>#N/A</v>
      </c>
    </row>
    <row r="2071" spans="2:3" x14ac:dyDescent="0.2">
      <c r="B2071" t="e">
        <f>INDEX('SHOP Plan List'!B$2:B$15,MATCH($A2071,'SHOP Plan List'!$A$2:$A$15,0))</f>
        <v>#N/A</v>
      </c>
      <c r="C2071" t="e">
        <f>INDEX('SHOP Plan List'!C$2:C$15,MATCH($A2071,'SHOP Plan List'!$A$2:$A$15,0))</f>
        <v>#N/A</v>
      </c>
    </row>
    <row r="2072" spans="2:3" x14ac:dyDescent="0.2">
      <c r="B2072" t="e">
        <f>INDEX('SHOP Plan List'!B$2:B$15,MATCH($A2072,'SHOP Plan List'!$A$2:$A$15,0))</f>
        <v>#N/A</v>
      </c>
      <c r="C2072" t="e">
        <f>INDEX('SHOP Plan List'!C$2:C$15,MATCH($A2072,'SHOP Plan List'!$A$2:$A$15,0))</f>
        <v>#N/A</v>
      </c>
    </row>
    <row r="2073" spans="2:3" x14ac:dyDescent="0.2">
      <c r="B2073" t="e">
        <f>INDEX('SHOP Plan List'!B$2:B$15,MATCH($A2073,'SHOP Plan List'!$A$2:$A$15,0))</f>
        <v>#N/A</v>
      </c>
      <c r="C2073" t="e">
        <f>INDEX('SHOP Plan List'!C$2:C$15,MATCH($A2073,'SHOP Plan List'!$A$2:$A$15,0))</f>
        <v>#N/A</v>
      </c>
    </row>
    <row r="2074" spans="2:3" x14ac:dyDescent="0.2">
      <c r="B2074" t="e">
        <f>INDEX('SHOP Plan List'!B$2:B$15,MATCH($A2074,'SHOP Plan List'!$A$2:$A$15,0))</f>
        <v>#N/A</v>
      </c>
      <c r="C2074" t="e">
        <f>INDEX('SHOP Plan List'!C$2:C$15,MATCH($A2074,'SHOP Plan List'!$A$2:$A$15,0))</f>
        <v>#N/A</v>
      </c>
    </row>
    <row r="2075" spans="2:3" x14ac:dyDescent="0.2">
      <c r="B2075" t="e">
        <f>INDEX('SHOP Plan List'!B$2:B$15,MATCH($A2075,'SHOP Plan List'!$A$2:$A$15,0))</f>
        <v>#N/A</v>
      </c>
      <c r="C2075" t="e">
        <f>INDEX('SHOP Plan List'!C$2:C$15,MATCH($A2075,'SHOP Plan List'!$A$2:$A$15,0))</f>
        <v>#N/A</v>
      </c>
    </row>
    <row r="2076" spans="2:3" x14ac:dyDescent="0.2">
      <c r="B2076" t="e">
        <f>INDEX('SHOP Plan List'!B$2:B$15,MATCH($A2076,'SHOP Plan List'!$A$2:$A$15,0))</f>
        <v>#N/A</v>
      </c>
      <c r="C2076" t="e">
        <f>INDEX('SHOP Plan List'!C$2:C$15,MATCH($A2076,'SHOP Plan List'!$A$2:$A$15,0))</f>
        <v>#N/A</v>
      </c>
    </row>
    <row r="2077" spans="2:3" x14ac:dyDescent="0.2">
      <c r="B2077" t="e">
        <f>INDEX('SHOP Plan List'!B$2:B$15,MATCH($A2077,'SHOP Plan List'!$A$2:$A$15,0))</f>
        <v>#N/A</v>
      </c>
      <c r="C2077" t="e">
        <f>INDEX('SHOP Plan List'!C$2:C$15,MATCH($A2077,'SHOP Plan List'!$A$2:$A$15,0))</f>
        <v>#N/A</v>
      </c>
    </row>
    <row r="2078" spans="2:3" x14ac:dyDescent="0.2">
      <c r="B2078" t="e">
        <f>INDEX('SHOP Plan List'!B$2:B$15,MATCH($A2078,'SHOP Plan List'!$A$2:$A$15,0))</f>
        <v>#N/A</v>
      </c>
      <c r="C2078" t="e">
        <f>INDEX('SHOP Plan List'!C$2:C$15,MATCH($A2078,'SHOP Plan List'!$A$2:$A$15,0))</f>
        <v>#N/A</v>
      </c>
    </row>
    <row r="2079" spans="2:3" x14ac:dyDescent="0.2">
      <c r="B2079" t="e">
        <f>INDEX('SHOP Plan List'!B$2:B$15,MATCH($A2079,'SHOP Plan List'!$A$2:$A$15,0))</f>
        <v>#N/A</v>
      </c>
      <c r="C2079" t="e">
        <f>INDEX('SHOP Plan List'!C$2:C$15,MATCH($A2079,'SHOP Plan List'!$A$2:$A$15,0))</f>
        <v>#N/A</v>
      </c>
    </row>
    <row r="2080" spans="2:3" x14ac:dyDescent="0.2">
      <c r="B2080" t="e">
        <f>INDEX('SHOP Plan List'!B$2:B$15,MATCH($A2080,'SHOP Plan List'!$A$2:$A$15,0))</f>
        <v>#N/A</v>
      </c>
      <c r="C2080" t="e">
        <f>INDEX('SHOP Plan List'!C$2:C$15,MATCH($A2080,'SHOP Plan List'!$A$2:$A$15,0))</f>
        <v>#N/A</v>
      </c>
    </row>
    <row r="2081" spans="2:3" x14ac:dyDescent="0.2">
      <c r="B2081" t="e">
        <f>INDEX('SHOP Plan List'!B$2:B$15,MATCH($A2081,'SHOP Plan List'!$A$2:$A$15,0))</f>
        <v>#N/A</v>
      </c>
      <c r="C2081" t="e">
        <f>INDEX('SHOP Plan List'!C$2:C$15,MATCH($A2081,'SHOP Plan List'!$A$2:$A$15,0))</f>
        <v>#N/A</v>
      </c>
    </row>
    <row r="2082" spans="2:3" x14ac:dyDescent="0.2">
      <c r="B2082" t="e">
        <f>INDEX('SHOP Plan List'!B$2:B$15,MATCH($A2082,'SHOP Plan List'!$A$2:$A$15,0))</f>
        <v>#N/A</v>
      </c>
      <c r="C2082" t="e">
        <f>INDEX('SHOP Plan List'!C$2:C$15,MATCH($A2082,'SHOP Plan List'!$A$2:$A$15,0))</f>
        <v>#N/A</v>
      </c>
    </row>
    <row r="2083" spans="2:3" x14ac:dyDescent="0.2">
      <c r="B2083" t="e">
        <f>INDEX('SHOP Plan List'!B$2:B$15,MATCH($A2083,'SHOP Plan List'!$A$2:$A$15,0))</f>
        <v>#N/A</v>
      </c>
      <c r="C2083" t="e">
        <f>INDEX('SHOP Plan List'!C$2:C$15,MATCH($A2083,'SHOP Plan List'!$A$2:$A$15,0))</f>
        <v>#N/A</v>
      </c>
    </row>
    <row r="2084" spans="2:3" x14ac:dyDescent="0.2">
      <c r="B2084" t="e">
        <f>INDEX('SHOP Plan List'!B$2:B$15,MATCH($A2084,'SHOP Plan List'!$A$2:$A$15,0))</f>
        <v>#N/A</v>
      </c>
      <c r="C2084" t="e">
        <f>INDEX('SHOP Plan List'!C$2:C$15,MATCH($A2084,'SHOP Plan List'!$A$2:$A$15,0))</f>
        <v>#N/A</v>
      </c>
    </row>
    <row r="2085" spans="2:3" x14ac:dyDescent="0.2">
      <c r="B2085" t="e">
        <f>INDEX('SHOP Plan List'!B$2:B$15,MATCH($A2085,'SHOP Plan List'!$A$2:$A$15,0))</f>
        <v>#N/A</v>
      </c>
      <c r="C2085" t="e">
        <f>INDEX('SHOP Plan List'!C$2:C$15,MATCH($A2085,'SHOP Plan List'!$A$2:$A$15,0))</f>
        <v>#N/A</v>
      </c>
    </row>
    <row r="2086" spans="2:3" x14ac:dyDescent="0.2">
      <c r="B2086" t="e">
        <f>INDEX('SHOP Plan List'!B$2:B$15,MATCH($A2086,'SHOP Plan List'!$A$2:$A$15,0))</f>
        <v>#N/A</v>
      </c>
      <c r="C2086" t="e">
        <f>INDEX('SHOP Plan List'!C$2:C$15,MATCH($A2086,'SHOP Plan List'!$A$2:$A$15,0))</f>
        <v>#N/A</v>
      </c>
    </row>
    <row r="2087" spans="2:3" x14ac:dyDescent="0.2">
      <c r="B2087" t="e">
        <f>INDEX('SHOP Plan List'!B$2:B$15,MATCH($A2087,'SHOP Plan List'!$A$2:$A$15,0))</f>
        <v>#N/A</v>
      </c>
      <c r="C2087" t="e">
        <f>INDEX('SHOP Plan List'!C$2:C$15,MATCH($A2087,'SHOP Plan List'!$A$2:$A$15,0))</f>
        <v>#N/A</v>
      </c>
    </row>
    <row r="2088" spans="2:3" x14ac:dyDescent="0.2">
      <c r="B2088" t="e">
        <f>INDEX('SHOP Plan List'!B$2:B$15,MATCH($A2088,'SHOP Plan List'!$A$2:$A$15,0))</f>
        <v>#N/A</v>
      </c>
      <c r="C2088" t="e">
        <f>INDEX('SHOP Plan List'!C$2:C$15,MATCH($A2088,'SHOP Plan List'!$A$2:$A$15,0))</f>
        <v>#N/A</v>
      </c>
    </row>
    <row r="2089" spans="2:3" x14ac:dyDescent="0.2">
      <c r="B2089" t="e">
        <f>INDEX('SHOP Plan List'!B$2:B$15,MATCH($A2089,'SHOP Plan List'!$A$2:$A$15,0))</f>
        <v>#N/A</v>
      </c>
      <c r="C2089" t="e">
        <f>INDEX('SHOP Plan List'!C$2:C$15,MATCH($A2089,'SHOP Plan List'!$A$2:$A$15,0))</f>
        <v>#N/A</v>
      </c>
    </row>
    <row r="2090" spans="2:3" x14ac:dyDescent="0.2">
      <c r="B2090" t="e">
        <f>INDEX('SHOP Plan List'!B$2:B$15,MATCH($A2090,'SHOP Plan List'!$A$2:$A$15,0))</f>
        <v>#N/A</v>
      </c>
      <c r="C2090" t="e">
        <f>INDEX('SHOP Plan List'!C$2:C$15,MATCH($A2090,'SHOP Plan List'!$A$2:$A$15,0))</f>
        <v>#N/A</v>
      </c>
    </row>
    <row r="2091" spans="2:3" x14ac:dyDescent="0.2">
      <c r="B2091" t="e">
        <f>INDEX('SHOP Plan List'!B$2:B$15,MATCH($A2091,'SHOP Plan List'!$A$2:$A$15,0))</f>
        <v>#N/A</v>
      </c>
      <c r="C2091" t="e">
        <f>INDEX('SHOP Plan List'!C$2:C$15,MATCH($A2091,'SHOP Plan List'!$A$2:$A$15,0))</f>
        <v>#N/A</v>
      </c>
    </row>
    <row r="2092" spans="2:3" x14ac:dyDescent="0.2">
      <c r="B2092" t="e">
        <f>INDEX('SHOP Plan List'!B$2:B$15,MATCH($A2092,'SHOP Plan List'!$A$2:$A$15,0))</f>
        <v>#N/A</v>
      </c>
      <c r="C2092" t="e">
        <f>INDEX('SHOP Plan List'!C$2:C$15,MATCH($A2092,'SHOP Plan List'!$A$2:$A$15,0))</f>
        <v>#N/A</v>
      </c>
    </row>
    <row r="2093" spans="2:3" x14ac:dyDescent="0.2">
      <c r="B2093" t="e">
        <f>INDEX('SHOP Plan List'!B$2:B$15,MATCH($A2093,'SHOP Plan List'!$A$2:$A$15,0))</f>
        <v>#N/A</v>
      </c>
      <c r="C2093" t="e">
        <f>INDEX('SHOP Plan List'!C$2:C$15,MATCH($A2093,'SHOP Plan List'!$A$2:$A$15,0))</f>
        <v>#N/A</v>
      </c>
    </row>
    <row r="2094" spans="2:3" x14ac:dyDescent="0.2">
      <c r="B2094" t="e">
        <f>INDEX('SHOP Plan List'!B$2:B$15,MATCH($A2094,'SHOP Plan List'!$A$2:$A$15,0))</f>
        <v>#N/A</v>
      </c>
      <c r="C2094" t="e">
        <f>INDEX('SHOP Plan List'!C$2:C$15,MATCH($A2094,'SHOP Plan List'!$A$2:$A$15,0))</f>
        <v>#N/A</v>
      </c>
    </row>
    <row r="2095" spans="2:3" x14ac:dyDescent="0.2">
      <c r="B2095" t="e">
        <f>INDEX('SHOP Plan List'!B$2:B$15,MATCH($A2095,'SHOP Plan List'!$A$2:$A$15,0))</f>
        <v>#N/A</v>
      </c>
      <c r="C2095" t="e">
        <f>INDEX('SHOP Plan List'!C$2:C$15,MATCH($A2095,'SHOP Plan List'!$A$2:$A$15,0))</f>
        <v>#N/A</v>
      </c>
    </row>
    <row r="2096" spans="2:3" x14ac:dyDescent="0.2">
      <c r="B2096" t="e">
        <f>INDEX('SHOP Plan List'!B$2:B$15,MATCH($A2096,'SHOP Plan List'!$A$2:$A$15,0))</f>
        <v>#N/A</v>
      </c>
      <c r="C2096" t="e">
        <f>INDEX('SHOP Plan List'!C$2:C$15,MATCH($A2096,'SHOP Plan List'!$A$2:$A$15,0))</f>
        <v>#N/A</v>
      </c>
    </row>
    <row r="2097" spans="2:3" x14ac:dyDescent="0.2">
      <c r="B2097" t="e">
        <f>INDEX('SHOP Plan List'!B$2:B$15,MATCH($A2097,'SHOP Plan List'!$A$2:$A$15,0))</f>
        <v>#N/A</v>
      </c>
      <c r="C2097" t="e">
        <f>INDEX('SHOP Plan List'!C$2:C$15,MATCH($A2097,'SHOP Plan List'!$A$2:$A$15,0))</f>
        <v>#N/A</v>
      </c>
    </row>
    <row r="2098" spans="2:3" x14ac:dyDescent="0.2">
      <c r="B2098" t="e">
        <f>INDEX('SHOP Plan List'!B$2:B$15,MATCH($A2098,'SHOP Plan List'!$A$2:$A$15,0))</f>
        <v>#N/A</v>
      </c>
      <c r="C2098" t="e">
        <f>INDEX('SHOP Plan List'!C$2:C$15,MATCH($A2098,'SHOP Plan List'!$A$2:$A$15,0))</f>
        <v>#N/A</v>
      </c>
    </row>
    <row r="2099" spans="2:3" x14ac:dyDescent="0.2">
      <c r="B2099" t="e">
        <f>INDEX('SHOP Plan List'!B$2:B$15,MATCH($A2099,'SHOP Plan List'!$A$2:$A$15,0))</f>
        <v>#N/A</v>
      </c>
      <c r="C2099" t="e">
        <f>INDEX('SHOP Plan List'!C$2:C$15,MATCH($A2099,'SHOP Plan List'!$A$2:$A$15,0))</f>
        <v>#N/A</v>
      </c>
    </row>
    <row r="2100" spans="2:3" x14ac:dyDescent="0.2">
      <c r="B2100" t="e">
        <f>INDEX('SHOP Plan List'!B$2:B$15,MATCH($A2100,'SHOP Plan List'!$A$2:$A$15,0))</f>
        <v>#N/A</v>
      </c>
      <c r="C2100" t="e">
        <f>INDEX('SHOP Plan List'!C$2:C$15,MATCH($A2100,'SHOP Plan List'!$A$2:$A$15,0))</f>
        <v>#N/A</v>
      </c>
    </row>
    <row r="2101" spans="2:3" x14ac:dyDescent="0.2">
      <c r="B2101" t="e">
        <f>INDEX('SHOP Plan List'!B$2:B$15,MATCH($A2101,'SHOP Plan List'!$A$2:$A$15,0))</f>
        <v>#N/A</v>
      </c>
      <c r="C2101" t="e">
        <f>INDEX('SHOP Plan List'!C$2:C$15,MATCH($A2101,'SHOP Plan List'!$A$2:$A$15,0))</f>
        <v>#N/A</v>
      </c>
    </row>
    <row r="2102" spans="2:3" x14ac:dyDescent="0.2">
      <c r="B2102" t="e">
        <f>INDEX('SHOP Plan List'!B$2:B$15,MATCH($A2102,'SHOP Plan List'!$A$2:$A$15,0))</f>
        <v>#N/A</v>
      </c>
      <c r="C2102" t="e">
        <f>INDEX('SHOP Plan List'!C$2:C$15,MATCH($A2102,'SHOP Plan List'!$A$2:$A$15,0))</f>
        <v>#N/A</v>
      </c>
    </row>
    <row r="2103" spans="2:3" x14ac:dyDescent="0.2">
      <c r="B2103" t="e">
        <f>INDEX('SHOP Plan List'!B$2:B$15,MATCH($A2103,'SHOP Plan List'!$A$2:$A$15,0))</f>
        <v>#N/A</v>
      </c>
      <c r="C2103" t="e">
        <f>INDEX('SHOP Plan List'!C$2:C$15,MATCH($A2103,'SHOP Plan List'!$A$2:$A$15,0))</f>
        <v>#N/A</v>
      </c>
    </row>
    <row r="2104" spans="2:3" x14ac:dyDescent="0.2">
      <c r="B2104" t="e">
        <f>INDEX('SHOP Plan List'!B$2:B$15,MATCH($A2104,'SHOP Plan List'!$A$2:$A$15,0))</f>
        <v>#N/A</v>
      </c>
      <c r="C2104" t="e">
        <f>INDEX('SHOP Plan List'!C$2:C$15,MATCH($A2104,'SHOP Plan List'!$A$2:$A$15,0))</f>
        <v>#N/A</v>
      </c>
    </row>
    <row r="2105" spans="2:3" x14ac:dyDescent="0.2">
      <c r="B2105" t="e">
        <f>INDEX('SHOP Plan List'!B$2:B$15,MATCH($A2105,'SHOP Plan List'!$A$2:$A$15,0))</f>
        <v>#N/A</v>
      </c>
      <c r="C2105" t="e">
        <f>INDEX('SHOP Plan List'!C$2:C$15,MATCH($A2105,'SHOP Plan List'!$A$2:$A$15,0))</f>
        <v>#N/A</v>
      </c>
    </row>
    <row r="2106" spans="2:3" x14ac:dyDescent="0.2">
      <c r="B2106" t="e">
        <f>INDEX('SHOP Plan List'!B$2:B$15,MATCH($A2106,'SHOP Plan List'!$A$2:$A$15,0))</f>
        <v>#N/A</v>
      </c>
      <c r="C2106" t="e">
        <f>INDEX('SHOP Plan List'!C$2:C$15,MATCH($A2106,'SHOP Plan List'!$A$2:$A$15,0))</f>
        <v>#N/A</v>
      </c>
    </row>
    <row r="2107" spans="2:3" x14ac:dyDescent="0.2">
      <c r="B2107" t="e">
        <f>INDEX('SHOP Plan List'!B$2:B$15,MATCH($A2107,'SHOP Plan List'!$A$2:$A$15,0))</f>
        <v>#N/A</v>
      </c>
      <c r="C2107" t="e">
        <f>INDEX('SHOP Plan List'!C$2:C$15,MATCH($A2107,'SHOP Plan List'!$A$2:$A$15,0))</f>
        <v>#N/A</v>
      </c>
    </row>
    <row r="2108" spans="2:3" x14ac:dyDescent="0.2">
      <c r="B2108" t="e">
        <f>INDEX('SHOP Plan List'!B$2:B$15,MATCH($A2108,'SHOP Plan List'!$A$2:$A$15,0))</f>
        <v>#N/A</v>
      </c>
      <c r="C2108" t="e">
        <f>INDEX('SHOP Plan List'!C$2:C$15,MATCH($A2108,'SHOP Plan List'!$A$2:$A$15,0))</f>
        <v>#N/A</v>
      </c>
    </row>
    <row r="2109" spans="2:3" x14ac:dyDescent="0.2">
      <c r="B2109" t="e">
        <f>INDEX('SHOP Plan List'!B$2:B$15,MATCH($A2109,'SHOP Plan List'!$A$2:$A$15,0))</f>
        <v>#N/A</v>
      </c>
      <c r="C2109" t="e">
        <f>INDEX('SHOP Plan List'!C$2:C$15,MATCH($A2109,'SHOP Plan List'!$A$2:$A$15,0))</f>
        <v>#N/A</v>
      </c>
    </row>
    <row r="2110" spans="2:3" x14ac:dyDescent="0.2">
      <c r="B2110" t="e">
        <f>INDEX('SHOP Plan List'!B$2:B$15,MATCH($A2110,'SHOP Plan List'!$A$2:$A$15,0))</f>
        <v>#N/A</v>
      </c>
      <c r="C2110" t="e">
        <f>INDEX('SHOP Plan List'!C$2:C$15,MATCH($A2110,'SHOP Plan List'!$A$2:$A$15,0))</f>
        <v>#N/A</v>
      </c>
    </row>
    <row r="2111" spans="2:3" x14ac:dyDescent="0.2">
      <c r="B2111" t="e">
        <f>INDEX('SHOP Plan List'!B$2:B$15,MATCH($A2111,'SHOP Plan List'!$A$2:$A$15,0))</f>
        <v>#N/A</v>
      </c>
      <c r="C2111" t="e">
        <f>INDEX('SHOP Plan List'!C$2:C$15,MATCH($A2111,'SHOP Plan List'!$A$2:$A$15,0))</f>
        <v>#N/A</v>
      </c>
    </row>
    <row r="2112" spans="2:3" x14ac:dyDescent="0.2">
      <c r="B2112" t="e">
        <f>INDEX('SHOP Plan List'!B$2:B$15,MATCH($A2112,'SHOP Plan List'!$A$2:$A$15,0))</f>
        <v>#N/A</v>
      </c>
      <c r="C2112" t="e">
        <f>INDEX('SHOP Plan List'!C$2:C$15,MATCH($A2112,'SHOP Plan List'!$A$2:$A$15,0))</f>
        <v>#N/A</v>
      </c>
    </row>
    <row r="2113" spans="2:3" x14ac:dyDescent="0.2">
      <c r="B2113" t="e">
        <f>INDEX('SHOP Plan List'!B$2:B$15,MATCH($A2113,'SHOP Plan List'!$A$2:$A$15,0))</f>
        <v>#N/A</v>
      </c>
      <c r="C2113" t="e">
        <f>INDEX('SHOP Plan List'!C$2:C$15,MATCH($A2113,'SHOP Plan List'!$A$2:$A$15,0))</f>
        <v>#N/A</v>
      </c>
    </row>
    <row r="2114" spans="2:3" x14ac:dyDescent="0.2">
      <c r="B2114" t="e">
        <f>INDEX('SHOP Plan List'!B$2:B$15,MATCH($A2114,'SHOP Plan List'!$A$2:$A$15,0))</f>
        <v>#N/A</v>
      </c>
      <c r="C2114" t="e">
        <f>INDEX('SHOP Plan List'!C$2:C$15,MATCH($A2114,'SHOP Plan List'!$A$2:$A$15,0))</f>
        <v>#N/A</v>
      </c>
    </row>
    <row r="2115" spans="2:3" x14ac:dyDescent="0.2">
      <c r="B2115" t="e">
        <f>INDEX('SHOP Plan List'!B$2:B$15,MATCH($A2115,'SHOP Plan List'!$A$2:$A$15,0))</f>
        <v>#N/A</v>
      </c>
      <c r="C2115" t="e">
        <f>INDEX('SHOP Plan List'!C$2:C$15,MATCH($A2115,'SHOP Plan List'!$A$2:$A$15,0))</f>
        <v>#N/A</v>
      </c>
    </row>
    <row r="2116" spans="2:3" x14ac:dyDescent="0.2">
      <c r="B2116" t="e">
        <f>INDEX('SHOP Plan List'!B$2:B$15,MATCH($A2116,'SHOP Plan List'!$A$2:$A$15,0))</f>
        <v>#N/A</v>
      </c>
      <c r="C2116" t="e">
        <f>INDEX('SHOP Plan List'!C$2:C$15,MATCH($A2116,'SHOP Plan List'!$A$2:$A$15,0))</f>
        <v>#N/A</v>
      </c>
    </row>
    <row r="2117" spans="2:3" x14ac:dyDescent="0.2">
      <c r="B2117" t="e">
        <f>INDEX('SHOP Plan List'!B$2:B$15,MATCH($A2117,'SHOP Plan List'!$A$2:$A$15,0))</f>
        <v>#N/A</v>
      </c>
      <c r="C2117" t="e">
        <f>INDEX('SHOP Plan List'!C$2:C$15,MATCH($A2117,'SHOP Plan List'!$A$2:$A$15,0))</f>
        <v>#N/A</v>
      </c>
    </row>
    <row r="2118" spans="2:3" x14ac:dyDescent="0.2">
      <c r="B2118" t="e">
        <f>INDEX('SHOP Plan List'!B$2:B$15,MATCH($A2118,'SHOP Plan List'!$A$2:$A$15,0))</f>
        <v>#N/A</v>
      </c>
      <c r="C2118" t="e">
        <f>INDEX('SHOP Plan List'!C$2:C$15,MATCH($A2118,'SHOP Plan List'!$A$2:$A$15,0))</f>
        <v>#N/A</v>
      </c>
    </row>
    <row r="2119" spans="2:3" x14ac:dyDescent="0.2">
      <c r="B2119" t="e">
        <f>INDEX('SHOP Plan List'!B$2:B$15,MATCH($A2119,'SHOP Plan List'!$A$2:$A$15,0))</f>
        <v>#N/A</v>
      </c>
      <c r="C2119" t="e">
        <f>INDEX('SHOP Plan List'!C$2:C$15,MATCH($A2119,'SHOP Plan List'!$A$2:$A$15,0))</f>
        <v>#N/A</v>
      </c>
    </row>
    <row r="2120" spans="2:3" x14ac:dyDescent="0.2">
      <c r="B2120" t="e">
        <f>INDEX('SHOP Plan List'!B$2:B$15,MATCH($A2120,'SHOP Plan List'!$A$2:$A$15,0))</f>
        <v>#N/A</v>
      </c>
      <c r="C2120" t="e">
        <f>INDEX('SHOP Plan List'!C$2:C$15,MATCH($A2120,'SHOP Plan List'!$A$2:$A$15,0))</f>
        <v>#N/A</v>
      </c>
    </row>
    <row r="2121" spans="2:3" x14ac:dyDescent="0.2">
      <c r="B2121" t="e">
        <f>INDEX('SHOP Plan List'!B$2:B$15,MATCH($A2121,'SHOP Plan List'!$A$2:$A$15,0))</f>
        <v>#N/A</v>
      </c>
      <c r="C2121" t="e">
        <f>INDEX('SHOP Plan List'!C$2:C$15,MATCH($A2121,'SHOP Plan List'!$A$2:$A$15,0))</f>
        <v>#N/A</v>
      </c>
    </row>
    <row r="2122" spans="2:3" x14ac:dyDescent="0.2">
      <c r="B2122" t="e">
        <f>INDEX('SHOP Plan List'!B$2:B$15,MATCH($A2122,'SHOP Plan List'!$A$2:$A$15,0))</f>
        <v>#N/A</v>
      </c>
      <c r="C2122" t="e">
        <f>INDEX('SHOP Plan List'!C$2:C$15,MATCH($A2122,'SHOP Plan List'!$A$2:$A$15,0))</f>
        <v>#N/A</v>
      </c>
    </row>
    <row r="2123" spans="2:3" x14ac:dyDescent="0.2">
      <c r="B2123" t="e">
        <f>INDEX('SHOP Plan List'!B$2:B$15,MATCH($A2123,'SHOP Plan List'!$A$2:$A$15,0))</f>
        <v>#N/A</v>
      </c>
      <c r="C2123" t="e">
        <f>INDEX('SHOP Plan List'!C$2:C$15,MATCH($A2123,'SHOP Plan List'!$A$2:$A$15,0))</f>
        <v>#N/A</v>
      </c>
    </row>
    <row r="2124" spans="2:3" x14ac:dyDescent="0.2">
      <c r="B2124" t="e">
        <f>INDEX('SHOP Plan List'!B$2:B$15,MATCH($A2124,'SHOP Plan List'!$A$2:$A$15,0))</f>
        <v>#N/A</v>
      </c>
      <c r="C2124" t="e">
        <f>INDEX('SHOP Plan List'!C$2:C$15,MATCH($A2124,'SHOP Plan List'!$A$2:$A$15,0))</f>
        <v>#N/A</v>
      </c>
    </row>
    <row r="2125" spans="2:3" x14ac:dyDescent="0.2">
      <c r="B2125" t="e">
        <f>INDEX('SHOP Plan List'!B$2:B$15,MATCH($A2125,'SHOP Plan List'!$A$2:$A$15,0))</f>
        <v>#N/A</v>
      </c>
      <c r="C2125" t="e">
        <f>INDEX('SHOP Plan List'!C$2:C$15,MATCH($A2125,'SHOP Plan List'!$A$2:$A$15,0))</f>
        <v>#N/A</v>
      </c>
    </row>
    <row r="2126" spans="2:3" x14ac:dyDescent="0.2">
      <c r="B2126" t="e">
        <f>INDEX('SHOP Plan List'!B$2:B$15,MATCH($A2126,'SHOP Plan List'!$A$2:$A$15,0))</f>
        <v>#N/A</v>
      </c>
      <c r="C2126" t="e">
        <f>INDEX('SHOP Plan List'!C$2:C$15,MATCH($A2126,'SHOP Plan List'!$A$2:$A$15,0))</f>
        <v>#N/A</v>
      </c>
    </row>
    <row r="2127" spans="2:3" x14ac:dyDescent="0.2">
      <c r="B2127" t="e">
        <f>INDEX('SHOP Plan List'!B$2:B$15,MATCH($A2127,'SHOP Plan List'!$A$2:$A$15,0))</f>
        <v>#N/A</v>
      </c>
      <c r="C2127" t="e">
        <f>INDEX('SHOP Plan List'!C$2:C$15,MATCH($A2127,'SHOP Plan List'!$A$2:$A$15,0))</f>
        <v>#N/A</v>
      </c>
    </row>
    <row r="2128" spans="2:3" x14ac:dyDescent="0.2">
      <c r="B2128" t="e">
        <f>INDEX('SHOP Plan List'!B$2:B$15,MATCH($A2128,'SHOP Plan List'!$A$2:$A$15,0))</f>
        <v>#N/A</v>
      </c>
      <c r="C2128" t="e">
        <f>INDEX('SHOP Plan List'!C$2:C$15,MATCH($A2128,'SHOP Plan List'!$A$2:$A$15,0))</f>
        <v>#N/A</v>
      </c>
    </row>
    <row r="2129" spans="2:3" x14ac:dyDescent="0.2">
      <c r="B2129" t="e">
        <f>INDEX('SHOP Plan List'!B$2:B$15,MATCH($A2129,'SHOP Plan List'!$A$2:$A$15,0))</f>
        <v>#N/A</v>
      </c>
      <c r="C2129" t="e">
        <f>INDEX('SHOP Plan List'!C$2:C$15,MATCH($A2129,'SHOP Plan List'!$A$2:$A$15,0))</f>
        <v>#N/A</v>
      </c>
    </row>
    <row r="2130" spans="2:3" x14ac:dyDescent="0.2">
      <c r="B2130" t="e">
        <f>INDEX('SHOP Plan List'!B$2:B$15,MATCH($A2130,'SHOP Plan List'!$A$2:$A$15,0))</f>
        <v>#N/A</v>
      </c>
      <c r="C2130" t="e">
        <f>INDEX('SHOP Plan List'!C$2:C$15,MATCH($A2130,'SHOP Plan List'!$A$2:$A$15,0))</f>
        <v>#N/A</v>
      </c>
    </row>
    <row r="2131" spans="2:3" x14ac:dyDescent="0.2">
      <c r="B2131" t="e">
        <f>INDEX('SHOP Plan List'!B$2:B$15,MATCH($A2131,'SHOP Plan List'!$A$2:$A$15,0))</f>
        <v>#N/A</v>
      </c>
      <c r="C2131" t="e">
        <f>INDEX('SHOP Plan List'!C$2:C$15,MATCH($A2131,'SHOP Plan List'!$A$2:$A$15,0))</f>
        <v>#N/A</v>
      </c>
    </row>
    <row r="2132" spans="2:3" x14ac:dyDescent="0.2">
      <c r="B2132" t="e">
        <f>INDEX('SHOP Plan List'!B$2:B$15,MATCH($A2132,'SHOP Plan List'!$A$2:$A$15,0))</f>
        <v>#N/A</v>
      </c>
      <c r="C2132" t="e">
        <f>INDEX('SHOP Plan List'!C$2:C$15,MATCH($A2132,'SHOP Plan List'!$A$2:$A$15,0))</f>
        <v>#N/A</v>
      </c>
    </row>
    <row r="2133" spans="2:3" x14ac:dyDescent="0.2">
      <c r="B2133" t="e">
        <f>INDEX('SHOP Plan List'!B$2:B$15,MATCH($A2133,'SHOP Plan List'!$A$2:$A$15,0))</f>
        <v>#N/A</v>
      </c>
      <c r="C2133" t="e">
        <f>INDEX('SHOP Plan List'!C$2:C$15,MATCH($A2133,'SHOP Plan List'!$A$2:$A$15,0))</f>
        <v>#N/A</v>
      </c>
    </row>
    <row r="2134" spans="2:3" x14ac:dyDescent="0.2">
      <c r="B2134" t="e">
        <f>INDEX('SHOP Plan List'!B$2:B$15,MATCH($A2134,'SHOP Plan List'!$A$2:$A$15,0))</f>
        <v>#N/A</v>
      </c>
      <c r="C2134" t="e">
        <f>INDEX('SHOP Plan List'!C$2:C$15,MATCH($A2134,'SHOP Plan List'!$A$2:$A$15,0))</f>
        <v>#N/A</v>
      </c>
    </row>
    <row r="2135" spans="2:3" x14ac:dyDescent="0.2">
      <c r="B2135" t="e">
        <f>INDEX('SHOP Plan List'!B$2:B$15,MATCH($A2135,'SHOP Plan List'!$A$2:$A$15,0))</f>
        <v>#N/A</v>
      </c>
      <c r="C2135" t="e">
        <f>INDEX('SHOP Plan List'!C$2:C$15,MATCH($A2135,'SHOP Plan List'!$A$2:$A$15,0))</f>
        <v>#N/A</v>
      </c>
    </row>
    <row r="2136" spans="2:3" x14ac:dyDescent="0.2">
      <c r="B2136" t="e">
        <f>INDEX('SHOP Plan List'!B$2:B$15,MATCH($A2136,'SHOP Plan List'!$A$2:$A$15,0))</f>
        <v>#N/A</v>
      </c>
      <c r="C2136" t="e">
        <f>INDEX('SHOP Plan List'!C$2:C$15,MATCH($A2136,'SHOP Plan List'!$A$2:$A$15,0))</f>
        <v>#N/A</v>
      </c>
    </row>
    <row r="2137" spans="2:3" x14ac:dyDescent="0.2">
      <c r="B2137" t="e">
        <f>INDEX('SHOP Plan List'!B$2:B$15,MATCH($A2137,'SHOP Plan List'!$A$2:$A$15,0))</f>
        <v>#N/A</v>
      </c>
      <c r="C2137" t="e">
        <f>INDEX('SHOP Plan List'!C$2:C$15,MATCH($A2137,'SHOP Plan List'!$A$2:$A$15,0))</f>
        <v>#N/A</v>
      </c>
    </row>
    <row r="2138" spans="2:3" x14ac:dyDescent="0.2">
      <c r="B2138" t="e">
        <f>INDEX('SHOP Plan List'!B$2:B$15,MATCH($A2138,'SHOP Plan List'!$A$2:$A$15,0))</f>
        <v>#N/A</v>
      </c>
      <c r="C2138" t="e">
        <f>INDEX('SHOP Plan List'!C$2:C$15,MATCH($A2138,'SHOP Plan List'!$A$2:$A$15,0))</f>
        <v>#N/A</v>
      </c>
    </row>
    <row r="2139" spans="2:3" x14ac:dyDescent="0.2">
      <c r="B2139" t="e">
        <f>INDEX('SHOP Plan List'!B$2:B$15,MATCH($A2139,'SHOP Plan List'!$A$2:$A$15,0))</f>
        <v>#N/A</v>
      </c>
      <c r="C2139" t="e">
        <f>INDEX('SHOP Plan List'!C$2:C$15,MATCH($A2139,'SHOP Plan List'!$A$2:$A$15,0))</f>
        <v>#N/A</v>
      </c>
    </row>
    <row r="2140" spans="2:3" x14ac:dyDescent="0.2">
      <c r="B2140" t="e">
        <f>INDEX('SHOP Plan List'!B$2:B$15,MATCH($A2140,'SHOP Plan List'!$A$2:$A$15,0))</f>
        <v>#N/A</v>
      </c>
      <c r="C2140" t="e">
        <f>INDEX('SHOP Plan List'!C$2:C$15,MATCH($A2140,'SHOP Plan List'!$A$2:$A$15,0))</f>
        <v>#N/A</v>
      </c>
    </row>
    <row r="2141" spans="2:3" x14ac:dyDescent="0.2">
      <c r="B2141" t="e">
        <f>INDEX('SHOP Plan List'!B$2:B$15,MATCH($A2141,'SHOP Plan List'!$A$2:$A$15,0))</f>
        <v>#N/A</v>
      </c>
      <c r="C2141" t="e">
        <f>INDEX('SHOP Plan List'!C$2:C$15,MATCH($A2141,'SHOP Plan List'!$A$2:$A$15,0))</f>
        <v>#N/A</v>
      </c>
    </row>
    <row r="2142" spans="2:3" x14ac:dyDescent="0.2">
      <c r="B2142" t="e">
        <f>INDEX('SHOP Plan List'!B$2:B$15,MATCH($A2142,'SHOP Plan List'!$A$2:$A$15,0))</f>
        <v>#N/A</v>
      </c>
      <c r="C2142" t="e">
        <f>INDEX('SHOP Plan List'!C$2:C$15,MATCH($A2142,'SHOP Plan List'!$A$2:$A$15,0))</f>
        <v>#N/A</v>
      </c>
    </row>
    <row r="2143" spans="2:3" x14ac:dyDescent="0.2">
      <c r="B2143" t="e">
        <f>INDEX('SHOP Plan List'!B$2:B$15,MATCH($A2143,'SHOP Plan List'!$A$2:$A$15,0))</f>
        <v>#N/A</v>
      </c>
      <c r="C2143" t="e">
        <f>INDEX('SHOP Plan List'!C$2:C$15,MATCH($A2143,'SHOP Plan List'!$A$2:$A$15,0))</f>
        <v>#N/A</v>
      </c>
    </row>
    <row r="2144" spans="2:3" x14ac:dyDescent="0.2">
      <c r="B2144" t="e">
        <f>INDEX('SHOP Plan List'!B$2:B$15,MATCH($A2144,'SHOP Plan List'!$A$2:$A$15,0))</f>
        <v>#N/A</v>
      </c>
      <c r="C2144" t="e">
        <f>INDEX('SHOP Plan List'!C$2:C$15,MATCH($A2144,'SHOP Plan List'!$A$2:$A$15,0))</f>
        <v>#N/A</v>
      </c>
    </row>
    <row r="2145" spans="2:3" x14ac:dyDescent="0.2">
      <c r="B2145" t="e">
        <f>INDEX('SHOP Plan List'!B$2:B$15,MATCH($A2145,'SHOP Plan List'!$A$2:$A$15,0))</f>
        <v>#N/A</v>
      </c>
      <c r="C2145" t="e">
        <f>INDEX('SHOP Plan List'!C$2:C$15,MATCH($A2145,'SHOP Plan List'!$A$2:$A$15,0))</f>
        <v>#N/A</v>
      </c>
    </row>
    <row r="2146" spans="2:3" x14ac:dyDescent="0.2">
      <c r="B2146" t="e">
        <f>INDEX('SHOP Plan List'!B$2:B$15,MATCH($A2146,'SHOP Plan List'!$A$2:$A$15,0))</f>
        <v>#N/A</v>
      </c>
      <c r="C2146" t="e">
        <f>INDEX('SHOP Plan List'!C$2:C$15,MATCH($A2146,'SHOP Plan List'!$A$2:$A$15,0))</f>
        <v>#N/A</v>
      </c>
    </row>
    <row r="2147" spans="2:3" x14ac:dyDescent="0.2">
      <c r="B2147" t="e">
        <f>INDEX('SHOP Plan List'!B$2:B$15,MATCH($A2147,'SHOP Plan List'!$A$2:$A$15,0))</f>
        <v>#N/A</v>
      </c>
      <c r="C2147" t="e">
        <f>INDEX('SHOP Plan List'!C$2:C$15,MATCH($A2147,'SHOP Plan List'!$A$2:$A$15,0))</f>
        <v>#N/A</v>
      </c>
    </row>
    <row r="2148" spans="2:3" x14ac:dyDescent="0.2">
      <c r="B2148" t="e">
        <f>INDEX('SHOP Plan List'!B$2:B$15,MATCH($A2148,'SHOP Plan List'!$A$2:$A$15,0))</f>
        <v>#N/A</v>
      </c>
      <c r="C2148" t="e">
        <f>INDEX('SHOP Plan List'!C$2:C$15,MATCH($A2148,'SHOP Plan List'!$A$2:$A$15,0))</f>
        <v>#N/A</v>
      </c>
    </row>
    <row r="2149" spans="2:3" x14ac:dyDescent="0.2">
      <c r="B2149" t="e">
        <f>INDEX('SHOP Plan List'!B$2:B$15,MATCH($A2149,'SHOP Plan List'!$A$2:$A$15,0))</f>
        <v>#N/A</v>
      </c>
      <c r="C2149" t="e">
        <f>INDEX('SHOP Plan List'!C$2:C$15,MATCH($A2149,'SHOP Plan List'!$A$2:$A$15,0))</f>
        <v>#N/A</v>
      </c>
    </row>
    <row r="2150" spans="2:3" x14ac:dyDescent="0.2">
      <c r="B2150" t="e">
        <f>INDEX('SHOP Plan List'!B$2:B$15,MATCH($A2150,'SHOP Plan List'!$A$2:$A$15,0))</f>
        <v>#N/A</v>
      </c>
      <c r="C2150" t="e">
        <f>INDEX('SHOP Plan List'!C$2:C$15,MATCH($A2150,'SHOP Plan List'!$A$2:$A$15,0))</f>
        <v>#N/A</v>
      </c>
    </row>
    <row r="2151" spans="2:3" x14ac:dyDescent="0.2">
      <c r="B2151" t="e">
        <f>INDEX('SHOP Plan List'!B$2:B$15,MATCH($A2151,'SHOP Plan List'!$A$2:$A$15,0))</f>
        <v>#N/A</v>
      </c>
      <c r="C2151" t="e">
        <f>INDEX('SHOP Plan List'!C$2:C$15,MATCH($A2151,'SHOP Plan List'!$A$2:$A$15,0))</f>
        <v>#N/A</v>
      </c>
    </row>
    <row r="2152" spans="2:3" x14ac:dyDescent="0.2">
      <c r="B2152" t="e">
        <f>INDEX('SHOP Plan List'!B$2:B$15,MATCH($A2152,'SHOP Plan List'!$A$2:$A$15,0))</f>
        <v>#N/A</v>
      </c>
      <c r="C2152" t="e">
        <f>INDEX('SHOP Plan List'!C$2:C$15,MATCH($A2152,'SHOP Plan List'!$A$2:$A$15,0))</f>
        <v>#N/A</v>
      </c>
    </row>
    <row r="2153" spans="2:3" x14ac:dyDescent="0.2">
      <c r="B2153" t="e">
        <f>INDEX('SHOP Plan List'!B$2:B$15,MATCH($A2153,'SHOP Plan List'!$A$2:$A$15,0))</f>
        <v>#N/A</v>
      </c>
      <c r="C2153" t="e">
        <f>INDEX('SHOP Plan List'!C$2:C$15,MATCH($A2153,'SHOP Plan List'!$A$2:$A$15,0))</f>
        <v>#N/A</v>
      </c>
    </row>
    <row r="2154" spans="2:3" x14ac:dyDescent="0.2">
      <c r="B2154" t="e">
        <f>INDEX('SHOP Plan List'!B$2:B$15,MATCH($A2154,'SHOP Plan List'!$A$2:$A$15,0))</f>
        <v>#N/A</v>
      </c>
      <c r="C2154" t="e">
        <f>INDEX('SHOP Plan List'!C$2:C$15,MATCH($A2154,'SHOP Plan List'!$A$2:$A$15,0))</f>
        <v>#N/A</v>
      </c>
    </row>
    <row r="2155" spans="2:3" x14ac:dyDescent="0.2">
      <c r="B2155" t="e">
        <f>INDEX('SHOP Plan List'!B$2:B$15,MATCH($A2155,'SHOP Plan List'!$A$2:$A$15,0))</f>
        <v>#N/A</v>
      </c>
      <c r="C2155" t="e">
        <f>INDEX('SHOP Plan List'!C$2:C$15,MATCH($A2155,'SHOP Plan List'!$A$2:$A$15,0))</f>
        <v>#N/A</v>
      </c>
    </row>
    <row r="2156" spans="2:3" x14ac:dyDescent="0.2">
      <c r="B2156" t="e">
        <f>INDEX('SHOP Plan List'!B$2:B$15,MATCH($A2156,'SHOP Plan List'!$A$2:$A$15,0))</f>
        <v>#N/A</v>
      </c>
      <c r="C2156" t="e">
        <f>INDEX('SHOP Plan List'!C$2:C$15,MATCH($A2156,'SHOP Plan List'!$A$2:$A$15,0))</f>
        <v>#N/A</v>
      </c>
    </row>
    <row r="2157" spans="2:3" x14ac:dyDescent="0.2">
      <c r="B2157" t="e">
        <f>INDEX('SHOP Plan List'!B$2:B$15,MATCH($A2157,'SHOP Plan List'!$A$2:$A$15,0))</f>
        <v>#N/A</v>
      </c>
      <c r="C2157" t="e">
        <f>INDEX('SHOP Plan List'!C$2:C$15,MATCH($A2157,'SHOP Plan List'!$A$2:$A$15,0))</f>
        <v>#N/A</v>
      </c>
    </row>
    <row r="2158" spans="2:3" x14ac:dyDescent="0.2">
      <c r="B2158" t="e">
        <f>INDEX('SHOP Plan List'!B$2:B$15,MATCH($A2158,'SHOP Plan List'!$A$2:$A$15,0))</f>
        <v>#N/A</v>
      </c>
      <c r="C2158" t="e">
        <f>INDEX('SHOP Plan List'!C$2:C$15,MATCH($A2158,'SHOP Plan List'!$A$2:$A$15,0))</f>
        <v>#N/A</v>
      </c>
    </row>
    <row r="2159" spans="2:3" x14ac:dyDescent="0.2">
      <c r="B2159" t="e">
        <f>INDEX('SHOP Plan List'!B$2:B$15,MATCH($A2159,'SHOP Plan List'!$A$2:$A$15,0))</f>
        <v>#N/A</v>
      </c>
      <c r="C2159" t="e">
        <f>INDEX('SHOP Plan List'!C$2:C$15,MATCH($A2159,'SHOP Plan List'!$A$2:$A$15,0))</f>
        <v>#N/A</v>
      </c>
    </row>
    <row r="2160" spans="2:3" x14ac:dyDescent="0.2">
      <c r="B2160" t="e">
        <f>INDEX('SHOP Plan List'!B$2:B$15,MATCH($A2160,'SHOP Plan List'!$A$2:$A$15,0))</f>
        <v>#N/A</v>
      </c>
      <c r="C2160" t="e">
        <f>INDEX('SHOP Plan List'!C$2:C$15,MATCH($A2160,'SHOP Plan List'!$A$2:$A$15,0))</f>
        <v>#N/A</v>
      </c>
    </row>
    <row r="2161" spans="2:3" x14ac:dyDescent="0.2">
      <c r="B2161" t="e">
        <f>INDEX('SHOP Plan List'!B$2:B$15,MATCH($A2161,'SHOP Plan List'!$A$2:$A$15,0))</f>
        <v>#N/A</v>
      </c>
      <c r="C2161" t="e">
        <f>INDEX('SHOP Plan List'!C$2:C$15,MATCH($A2161,'SHOP Plan List'!$A$2:$A$15,0))</f>
        <v>#N/A</v>
      </c>
    </row>
    <row r="2162" spans="2:3" x14ac:dyDescent="0.2">
      <c r="B2162" t="e">
        <f>INDEX('SHOP Plan List'!B$2:B$15,MATCH($A2162,'SHOP Plan List'!$A$2:$A$15,0))</f>
        <v>#N/A</v>
      </c>
      <c r="C2162" t="e">
        <f>INDEX('SHOP Plan List'!C$2:C$15,MATCH($A2162,'SHOP Plan List'!$A$2:$A$15,0))</f>
        <v>#N/A</v>
      </c>
    </row>
    <row r="2163" spans="2:3" x14ac:dyDescent="0.2">
      <c r="B2163" t="e">
        <f>INDEX('SHOP Plan List'!B$2:B$15,MATCH($A2163,'SHOP Plan List'!$A$2:$A$15,0))</f>
        <v>#N/A</v>
      </c>
      <c r="C2163" t="e">
        <f>INDEX('SHOP Plan List'!C$2:C$15,MATCH($A2163,'SHOP Plan List'!$A$2:$A$15,0))</f>
        <v>#N/A</v>
      </c>
    </row>
    <row r="2164" spans="2:3" x14ac:dyDescent="0.2">
      <c r="B2164" t="e">
        <f>INDEX('SHOP Plan List'!B$2:B$15,MATCH($A2164,'SHOP Plan List'!$A$2:$A$15,0))</f>
        <v>#N/A</v>
      </c>
      <c r="C2164" t="e">
        <f>INDEX('SHOP Plan List'!C$2:C$15,MATCH($A2164,'SHOP Plan List'!$A$2:$A$15,0))</f>
        <v>#N/A</v>
      </c>
    </row>
    <row r="2165" spans="2:3" x14ac:dyDescent="0.2">
      <c r="B2165" t="e">
        <f>INDEX('SHOP Plan List'!B$2:B$15,MATCH($A2165,'SHOP Plan List'!$A$2:$A$15,0))</f>
        <v>#N/A</v>
      </c>
      <c r="C2165" t="e">
        <f>INDEX('SHOP Plan List'!C$2:C$15,MATCH($A2165,'SHOP Plan List'!$A$2:$A$15,0))</f>
        <v>#N/A</v>
      </c>
    </row>
    <row r="2166" spans="2:3" x14ac:dyDescent="0.2">
      <c r="B2166" t="e">
        <f>INDEX('SHOP Plan List'!B$2:B$15,MATCH($A2166,'SHOP Plan List'!$A$2:$A$15,0))</f>
        <v>#N/A</v>
      </c>
      <c r="C2166" t="e">
        <f>INDEX('SHOP Plan List'!C$2:C$15,MATCH($A2166,'SHOP Plan List'!$A$2:$A$15,0))</f>
        <v>#N/A</v>
      </c>
    </row>
    <row r="2167" spans="2:3" x14ac:dyDescent="0.2">
      <c r="B2167" t="e">
        <f>INDEX('SHOP Plan List'!B$2:B$15,MATCH($A2167,'SHOP Plan List'!$A$2:$A$15,0))</f>
        <v>#N/A</v>
      </c>
      <c r="C2167" t="e">
        <f>INDEX('SHOP Plan List'!C$2:C$15,MATCH($A2167,'SHOP Plan List'!$A$2:$A$15,0))</f>
        <v>#N/A</v>
      </c>
    </row>
    <row r="2168" spans="2:3" x14ac:dyDescent="0.2">
      <c r="B2168" t="e">
        <f>INDEX('SHOP Plan List'!B$2:B$15,MATCH($A2168,'SHOP Plan List'!$A$2:$A$15,0))</f>
        <v>#N/A</v>
      </c>
      <c r="C2168" t="e">
        <f>INDEX('SHOP Plan List'!C$2:C$15,MATCH($A2168,'SHOP Plan List'!$A$2:$A$15,0))</f>
        <v>#N/A</v>
      </c>
    </row>
    <row r="2169" spans="2:3" x14ac:dyDescent="0.2">
      <c r="B2169" t="e">
        <f>INDEX('SHOP Plan List'!B$2:B$15,MATCH($A2169,'SHOP Plan List'!$A$2:$A$15,0))</f>
        <v>#N/A</v>
      </c>
      <c r="C2169" t="e">
        <f>INDEX('SHOP Plan List'!C$2:C$15,MATCH($A2169,'SHOP Plan List'!$A$2:$A$15,0))</f>
        <v>#N/A</v>
      </c>
    </row>
    <row r="2170" spans="2:3" x14ac:dyDescent="0.2">
      <c r="B2170" t="e">
        <f>INDEX('SHOP Plan List'!B$2:B$15,MATCH($A2170,'SHOP Plan List'!$A$2:$A$15,0))</f>
        <v>#N/A</v>
      </c>
      <c r="C2170" t="e">
        <f>INDEX('SHOP Plan List'!C$2:C$15,MATCH($A2170,'SHOP Plan List'!$A$2:$A$15,0))</f>
        <v>#N/A</v>
      </c>
    </row>
    <row r="2171" spans="2:3" x14ac:dyDescent="0.2">
      <c r="B2171" t="e">
        <f>INDEX('SHOP Plan List'!B$2:B$15,MATCH($A2171,'SHOP Plan List'!$A$2:$A$15,0))</f>
        <v>#N/A</v>
      </c>
      <c r="C2171" t="e">
        <f>INDEX('SHOP Plan List'!C$2:C$15,MATCH($A2171,'SHOP Plan List'!$A$2:$A$15,0))</f>
        <v>#N/A</v>
      </c>
    </row>
    <row r="2172" spans="2:3" x14ac:dyDescent="0.2">
      <c r="B2172" t="e">
        <f>INDEX('SHOP Plan List'!B$2:B$15,MATCH($A2172,'SHOP Plan List'!$A$2:$A$15,0))</f>
        <v>#N/A</v>
      </c>
      <c r="C2172" t="e">
        <f>INDEX('SHOP Plan List'!C$2:C$15,MATCH($A2172,'SHOP Plan List'!$A$2:$A$15,0))</f>
        <v>#N/A</v>
      </c>
    </row>
    <row r="2173" spans="2:3" x14ac:dyDescent="0.2">
      <c r="B2173" t="e">
        <f>INDEX('SHOP Plan List'!B$2:B$15,MATCH($A2173,'SHOP Plan List'!$A$2:$A$15,0))</f>
        <v>#N/A</v>
      </c>
      <c r="C2173" t="e">
        <f>INDEX('SHOP Plan List'!C$2:C$15,MATCH($A2173,'SHOP Plan List'!$A$2:$A$15,0))</f>
        <v>#N/A</v>
      </c>
    </row>
    <row r="2174" spans="2:3" x14ac:dyDescent="0.2">
      <c r="B2174" t="e">
        <f>INDEX('SHOP Plan List'!B$2:B$15,MATCH($A2174,'SHOP Plan List'!$A$2:$A$15,0))</f>
        <v>#N/A</v>
      </c>
      <c r="C2174" t="e">
        <f>INDEX('SHOP Plan List'!C$2:C$15,MATCH($A2174,'SHOP Plan List'!$A$2:$A$15,0))</f>
        <v>#N/A</v>
      </c>
    </row>
    <row r="2175" spans="2:3" x14ac:dyDescent="0.2">
      <c r="B2175" t="e">
        <f>INDEX('SHOP Plan List'!B$2:B$15,MATCH($A2175,'SHOP Plan List'!$A$2:$A$15,0))</f>
        <v>#N/A</v>
      </c>
      <c r="C2175" t="e">
        <f>INDEX('SHOP Plan List'!C$2:C$15,MATCH($A2175,'SHOP Plan List'!$A$2:$A$15,0))</f>
        <v>#N/A</v>
      </c>
    </row>
    <row r="2176" spans="2:3" x14ac:dyDescent="0.2">
      <c r="B2176" t="e">
        <f>INDEX('SHOP Plan List'!B$2:B$15,MATCH($A2176,'SHOP Plan List'!$A$2:$A$15,0))</f>
        <v>#N/A</v>
      </c>
      <c r="C2176" t="e">
        <f>INDEX('SHOP Plan List'!C$2:C$15,MATCH($A2176,'SHOP Plan List'!$A$2:$A$15,0))</f>
        <v>#N/A</v>
      </c>
    </row>
    <row r="2177" spans="2:3" x14ac:dyDescent="0.2">
      <c r="B2177" t="e">
        <f>INDEX('SHOP Plan List'!B$2:B$15,MATCH($A2177,'SHOP Plan List'!$A$2:$A$15,0))</f>
        <v>#N/A</v>
      </c>
      <c r="C2177" t="e">
        <f>INDEX('SHOP Plan List'!C$2:C$15,MATCH($A2177,'SHOP Plan List'!$A$2:$A$15,0))</f>
        <v>#N/A</v>
      </c>
    </row>
    <row r="2178" spans="2:3" x14ac:dyDescent="0.2">
      <c r="B2178" t="e">
        <f>INDEX('SHOP Plan List'!B$2:B$15,MATCH($A2178,'SHOP Plan List'!$A$2:$A$15,0))</f>
        <v>#N/A</v>
      </c>
      <c r="C2178" t="e">
        <f>INDEX('SHOP Plan List'!C$2:C$15,MATCH($A2178,'SHOP Plan List'!$A$2:$A$15,0))</f>
        <v>#N/A</v>
      </c>
    </row>
    <row r="2179" spans="2:3" x14ac:dyDescent="0.2">
      <c r="B2179" t="e">
        <f>INDEX('SHOP Plan List'!B$2:B$15,MATCH($A2179,'SHOP Plan List'!$A$2:$A$15,0))</f>
        <v>#N/A</v>
      </c>
      <c r="C2179" t="e">
        <f>INDEX('SHOP Plan List'!C$2:C$15,MATCH($A2179,'SHOP Plan List'!$A$2:$A$15,0))</f>
        <v>#N/A</v>
      </c>
    </row>
    <row r="2180" spans="2:3" x14ac:dyDescent="0.2">
      <c r="B2180" t="e">
        <f>INDEX('SHOP Plan List'!B$2:B$15,MATCH($A2180,'SHOP Plan List'!$A$2:$A$15,0))</f>
        <v>#N/A</v>
      </c>
      <c r="C2180" t="e">
        <f>INDEX('SHOP Plan List'!C$2:C$15,MATCH($A2180,'SHOP Plan List'!$A$2:$A$15,0))</f>
        <v>#N/A</v>
      </c>
    </row>
    <row r="2181" spans="2:3" x14ac:dyDescent="0.2">
      <c r="B2181" t="e">
        <f>INDEX('SHOP Plan List'!B$2:B$15,MATCH($A2181,'SHOP Plan List'!$A$2:$A$15,0))</f>
        <v>#N/A</v>
      </c>
      <c r="C2181" t="e">
        <f>INDEX('SHOP Plan List'!C$2:C$15,MATCH($A2181,'SHOP Plan List'!$A$2:$A$15,0))</f>
        <v>#N/A</v>
      </c>
    </row>
    <row r="2182" spans="2:3" x14ac:dyDescent="0.2">
      <c r="B2182" t="e">
        <f>INDEX('SHOP Plan List'!B$2:B$15,MATCH($A2182,'SHOP Plan List'!$A$2:$A$15,0))</f>
        <v>#N/A</v>
      </c>
      <c r="C2182" t="e">
        <f>INDEX('SHOP Plan List'!C$2:C$15,MATCH($A2182,'SHOP Plan List'!$A$2:$A$15,0))</f>
        <v>#N/A</v>
      </c>
    </row>
    <row r="2183" spans="2:3" x14ac:dyDescent="0.2">
      <c r="B2183" t="e">
        <f>INDEX('SHOP Plan List'!B$2:B$15,MATCH($A2183,'SHOP Plan List'!$A$2:$A$15,0))</f>
        <v>#N/A</v>
      </c>
      <c r="C2183" t="e">
        <f>INDEX('SHOP Plan List'!C$2:C$15,MATCH($A2183,'SHOP Plan List'!$A$2:$A$15,0))</f>
        <v>#N/A</v>
      </c>
    </row>
    <row r="2184" spans="2:3" x14ac:dyDescent="0.2">
      <c r="B2184" t="e">
        <f>INDEX('SHOP Plan List'!B$2:B$15,MATCH($A2184,'SHOP Plan List'!$A$2:$A$15,0))</f>
        <v>#N/A</v>
      </c>
      <c r="C2184" t="e">
        <f>INDEX('SHOP Plan List'!C$2:C$15,MATCH($A2184,'SHOP Plan List'!$A$2:$A$15,0))</f>
        <v>#N/A</v>
      </c>
    </row>
    <row r="2185" spans="2:3" x14ac:dyDescent="0.2">
      <c r="B2185" t="e">
        <f>INDEX('SHOP Plan List'!B$2:B$15,MATCH($A2185,'SHOP Plan List'!$A$2:$A$15,0))</f>
        <v>#N/A</v>
      </c>
      <c r="C2185" t="e">
        <f>INDEX('SHOP Plan List'!C$2:C$15,MATCH($A2185,'SHOP Plan List'!$A$2:$A$15,0))</f>
        <v>#N/A</v>
      </c>
    </row>
    <row r="2186" spans="2:3" x14ac:dyDescent="0.2">
      <c r="B2186" t="e">
        <f>INDEX('SHOP Plan List'!B$2:B$15,MATCH($A2186,'SHOP Plan List'!$A$2:$A$15,0))</f>
        <v>#N/A</v>
      </c>
      <c r="C2186" t="e">
        <f>INDEX('SHOP Plan List'!C$2:C$15,MATCH($A2186,'SHOP Plan List'!$A$2:$A$15,0))</f>
        <v>#N/A</v>
      </c>
    </row>
    <row r="2187" spans="2:3" x14ac:dyDescent="0.2">
      <c r="B2187" t="e">
        <f>INDEX('SHOP Plan List'!B$2:B$15,MATCH($A2187,'SHOP Plan List'!$A$2:$A$15,0))</f>
        <v>#N/A</v>
      </c>
      <c r="C2187" t="e">
        <f>INDEX('SHOP Plan List'!C$2:C$15,MATCH($A2187,'SHOP Plan List'!$A$2:$A$15,0))</f>
        <v>#N/A</v>
      </c>
    </row>
    <row r="2188" spans="2:3" x14ac:dyDescent="0.2">
      <c r="B2188" t="e">
        <f>INDEX('SHOP Plan List'!B$2:B$15,MATCH($A2188,'SHOP Plan List'!$A$2:$A$15,0))</f>
        <v>#N/A</v>
      </c>
      <c r="C2188" t="e">
        <f>INDEX('SHOP Plan List'!C$2:C$15,MATCH($A2188,'SHOP Plan List'!$A$2:$A$15,0))</f>
        <v>#N/A</v>
      </c>
    </row>
    <row r="2189" spans="2:3" x14ac:dyDescent="0.2">
      <c r="B2189" t="e">
        <f>INDEX('SHOP Plan List'!B$2:B$15,MATCH($A2189,'SHOP Plan List'!$A$2:$A$15,0))</f>
        <v>#N/A</v>
      </c>
      <c r="C2189" t="e">
        <f>INDEX('SHOP Plan List'!C$2:C$15,MATCH($A2189,'SHOP Plan List'!$A$2:$A$15,0))</f>
        <v>#N/A</v>
      </c>
    </row>
    <row r="2190" spans="2:3" x14ac:dyDescent="0.2">
      <c r="B2190" t="e">
        <f>INDEX('SHOP Plan List'!B$2:B$15,MATCH($A2190,'SHOP Plan List'!$A$2:$A$15,0))</f>
        <v>#N/A</v>
      </c>
      <c r="C2190" t="e">
        <f>INDEX('SHOP Plan List'!C$2:C$15,MATCH($A2190,'SHOP Plan List'!$A$2:$A$15,0))</f>
        <v>#N/A</v>
      </c>
    </row>
    <row r="2191" spans="2:3" x14ac:dyDescent="0.2">
      <c r="B2191" t="e">
        <f>INDEX('SHOP Plan List'!B$2:B$15,MATCH($A2191,'SHOP Plan List'!$A$2:$A$15,0))</f>
        <v>#N/A</v>
      </c>
      <c r="C2191" t="e">
        <f>INDEX('SHOP Plan List'!C$2:C$15,MATCH($A2191,'SHOP Plan List'!$A$2:$A$15,0))</f>
        <v>#N/A</v>
      </c>
    </row>
    <row r="2192" spans="2:3" x14ac:dyDescent="0.2">
      <c r="B2192" t="e">
        <f>INDEX('SHOP Plan List'!B$2:B$15,MATCH($A2192,'SHOP Plan List'!$A$2:$A$15,0))</f>
        <v>#N/A</v>
      </c>
      <c r="C2192" t="e">
        <f>INDEX('SHOP Plan List'!C$2:C$15,MATCH($A2192,'SHOP Plan List'!$A$2:$A$15,0))</f>
        <v>#N/A</v>
      </c>
    </row>
    <row r="2193" spans="2:3" x14ac:dyDescent="0.2">
      <c r="B2193" t="e">
        <f>INDEX('SHOP Plan List'!B$2:B$15,MATCH($A2193,'SHOP Plan List'!$A$2:$A$15,0))</f>
        <v>#N/A</v>
      </c>
      <c r="C2193" t="e">
        <f>INDEX('SHOP Plan List'!C$2:C$15,MATCH($A2193,'SHOP Plan List'!$A$2:$A$15,0))</f>
        <v>#N/A</v>
      </c>
    </row>
    <row r="2194" spans="2:3" x14ac:dyDescent="0.2">
      <c r="B2194" t="e">
        <f>INDEX('SHOP Plan List'!B$2:B$15,MATCH($A2194,'SHOP Plan List'!$A$2:$A$15,0))</f>
        <v>#N/A</v>
      </c>
      <c r="C2194" t="e">
        <f>INDEX('SHOP Plan List'!C$2:C$15,MATCH($A2194,'SHOP Plan List'!$A$2:$A$15,0))</f>
        <v>#N/A</v>
      </c>
    </row>
    <row r="2195" spans="2:3" x14ac:dyDescent="0.2">
      <c r="B2195" t="e">
        <f>INDEX('SHOP Plan List'!B$2:B$15,MATCH($A2195,'SHOP Plan List'!$A$2:$A$15,0))</f>
        <v>#N/A</v>
      </c>
      <c r="C2195" t="e">
        <f>INDEX('SHOP Plan List'!C$2:C$15,MATCH($A2195,'SHOP Plan List'!$A$2:$A$15,0))</f>
        <v>#N/A</v>
      </c>
    </row>
    <row r="2196" spans="2:3" x14ac:dyDescent="0.2">
      <c r="B2196" t="e">
        <f>INDEX('SHOP Plan List'!B$2:B$15,MATCH($A2196,'SHOP Plan List'!$A$2:$A$15,0))</f>
        <v>#N/A</v>
      </c>
      <c r="C2196" t="e">
        <f>INDEX('SHOP Plan List'!C$2:C$15,MATCH($A2196,'SHOP Plan List'!$A$2:$A$15,0))</f>
        <v>#N/A</v>
      </c>
    </row>
    <row r="2197" spans="2:3" x14ac:dyDescent="0.2">
      <c r="B2197" t="e">
        <f>INDEX('SHOP Plan List'!B$2:B$15,MATCH($A2197,'SHOP Plan List'!$A$2:$A$15,0))</f>
        <v>#N/A</v>
      </c>
      <c r="C2197" t="e">
        <f>INDEX('SHOP Plan List'!C$2:C$15,MATCH($A2197,'SHOP Plan List'!$A$2:$A$15,0))</f>
        <v>#N/A</v>
      </c>
    </row>
    <row r="2198" spans="2:3" x14ac:dyDescent="0.2">
      <c r="B2198" t="e">
        <f>INDEX('SHOP Plan List'!B$2:B$15,MATCH($A2198,'SHOP Plan List'!$A$2:$A$15,0))</f>
        <v>#N/A</v>
      </c>
      <c r="C2198" t="e">
        <f>INDEX('SHOP Plan List'!C$2:C$15,MATCH($A2198,'SHOP Plan List'!$A$2:$A$15,0))</f>
        <v>#N/A</v>
      </c>
    </row>
    <row r="2199" spans="2:3" x14ac:dyDescent="0.2">
      <c r="B2199" t="e">
        <f>INDEX('SHOP Plan List'!B$2:B$15,MATCH($A2199,'SHOP Plan List'!$A$2:$A$15,0))</f>
        <v>#N/A</v>
      </c>
      <c r="C2199" t="e">
        <f>INDEX('SHOP Plan List'!C$2:C$15,MATCH($A2199,'SHOP Plan List'!$A$2:$A$15,0))</f>
        <v>#N/A</v>
      </c>
    </row>
    <row r="2200" spans="2:3" x14ac:dyDescent="0.2">
      <c r="B2200" t="e">
        <f>INDEX('SHOP Plan List'!B$2:B$15,MATCH($A2200,'SHOP Plan List'!$A$2:$A$15,0))</f>
        <v>#N/A</v>
      </c>
      <c r="C2200" t="e">
        <f>INDEX('SHOP Plan List'!C$2:C$15,MATCH($A2200,'SHOP Plan List'!$A$2:$A$15,0))</f>
        <v>#N/A</v>
      </c>
    </row>
    <row r="2201" spans="2:3" x14ac:dyDescent="0.2">
      <c r="B2201" t="e">
        <f>INDEX('SHOP Plan List'!B$2:B$15,MATCH($A2201,'SHOP Plan List'!$A$2:$A$15,0))</f>
        <v>#N/A</v>
      </c>
      <c r="C2201" t="e">
        <f>INDEX('SHOP Plan List'!C$2:C$15,MATCH($A2201,'SHOP Plan List'!$A$2:$A$15,0))</f>
        <v>#N/A</v>
      </c>
    </row>
    <row r="2202" spans="2:3" x14ac:dyDescent="0.2">
      <c r="B2202" t="e">
        <f>INDEX('SHOP Plan List'!B$2:B$15,MATCH($A2202,'SHOP Plan List'!$A$2:$A$15,0))</f>
        <v>#N/A</v>
      </c>
      <c r="C2202" t="e">
        <f>INDEX('SHOP Plan List'!C$2:C$15,MATCH($A2202,'SHOP Plan List'!$A$2:$A$15,0))</f>
        <v>#N/A</v>
      </c>
    </row>
    <row r="2203" spans="2:3" x14ac:dyDescent="0.2">
      <c r="B2203" t="e">
        <f>INDEX('SHOP Plan List'!B$2:B$15,MATCH($A2203,'SHOP Plan List'!$A$2:$A$15,0))</f>
        <v>#N/A</v>
      </c>
      <c r="C2203" t="e">
        <f>INDEX('SHOP Plan List'!C$2:C$15,MATCH($A2203,'SHOP Plan List'!$A$2:$A$15,0))</f>
        <v>#N/A</v>
      </c>
    </row>
    <row r="2204" spans="2:3" x14ac:dyDescent="0.2">
      <c r="B2204" t="e">
        <f>INDEX('SHOP Plan List'!B$2:B$15,MATCH($A2204,'SHOP Plan List'!$A$2:$A$15,0))</f>
        <v>#N/A</v>
      </c>
      <c r="C2204" t="e">
        <f>INDEX('SHOP Plan List'!C$2:C$15,MATCH($A2204,'SHOP Plan List'!$A$2:$A$15,0))</f>
        <v>#N/A</v>
      </c>
    </row>
    <row r="2205" spans="2:3" x14ac:dyDescent="0.2">
      <c r="B2205" t="e">
        <f>INDEX('SHOP Plan List'!B$2:B$15,MATCH($A2205,'SHOP Plan List'!$A$2:$A$15,0))</f>
        <v>#N/A</v>
      </c>
      <c r="C2205" t="e">
        <f>INDEX('SHOP Plan List'!C$2:C$15,MATCH($A2205,'SHOP Plan List'!$A$2:$A$15,0))</f>
        <v>#N/A</v>
      </c>
    </row>
    <row r="2206" spans="2:3" x14ac:dyDescent="0.2">
      <c r="B2206" t="e">
        <f>INDEX('SHOP Plan List'!B$2:B$15,MATCH($A2206,'SHOP Plan List'!$A$2:$A$15,0))</f>
        <v>#N/A</v>
      </c>
      <c r="C2206" t="e">
        <f>INDEX('SHOP Plan List'!C$2:C$15,MATCH($A2206,'SHOP Plan List'!$A$2:$A$15,0))</f>
        <v>#N/A</v>
      </c>
    </row>
    <row r="2207" spans="2:3" x14ac:dyDescent="0.2">
      <c r="B2207" t="e">
        <f>INDEX('SHOP Plan List'!B$2:B$15,MATCH($A2207,'SHOP Plan List'!$A$2:$A$15,0))</f>
        <v>#N/A</v>
      </c>
      <c r="C2207" t="e">
        <f>INDEX('SHOP Plan List'!C$2:C$15,MATCH($A2207,'SHOP Plan List'!$A$2:$A$15,0))</f>
        <v>#N/A</v>
      </c>
    </row>
    <row r="2208" spans="2:3" x14ac:dyDescent="0.2">
      <c r="B2208" t="e">
        <f>INDEX('SHOP Plan List'!B$2:B$15,MATCH($A2208,'SHOP Plan List'!$A$2:$A$15,0))</f>
        <v>#N/A</v>
      </c>
      <c r="C2208" t="e">
        <f>INDEX('SHOP Plan List'!C$2:C$15,MATCH($A2208,'SHOP Plan List'!$A$2:$A$15,0))</f>
        <v>#N/A</v>
      </c>
    </row>
    <row r="2209" spans="2:3" x14ac:dyDescent="0.2">
      <c r="B2209" t="e">
        <f>INDEX('SHOP Plan List'!B$2:B$15,MATCH($A2209,'SHOP Plan List'!$A$2:$A$15,0))</f>
        <v>#N/A</v>
      </c>
      <c r="C2209" t="e">
        <f>INDEX('SHOP Plan List'!C$2:C$15,MATCH($A2209,'SHOP Plan List'!$A$2:$A$15,0))</f>
        <v>#N/A</v>
      </c>
    </row>
    <row r="2210" spans="2:3" x14ac:dyDescent="0.2">
      <c r="B2210" t="e">
        <f>INDEX('SHOP Plan List'!B$2:B$15,MATCH($A2210,'SHOP Plan List'!$A$2:$A$15,0))</f>
        <v>#N/A</v>
      </c>
      <c r="C2210" t="e">
        <f>INDEX('SHOP Plan List'!C$2:C$15,MATCH($A2210,'SHOP Plan List'!$A$2:$A$15,0))</f>
        <v>#N/A</v>
      </c>
    </row>
    <row r="2211" spans="2:3" x14ac:dyDescent="0.2">
      <c r="B2211" t="e">
        <f>INDEX('SHOP Plan List'!B$2:B$15,MATCH($A2211,'SHOP Plan List'!$A$2:$A$15,0))</f>
        <v>#N/A</v>
      </c>
      <c r="C2211" t="e">
        <f>INDEX('SHOP Plan List'!C$2:C$15,MATCH($A2211,'SHOP Plan List'!$A$2:$A$15,0))</f>
        <v>#N/A</v>
      </c>
    </row>
    <row r="2212" spans="2:3" x14ac:dyDescent="0.2">
      <c r="B2212" t="e">
        <f>INDEX('SHOP Plan List'!B$2:B$15,MATCH($A2212,'SHOP Plan List'!$A$2:$A$15,0))</f>
        <v>#N/A</v>
      </c>
      <c r="C2212" t="e">
        <f>INDEX('SHOP Plan List'!C$2:C$15,MATCH($A2212,'SHOP Plan List'!$A$2:$A$15,0))</f>
        <v>#N/A</v>
      </c>
    </row>
    <row r="2213" spans="2:3" x14ac:dyDescent="0.2">
      <c r="B2213" t="e">
        <f>INDEX('SHOP Plan List'!B$2:B$15,MATCH($A2213,'SHOP Plan List'!$A$2:$A$15,0))</f>
        <v>#N/A</v>
      </c>
      <c r="C2213" t="e">
        <f>INDEX('SHOP Plan List'!C$2:C$15,MATCH($A2213,'SHOP Plan List'!$A$2:$A$15,0))</f>
        <v>#N/A</v>
      </c>
    </row>
    <row r="2214" spans="2:3" x14ac:dyDescent="0.2">
      <c r="B2214" t="e">
        <f>INDEX('SHOP Plan List'!B$2:B$15,MATCH($A2214,'SHOP Plan List'!$A$2:$A$15,0))</f>
        <v>#N/A</v>
      </c>
      <c r="C2214" t="e">
        <f>INDEX('SHOP Plan List'!C$2:C$15,MATCH($A2214,'SHOP Plan List'!$A$2:$A$15,0))</f>
        <v>#N/A</v>
      </c>
    </row>
    <row r="2215" spans="2:3" x14ac:dyDescent="0.2">
      <c r="B2215" t="e">
        <f>INDEX('SHOP Plan List'!B$2:B$15,MATCH($A2215,'SHOP Plan List'!$A$2:$A$15,0))</f>
        <v>#N/A</v>
      </c>
      <c r="C2215" t="e">
        <f>INDEX('SHOP Plan List'!C$2:C$15,MATCH($A2215,'SHOP Plan List'!$A$2:$A$15,0))</f>
        <v>#N/A</v>
      </c>
    </row>
    <row r="2216" spans="2:3" x14ac:dyDescent="0.2">
      <c r="B2216" t="e">
        <f>INDEX('SHOP Plan List'!B$2:B$15,MATCH($A2216,'SHOP Plan List'!$A$2:$A$15,0))</f>
        <v>#N/A</v>
      </c>
      <c r="C2216" t="e">
        <f>INDEX('SHOP Plan List'!C$2:C$15,MATCH($A2216,'SHOP Plan List'!$A$2:$A$15,0))</f>
        <v>#N/A</v>
      </c>
    </row>
    <row r="2217" spans="2:3" x14ac:dyDescent="0.2">
      <c r="B2217" t="e">
        <f>INDEX('SHOP Plan List'!B$2:B$15,MATCH($A2217,'SHOP Plan List'!$A$2:$A$15,0))</f>
        <v>#N/A</v>
      </c>
      <c r="C2217" t="e">
        <f>INDEX('SHOP Plan List'!C$2:C$15,MATCH($A2217,'SHOP Plan List'!$A$2:$A$15,0))</f>
        <v>#N/A</v>
      </c>
    </row>
    <row r="2218" spans="2:3" x14ac:dyDescent="0.2">
      <c r="B2218" t="e">
        <f>INDEX('SHOP Plan List'!B$2:B$15,MATCH($A2218,'SHOP Plan List'!$A$2:$A$15,0))</f>
        <v>#N/A</v>
      </c>
      <c r="C2218" t="e">
        <f>INDEX('SHOP Plan List'!C$2:C$15,MATCH($A2218,'SHOP Plan List'!$A$2:$A$15,0))</f>
        <v>#N/A</v>
      </c>
    </row>
    <row r="2219" spans="2:3" x14ac:dyDescent="0.2">
      <c r="B2219" t="e">
        <f>INDEX('SHOP Plan List'!B$2:B$15,MATCH($A2219,'SHOP Plan List'!$A$2:$A$15,0))</f>
        <v>#N/A</v>
      </c>
      <c r="C2219" t="e">
        <f>INDEX('SHOP Plan List'!C$2:C$15,MATCH($A2219,'SHOP Plan List'!$A$2:$A$15,0))</f>
        <v>#N/A</v>
      </c>
    </row>
    <row r="2220" spans="2:3" x14ac:dyDescent="0.2">
      <c r="B2220" t="e">
        <f>INDEX('SHOP Plan List'!B$2:B$15,MATCH($A2220,'SHOP Plan List'!$A$2:$A$15,0))</f>
        <v>#N/A</v>
      </c>
      <c r="C2220" t="e">
        <f>INDEX('SHOP Plan List'!C$2:C$15,MATCH($A2220,'SHOP Plan List'!$A$2:$A$15,0))</f>
        <v>#N/A</v>
      </c>
    </row>
    <row r="2221" spans="2:3" x14ac:dyDescent="0.2">
      <c r="B2221" t="e">
        <f>INDEX('SHOP Plan List'!B$2:B$15,MATCH($A2221,'SHOP Plan List'!$A$2:$A$15,0))</f>
        <v>#N/A</v>
      </c>
      <c r="C2221" t="e">
        <f>INDEX('SHOP Plan List'!C$2:C$15,MATCH($A2221,'SHOP Plan List'!$A$2:$A$15,0))</f>
        <v>#N/A</v>
      </c>
    </row>
    <row r="2222" spans="2:3" x14ac:dyDescent="0.2">
      <c r="B2222" t="e">
        <f>INDEX('SHOP Plan List'!B$2:B$15,MATCH($A2222,'SHOP Plan List'!$A$2:$A$15,0))</f>
        <v>#N/A</v>
      </c>
      <c r="C2222" t="e">
        <f>INDEX('SHOP Plan List'!C$2:C$15,MATCH($A2222,'SHOP Plan List'!$A$2:$A$15,0))</f>
        <v>#N/A</v>
      </c>
    </row>
    <row r="2223" spans="2:3" x14ac:dyDescent="0.2">
      <c r="B2223" t="e">
        <f>INDEX('SHOP Plan List'!B$2:B$15,MATCH($A2223,'SHOP Plan List'!$A$2:$A$15,0))</f>
        <v>#N/A</v>
      </c>
      <c r="C2223" t="e">
        <f>INDEX('SHOP Plan List'!C$2:C$15,MATCH($A2223,'SHOP Plan List'!$A$2:$A$15,0))</f>
        <v>#N/A</v>
      </c>
    </row>
    <row r="2224" spans="2:3" x14ac:dyDescent="0.2">
      <c r="B2224" t="e">
        <f>INDEX('SHOP Plan List'!B$2:B$15,MATCH($A2224,'SHOP Plan List'!$A$2:$A$15,0))</f>
        <v>#N/A</v>
      </c>
      <c r="C2224" t="e">
        <f>INDEX('SHOP Plan List'!C$2:C$15,MATCH($A2224,'SHOP Plan List'!$A$2:$A$15,0))</f>
        <v>#N/A</v>
      </c>
    </row>
    <row r="2225" spans="2:3" x14ac:dyDescent="0.2">
      <c r="B2225" t="e">
        <f>INDEX('SHOP Plan List'!B$2:B$15,MATCH($A2225,'SHOP Plan List'!$A$2:$A$15,0))</f>
        <v>#N/A</v>
      </c>
      <c r="C2225" t="e">
        <f>INDEX('SHOP Plan List'!C$2:C$15,MATCH($A2225,'SHOP Plan List'!$A$2:$A$15,0))</f>
        <v>#N/A</v>
      </c>
    </row>
    <row r="2226" spans="2:3" x14ac:dyDescent="0.2">
      <c r="B2226" t="e">
        <f>INDEX('SHOP Plan List'!B$2:B$15,MATCH($A2226,'SHOP Plan List'!$A$2:$A$15,0))</f>
        <v>#N/A</v>
      </c>
      <c r="C2226" t="e">
        <f>INDEX('SHOP Plan List'!C$2:C$15,MATCH($A2226,'SHOP Plan List'!$A$2:$A$15,0))</f>
        <v>#N/A</v>
      </c>
    </row>
    <row r="2227" spans="2:3" x14ac:dyDescent="0.2">
      <c r="B2227" t="e">
        <f>INDEX('SHOP Plan List'!B$2:B$15,MATCH($A2227,'SHOP Plan List'!$A$2:$A$15,0))</f>
        <v>#N/A</v>
      </c>
      <c r="C2227" t="e">
        <f>INDEX('SHOP Plan List'!C$2:C$15,MATCH($A2227,'SHOP Plan List'!$A$2:$A$15,0))</f>
        <v>#N/A</v>
      </c>
    </row>
    <row r="2228" spans="2:3" x14ac:dyDescent="0.2">
      <c r="B2228" t="e">
        <f>INDEX('SHOP Plan List'!B$2:B$15,MATCH($A2228,'SHOP Plan List'!$A$2:$A$15,0))</f>
        <v>#N/A</v>
      </c>
      <c r="C2228" t="e">
        <f>INDEX('SHOP Plan List'!C$2:C$15,MATCH($A2228,'SHOP Plan List'!$A$2:$A$15,0))</f>
        <v>#N/A</v>
      </c>
    </row>
    <row r="2229" spans="2:3" x14ac:dyDescent="0.2">
      <c r="B2229" t="e">
        <f>INDEX('SHOP Plan List'!B$2:B$15,MATCH($A2229,'SHOP Plan List'!$A$2:$A$15,0))</f>
        <v>#N/A</v>
      </c>
      <c r="C2229" t="e">
        <f>INDEX('SHOP Plan List'!C$2:C$15,MATCH($A2229,'SHOP Plan List'!$A$2:$A$15,0))</f>
        <v>#N/A</v>
      </c>
    </row>
    <row r="2230" spans="2:3" x14ac:dyDescent="0.2">
      <c r="B2230" t="e">
        <f>INDEX('SHOP Plan List'!B$2:B$15,MATCH($A2230,'SHOP Plan List'!$A$2:$A$15,0))</f>
        <v>#N/A</v>
      </c>
      <c r="C2230" t="e">
        <f>INDEX('SHOP Plan List'!C$2:C$15,MATCH($A2230,'SHOP Plan List'!$A$2:$A$15,0))</f>
        <v>#N/A</v>
      </c>
    </row>
    <row r="2231" spans="2:3" x14ac:dyDescent="0.2">
      <c r="B2231" t="e">
        <f>INDEX('SHOP Plan List'!B$2:B$15,MATCH($A2231,'SHOP Plan List'!$A$2:$A$15,0))</f>
        <v>#N/A</v>
      </c>
      <c r="C2231" t="e">
        <f>INDEX('SHOP Plan List'!C$2:C$15,MATCH($A2231,'SHOP Plan List'!$A$2:$A$15,0))</f>
        <v>#N/A</v>
      </c>
    </row>
    <row r="2232" spans="2:3" x14ac:dyDescent="0.2">
      <c r="B2232" t="e">
        <f>INDEX('SHOP Plan List'!B$2:B$15,MATCH($A2232,'SHOP Plan List'!$A$2:$A$15,0))</f>
        <v>#N/A</v>
      </c>
      <c r="C2232" t="e">
        <f>INDEX('SHOP Plan List'!C$2:C$15,MATCH($A2232,'SHOP Plan List'!$A$2:$A$15,0))</f>
        <v>#N/A</v>
      </c>
    </row>
    <row r="2233" spans="2:3" x14ac:dyDescent="0.2">
      <c r="B2233" t="e">
        <f>INDEX('SHOP Plan List'!B$2:B$15,MATCH($A2233,'SHOP Plan List'!$A$2:$A$15,0))</f>
        <v>#N/A</v>
      </c>
      <c r="C2233" t="e">
        <f>INDEX('SHOP Plan List'!C$2:C$15,MATCH($A2233,'SHOP Plan List'!$A$2:$A$15,0))</f>
        <v>#N/A</v>
      </c>
    </row>
    <row r="2234" spans="2:3" x14ac:dyDescent="0.2">
      <c r="B2234" t="e">
        <f>INDEX('SHOP Plan List'!B$2:B$15,MATCH($A2234,'SHOP Plan List'!$A$2:$A$15,0))</f>
        <v>#N/A</v>
      </c>
      <c r="C2234" t="e">
        <f>INDEX('SHOP Plan List'!C$2:C$15,MATCH($A2234,'SHOP Plan List'!$A$2:$A$15,0))</f>
        <v>#N/A</v>
      </c>
    </row>
    <row r="2235" spans="2:3" x14ac:dyDescent="0.2">
      <c r="B2235" t="e">
        <f>INDEX('SHOP Plan List'!B$2:B$15,MATCH($A2235,'SHOP Plan List'!$A$2:$A$15,0))</f>
        <v>#N/A</v>
      </c>
      <c r="C2235" t="e">
        <f>INDEX('SHOP Plan List'!C$2:C$15,MATCH($A2235,'SHOP Plan List'!$A$2:$A$15,0))</f>
        <v>#N/A</v>
      </c>
    </row>
    <row r="2236" spans="2:3" x14ac:dyDescent="0.2">
      <c r="B2236" t="e">
        <f>INDEX('SHOP Plan List'!B$2:B$15,MATCH($A2236,'SHOP Plan List'!$A$2:$A$15,0))</f>
        <v>#N/A</v>
      </c>
      <c r="C2236" t="e">
        <f>INDEX('SHOP Plan List'!C$2:C$15,MATCH($A2236,'SHOP Plan List'!$A$2:$A$15,0))</f>
        <v>#N/A</v>
      </c>
    </row>
    <row r="2237" spans="2:3" x14ac:dyDescent="0.2">
      <c r="B2237" t="e">
        <f>INDEX('SHOP Plan List'!B$2:B$15,MATCH($A2237,'SHOP Plan List'!$A$2:$A$15,0))</f>
        <v>#N/A</v>
      </c>
      <c r="C2237" t="e">
        <f>INDEX('SHOP Plan List'!C$2:C$15,MATCH($A2237,'SHOP Plan List'!$A$2:$A$15,0))</f>
        <v>#N/A</v>
      </c>
    </row>
    <row r="2238" spans="2:3" x14ac:dyDescent="0.2">
      <c r="B2238" t="e">
        <f>INDEX('SHOP Plan List'!B$2:B$15,MATCH($A2238,'SHOP Plan List'!$A$2:$A$15,0))</f>
        <v>#N/A</v>
      </c>
      <c r="C2238" t="e">
        <f>INDEX('SHOP Plan List'!C$2:C$15,MATCH($A2238,'SHOP Plan List'!$A$2:$A$15,0))</f>
        <v>#N/A</v>
      </c>
    </row>
    <row r="2239" spans="2:3" x14ac:dyDescent="0.2">
      <c r="B2239" t="e">
        <f>INDEX('SHOP Plan List'!B$2:B$15,MATCH($A2239,'SHOP Plan List'!$A$2:$A$15,0))</f>
        <v>#N/A</v>
      </c>
      <c r="C2239" t="e">
        <f>INDEX('SHOP Plan List'!C$2:C$15,MATCH($A2239,'SHOP Plan List'!$A$2:$A$15,0))</f>
        <v>#N/A</v>
      </c>
    </row>
    <row r="2240" spans="2:3" x14ac:dyDescent="0.2">
      <c r="B2240" t="e">
        <f>INDEX('SHOP Plan List'!B$2:B$15,MATCH($A2240,'SHOP Plan List'!$A$2:$A$15,0))</f>
        <v>#N/A</v>
      </c>
      <c r="C2240" t="e">
        <f>INDEX('SHOP Plan List'!C$2:C$15,MATCH($A2240,'SHOP Plan List'!$A$2:$A$15,0))</f>
        <v>#N/A</v>
      </c>
    </row>
    <row r="2241" spans="2:3" x14ac:dyDescent="0.2">
      <c r="B2241" t="e">
        <f>INDEX('SHOP Plan List'!B$2:B$15,MATCH($A2241,'SHOP Plan List'!$A$2:$A$15,0))</f>
        <v>#N/A</v>
      </c>
      <c r="C2241" t="e">
        <f>INDEX('SHOP Plan List'!C$2:C$15,MATCH($A2241,'SHOP Plan List'!$A$2:$A$15,0))</f>
        <v>#N/A</v>
      </c>
    </row>
    <row r="2242" spans="2:3" x14ac:dyDescent="0.2">
      <c r="B2242" t="e">
        <f>INDEX('SHOP Plan List'!B$2:B$15,MATCH($A2242,'SHOP Plan List'!$A$2:$A$15,0))</f>
        <v>#N/A</v>
      </c>
      <c r="C2242" t="e">
        <f>INDEX('SHOP Plan List'!C$2:C$15,MATCH($A2242,'SHOP Plan List'!$A$2:$A$15,0))</f>
        <v>#N/A</v>
      </c>
    </row>
    <row r="2243" spans="2:3" x14ac:dyDescent="0.2">
      <c r="B2243" t="e">
        <f>INDEX('SHOP Plan List'!B$2:B$15,MATCH($A2243,'SHOP Plan List'!$A$2:$A$15,0))</f>
        <v>#N/A</v>
      </c>
      <c r="C2243" t="e">
        <f>INDEX('SHOP Plan List'!C$2:C$15,MATCH($A2243,'SHOP Plan List'!$A$2:$A$15,0))</f>
        <v>#N/A</v>
      </c>
    </row>
    <row r="2244" spans="2:3" x14ac:dyDescent="0.2">
      <c r="B2244" t="e">
        <f>INDEX('SHOP Plan List'!B$2:B$15,MATCH($A2244,'SHOP Plan List'!$A$2:$A$15,0))</f>
        <v>#N/A</v>
      </c>
      <c r="C2244" t="e">
        <f>INDEX('SHOP Plan List'!C$2:C$15,MATCH($A2244,'SHOP Plan List'!$A$2:$A$15,0))</f>
        <v>#N/A</v>
      </c>
    </row>
    <row r="2245" spans="2:3" x14ac:dyDescent="0.2">
      <c r="B2245" t="e">
        <f>INDEX('SHOP Plan List'!B$2:B$15,MATCH($A2245,'SHOP Plan List'!$A$2:$A$15,0))</f>
        <v>#N/A</v>
      </c>
      <c r="C2245" t="e">
        <f>INDEX('SHOP Plan List'!C$2:C$15,MATCH($A2245,'SHOP Plan List'!$A$2:$A$15,0))</f>
        <v>#N/A</v>
      </c>
    </row>
    <row r="2246" spans="2:3" x14ac:dyDescent="0.2">
      <c r="B2246" t="e">
        <f>INDEX('SHOP Plan List'!B$2:B$15,MATCH($A2246,'SHOP Plan List'!$A$2:$A$15,0))</f>
        <v>#N/A</v>
      </c>
      <c r="C2246" t="e">
        <f>INDEX('SHOP Plan List'!C$2:C$15,MATCH($A2246,'SHOP Plan List'!$A$2:$A$15,0))</f>
        <v>#N/A</v>
      </c>
    </row>
    <row r="2247" spans="2:3" x14ac:dyDescent="0.2">
      <c r="B2247" t="e">
        <f>INDEX('SHOP Plan List'!B$2:B$15,MATCH($A2247,'SHOP Plan List'!$A$2:$A$15,0))</f>
        <v>#N/A</v>
      </c>
      <c r="C2247" t="e">
        <f>INDEX('SHOP Plan List'!C$2:C$15,MATCH($A2247,'SHOP Plan List'!$A$2:$A$15,0))</f>
        <v>#N/A</v>
      </c>
    </row>
    <row r="2248" spans="2:3" x14ac:dyDescent="0.2">
      <c r="B2248" t="e">
        <f>INDEX('SHOP Plan List'!B$2:B$15,MATCH($A2248,'SHOP Plan List'!$A$2:$A$15,0))</f>
        <v>#N/A</v>
      </c>
      <c r="C2248" t="e">
        <f>INDEX('SHOP Plan List'!C$2:C$15,MATCH($A2248,'SHOP Plan List'!$A$2:$A$15,0))</f>
        <v>#N/A</v>
      </c>
    </row>
    <row r="2249" spans="2:3" x14ac:dyDescent="0.2">
      <c r="B2249" t="e">
        <f>INDEX('SHOP Plan List'!B$2:B$15,MATCH($A2249,'SHOP Plan List'!$A$2:$A$15,0))</f>
        <v>#N/A</v>
      </c>
      <c r="C2249" t="e">
        <f>INDEX('SHOP Plan List'!C$2:C$15,MATCH($A2249,'SHOP Plan List'!$A$2:$A$15,0))</f>
        <v>#N/A</v>
      </c>
    </row>
    <row r="2250" spans="2:3" x14ac:dyDescent="0.2">
      <c r="B2250" t="e">
        <f>INDEX('SHOP Plan List'!B$2:B$15,MATCH($A2250,'SHOP Plan List'!$A$2:$A$15,0))</f>
        <v>#N/A</v>
      </c>
      <c r="C2250" t="e">
        <f>INDEX('SHOP Plan List'!C$2:C$15,MATCH($A2250,'SHOP Plan List'!$A$2:$A$15,0))</f>
        <v>#N/A</v>
      </c>
    </row>
    <row r="2251" spans="2:3" x14ac:dyDescent="0.2">
      <c r="B2251" t="e">
        <f>INDEX('SHOP Plan List'!B$2:B$15,MATCH($A2251,'SHOP Plan List'!$A$2:$A$15,0))</f>
        <v>#N/A</v>
      </c>
      <c r="C2251" t="e">
        <f>INDEX('SHOP Plan List'!C$2:C$15,MATCH($A2251,'SHOP Plan List'!$A$2:$A$15,0))</f>
        <v>#N/A</v>
      </c>
    </row>
    <row r="2252" spans="2:3" x14ac:dyDescent="0.2">
      <c r="B2252" t="e">
        <f>INDEX('SHOP Plan List'!B$2:B$15,MATCH($A2252,'SHOP Plan List'!$A$2:$A$15,0))</f>
        <v>#N/A</v>
      </c>
      <c r="C2252" t="e">
        <f>INDEX('SHOP Plan List'!C$2:C$15,MATCH($A2252,'SHOP Plan List'!$A$2:$A$15,0))</f>
        <v>#N/A</v>
      </c>
    </row>
    <row r="2253" spans="2:3" x14ac:dyDescent="0.2">
      <c r="B2253" t="e">
        <f>INDEX('SHOP Plan List'!B$2:B$15,MATCH($A2253,'SHOP Plan List'!$A$2:$A$15,0))</f>
        <v>#N/A</v>
      </c>
      <c r="C2253" t="e">
        <f>INDEX('SHOP Plan List'!C$2:C$15,MATCH($A2253,'SHOP Plan List'!$A$2:$A$15,0))</f>
        <v>#N/A</v>
      </c>
    </row>
    <row r="2254" spans="2:3" x14ac:dyDescent="0.2">
      <c r="B2254" t="e">
        <f>INDEX('SHOP Plan List'!B$2:B$15,MATCH($A2254,'SHOP Plan List'!$A$2:$A$15,0))</f>
        <v>#N/A</v>
      </c>
      <c r="C2254" t="e">
        <f>INDEX('SHOP Plan List'!C$2:C$15,MATCH($A2254,'SHOP Plan List'!$A$2:$A$15,0))</f>
        <v>#N/A</v>
      </c>
    </row>
    <row r="2255" spans="2:3" x14ac:dyDescent="0.2">
      <c r="B2255" t="e">
        <f>INDEX('SHOP Plan List'!B$2:B$15,MATCH($A2255,'SHOP Plan List'!$A$2:$A$15,0))</f>
        <v>#N/A</v>
      </c>
      <c r="C2255" t="e">
        <f>INDEX('SHOP Plan List'!C$2:C$15,MATCH($A2255,'SHOP Plan List'!$A$2:$A$15,0))</f>
        <v>#N/A</v>
      </c>
    </row>
    <row r="2256" spans="2:3" x14ac:dyDescent="0.2">
      <c r="B2256" t="e">
        <f>INDEX('SHOP Plan List'!B$2:B$15,MATCH($A2256,'SHOP Plan List'!$A$2:$A$15,0))</f>
        <v>#N/A</v>
      </c>
      <c r="C2256" t="e">
        <f>INDEX('SHOP Plan List'!C$2:C$15,MATCH($A2256,'SHOP Plan List'!$A$2:$A$15,0))</f>
        <v>#N/A</v>
      </c>
    </row>
    <row r="2257" spans="2:3" x14ac:dyDescent="0.2">
      <c r="B2257" t="e">
        <f>INDEX('SHOP Plan List'!B$2:B$15,MATCH($A2257,'SHOP Plan List'!$A$2:$A$15,0))</f>
        <v>#N/A</v>
      </c>
      <c r="C2257" t="e">
        <f>INDEX('SHOP Plan List'!C$2:C$15,MATCH($A2257,'SHOP Plan List'!$A$2:$A$15,0))</f>
        <v>#N/A</v>
      </c>
    </row>
    <row r="2258" spans="2:3" x14ac:dyDescent="0.2">
      <c r="B2258" t="e">
        <f>INDEX('SHOP Plan List'!B$2:B$15,MATCH($A2258,'SHOP Plan List'!$A$2:$A$15,0))</f>
        <v>#N/A</v>
      </c>
      <c r="C2258" t="e">
        <f>INDEX('SHOP Plan List'!C$2:C$15,MATCH($A2258,'SHOP Plan List'!$A$2:$A$15,0))</f>
        <v>#N/A</v>
      </c>
    </row>
    <row r="2259" spans="2:3" x14ac:dyDescent="0.2">
      <c r="B2259" t="e">
        <f>INDEX('SHOP Plan List'!B$2:B$15,MATCH($A2259,'SHOP Plan List'!$A$2:$A$15,0))</f>
        <v>#N/A</v>
      </c>
      <c r="C2259" t="e">
        <f>INDEX('SHOP Plan List'!C$2:C$15,MATCH($A2259,'SHOP Plan List'!$A$2:$A$15,0))</f>
        <v>#N/A</v>
      </c>
    </row>
    <row r="2260" spans="2:3" x14ac:dyDescent="0.2">
      <c r="B2260" t="e">
        <f>INDEX('SHOP Plan List'!B$2:B$15,MATCH($A2260,'SHOP Plan List'!$A$2:$A$15,0))</f>
        <v>#N/A</v>
      </c>
      <c r="C2260" t="e">
        <f>INDEX('SHOP Plan List'!C$2:C$15,MATCH($A2260,'SHOP Plan List'!$A$2:$A$15,0))</f>
        <v>#N/A</v>
      </c>
    </row>
    <row r="2261" spans="2:3" x14ac:dyDescent="0.2">
      <c r="B2261" t="e">
        <f>INDEX('SHOP Plan List'!B$2:B$15,MATCH($A2261,'SHOP Plan List'!$A$2:$A$15,0))</f>
        <v>#N/A</v>
      </c>
      <c r="C2261" t="e">
        <f>INDEX('SHOP Plan List'!C$2:C$15,MATCH($A2261,'SHOP Plan List'!$A$2:$A$15,0))</f>
        <v>#N/A</v>
      </c>
    </row>
    <row r="2262" spans="2:3" x14ac:dyDescent="0.2">
      <c r="B2262" t="e">
        <f>INDEX('SHOP Plan List'!B$2:B$15,MATCH($A2262,'SHOP Plan List'!$A$2:$A$15,0))</f>
        <v>#N/A</v>
      </c>
      <c r="C2262" t="e">
        <f>INDEX('SHOP Plan List'!C$2:C$15,MATCH($A2262,'SHOP Plan List'!$A$2:$A$15,0))</f>
        <v>#N/A</v>
      </c>
    </row>
    <row r="2263" spans="2:3" x14ac:dyDescent="0.2">
      <c r="B2263" t="e">
        <f>INDEX('SHOP Plan List'!B$2:B$15,MATCH($A2263,'SHOP Plan List'!$A$2:$A$15,0))</f>
        <v>#N/A</v>
      </c>
      <c r="C2263" t="e">
        <f>INDEX('SHOP Plan List'!C$2:C$15,MATCH($A2263,'SHOP Plan List'!$A$2:$A$15,0))</f>
        <v>#N/A</v>
      </c>
    </row>
    <row r="2264" spans="2:3" x14ac:dyDescent="0.2">
      <c r="B2264" t="e">
        <f>INDEX('SHOP Plan List'!B$2:B$15,MATCH($A2264,'SHOP Plan List'!$A$2:$A$15,0))</f>
        <v>#N/A</v>
      </c>
      <c r="C2264" t="e">
        <f>INDEX('SHOP Plan List'!C$2:C$15,MATCH($A2264,'SHOP Plan List'!$A$2:$A$15,0))</f>
        <v>#N/A</v>
      </c>
    </row>
    <row r="2265" spans="2:3" x14ac:dyDescent="0.2">
      <c r="B2265" t="e">
        <f>INDEX('SHOP Plan List'!B$2:B$15,MATCH($A2265,'SHOP Plan List'!$A$2:$A$15,0))</f>
        <v>#N/A</v>
      </c>
      <c r="C2265" t="e">
        <f>INDEX('SHOP Plan List'!C$2:C$15,MATCH($A2265,'SHOP Plan List'!$A$2:$A$15,0))</f>
        <v>#N/A</v>
      </c>
    </row>
    <row r="2266" spans="2:3" x14ac:dyDescent="0.2">
      <c r="B2266" t="e">
        <f>INDEX('SHOP Plan List'!B$2:B$15,MATCH($A2266,'SHOP Plan List'!$A$2:$A$15,0))</f>
        <v>#N/A</v>
      </c>
      <c r="C2266" t="e">
        <f>INDEX('SHOP Plan List'!C$2:C$15,MATCH($A2266,'SHOP Plan List'!$A$2:$A$15,0))</f>
        <v>#N/A</v>
      </c>
    </row>
    <row r="2267" spans="2:3" x14ac:dyDescent="0.2">
      <c r="B2267" t="e">
        <f>INDEX('SHOP Plan List'!B$2:B$15,MATCH($A2267,'SHOP Plan List'!$A$2:$A$15,0))</f>
        <v>#N/A</v>
      </c>
      <c r="C2267" t="e">
        <f>INDEX('SHOP Plan List'!C$2:C$15,MATCH($A2267,'SHOP Plan List'!$A$2:$A$15,0))</f>
        <v>#N/A</v>
      </c>
    </row>
    <row r="2268" spans="2:3" x14ac:dyDescent="0.2">
      <c r="B2268" t="e">
        <f>INDEX('SHOP Plan List'!B$2:B$15,MATCH($A2268,'SHOP Plan List'!$A$2:$A$15,0))</f>
        <v>#N/A</v>
      </c>
      <c r="C2268" t="e">
        <f>INDEX('SHOP Plan List'!C$2:C$15,MATCH($A2268,'SHOP Plan List'!$A$2:$A$15,0))</f>
        <v>#N/A</v>
      </c>
    </row>
    <row r="2269" spans="2:3" x14ac:dyDescent="0.2">
      <c r="B2269" t="e">
        <f>INDEX('SHOP Plan List'!B$2:B$15,MATCH($A2269,'SHOP Plan List'!$A$2:$A$15,0))</f>
        <v>#N/A</v>
      </c>
      <c r="C2269" t="e">
        <f>INDEX('SHOP Plan List'!C$2:C$15,MATCH($A2269,'SHOP Plan List'!$A$2:$A$15,0))</f>
        <v>#N/A</v>
      </c>
    </row>
    <row r="2270" spans="2:3" x14ac:dyDescent="0.2">
      <c r="B2270" t="e">
        <f>INDEX('SHOP Plan List'!B$2:B$15,MATCH($A2270,'SHOP Plan List'!$A$2:$A$15,0))</f>
        <v>#N/A</v>
      </c>
      <c r="C2270" t="e">
        <f>INDEX('SHOP Plan List'!C$2:C$15,MATCH($A2270,'SHOP Plan List'!$A$2:$A$15,0))</f>
        <v>#N/A</v>
      </c>
    </row>
    <row r="2271" spans="2:3" x14ac:dyDescent="0.2">
      <c r="B2271" t="e">
        <f>INDEX('SHOP Plan List'!B$2:B$15,MATCH($A2271,'SHOP Plan List'!$A$2:$A$15,0))</f>
        <v>#N/A</v>
      </c>
      <c r="C2271" t="e">
        <f>INDEX('SHOP Plan List'!C$2:C$15,MATCH($A2271,'SHOP Plan List'!$A$2:$A$15,0))</f>
        <v>#N/A</v>
      </c>
    </row>
    <row r="2272" spans="2:3" x14ac:dyDescent="0.2">
      <c r="B2272" t="e">
        <f>INDEX('SHOP Plan List'!B$2:B$15,MATCH($A2272,'SHOP Plan List'!$A$2:$A$15,0))</f>
        <v>#N/A</v>
      </c>
      <c r="C2272" t="e">
        <f>INDEX('SHOP Plan List'!C$2:C$15,MATCH($A2272,'SHOP Plan List'!$A$2:$A$15,0))</f>
        <v>#N/A</v>
      </c>
    </row>
    <row r="2273" spans="2:3" x14ac:dyDescent="0.2">
      <c r="B2273" t="e">
        <f>INDEX('SHOP Plan List'!B$2:B$15,MATCH($A2273,'SHOP Plan List'!$A$2:$A$15,0))</f>
        <v>#N/A</v>
      </c>
      <c r="C2273" t="e">
        <f>INDEX('SHOP Plan List'!C$2:C$15,MATCH($A2273,'SHOP Plan List'!$A$2:$A$15,0))</f>
        <v>#N/A</v>
      </c>
    </row>
    <row r="2274" spans="2:3" x14ac:dyDescent="0.2">
      <c r="B2274" t="e">
        <f>INDEX('SHOP Plan List'!B$2:B$15,MATCH($A2274,'SHOP Plan List'!$A$2:$A$15,0))</f>
        <v>#N/A</v>
      </c>
      <c r="C2274" t="e">
        <f>INDEX('SHOP Plan List'!C$2:C$15,MATCH($A2274,'SHOP Plan List'!$A$2:$A$15,0))</f>
        <v>#N/A</v>
      </c>
    </row>
    <row r="2275" spans="2:3" x14ac:dyDescent="0.2">
      <c r="B2275" t="e">
        <f>INDEX('SHOP Plan List'!B$2:B$15,MATCH($A2275,'SHOP Plan List'!$A$2:$A$15,0))</f>
        <v>#N/A</v>
      </c>
      <c r="C2275" t="e">
        <f>INDEX('SHOP Plan List'!C$2:C$15,MATCH($A2275,'SHOP Plan List'!$A$2:$A$15,0))</f>
        <v>#N/A</v>
      </c>
    </row>
    <row r="2276" spans="2:3" x14ac:dyDescent="0.2">
      <c r="B2276" t="e">
        <f>INDEX('SHOP Plan List'!B$2:B$15,MATCH($A2276,'SHOP Plan List'!$A$2:$A$15,0))</f>
        <v>#N/A</v>
      </c>
      <c r="C2276" t="e">
        <f>INDEX('SHOP Plan List'!C$2:C$15,MATCH($A2276,'SHOP Plan List'!$A$2:$A$15,0))</f>
        <v>#N/A</v>
      </c>
    </row>
    <row r="2277" spans="2:3" x14ac:dyDescent="0.2">
      <c r="B2277" t="e">
        <f>INDEX('SHOP Plan List'!B$2:B$15,MATCH($A2277,'SHOP Plan List'!$A$2:$A$15,0))</f>
        <v>#N/A</v>
      </c>
      <c r="C2277" t="e">
        <f>INDEX('SHOP Plan List'!C$2:C$15,MATCH($A2277,'SHOP Plan List'!$A$2:$A$15,0))</f>
        <v>#N/A</v>
      </c>
    </row>
    <row r="2278" spans="2:3" x14ac:dyDescent="0.2">
      <c r="B2278" t="e">
        <f>INDEX('SHOP Plan List'!B$2:B$15,MATCH($A2278,'SHOP Plan List'!$A$2:$A$15,0))</f>
        <v>#N/A</v>
      </c>
      <c r="C2278" t="e">
        <f>INDEX('SHOP Plan List'!C$2:C$15,MATCH($A2278,'SHOP Plan List'!$A$2:$A$15,0))</f>
        <v>#N/A</v>
      </c>
    </row>
    <row r="2279" spans="2:3" x14ac:dyDescent="0.2">
      <c r="B2279" t="e">
        <f>INDEX('SHOP Plan List'!B$2:B$15,MATCH($A2279,'SHOP Plan List'!$A$2:$A$15,0))</f>
        <v>#N/A</v>
      </c>
      <c r="C2279" t="e">
        <f>INDEX('SHOP Plan List'!C$2:C$15,MATCH($A2279,'SHOP Plan List'!$A$2:$A$15,0))</f>
        <v>#N/A</v>
      </c>
    </row>
    <row r="2280" spans="2:3" x14ac:dyDescent="0.2">
      <c r="B2280" t="e">
        <f>INDEX('SHOP Plan List'!B$2:B$15,MATCH($A2280,'SHOP Plan List'!$A$2:$A$15,0))</f>
        <v>#N/A</v>
      </c>
      <c r="C2280" t="e">
        <f>INDEX('SHOP Plan List'!C$2:C$15,MATCH($A2280,'SHOP Plan List'!$A$2:$A$15,0))</f>
        <v>#N/A</v>
      </c>
    </row>
    <row r="2281" spans="2:3" x14ac:dyDescent="0.2">
      <c r="B2281" t="e">
        <f>INDEX('SHOP Plan List'!B$2:B$15,MATCH($A2281,'SHOP Plan List'!$A$2:$A$15,0))</f>
        <v>#N/A</v>
      </c>
      <c r="C2281" t="e">
        <f>INDEX('SHOP Plan List'!C$2:C$15,MATCH($A2281,'SHOP Plan List'!$A$2:$A$15,0))</f>
        <v>#N/A</v>
      </c>
    </row>
    <row r="2282" spans="2:3" x14ac:dyDescent="0.2">
      <c r="B2282" t="e">
        <f>INDEX('SHOP Plan List'!B$2:B$15,MATCH($A2282,'SHOP Plan List'!$A$2:$A$15,0))</f>
        <v>#N/A</v>
      </c>
      <c r="C2282" t="e">
        <f>INDEX('SHOP Plan List'!C$2:C$15,MATCH($A2282,'SHOP Plan List'!$A$2:$A$15,0))</f>
        <v>#N/A</v>
      </c>
    </row>
    <row r="2283" spans="2:3" x14ac:dyDescent="0.2">
      <c r="B2283" t="e">
        <f>INDEX('SHOP Plan List'!B$2:B$15,MATCH($A2283,'SHOP Plan List'!$A$2:$A$15,0))</f>
        <v>#N/A</v>
      </c>
      <c r="C2283" t="e">
        <f>INDEX('SHOP Plan List'!C$2:C$15,MATCH($A2283,'SHOP Plan List'!$A$2:$A$15,0))</f>
        <v>#N/A</v>
      </c>
    </row>
    <row r="2284" spans="2:3" x14ac:dyDescent="0.2">
      <c r="B2284" t="e">
        <f>INDEX('SHOP Plan List'!B$2:B$15,MATCH($A2284,'SHOP Plan List'!$A$2:$A$15,0))</f>
        <v>#N/A</v>
      </c>
      <c r="C2284" t="e">
        <f>INDEX('SHOP Plan List'!C$2:C$15,MATCH($A2284,'SHOP Plan List'!$A$2:$A$15,0))</f>
        <v>#N/A</v>
      </c>
    </row>
    <row r="2285" spans="2:3" x14ac:dyDescent="0.2">
      <c r="B2285" t="e">
        <f>INDEX('SHOP Plan List'!B$2:B$15,MATCH($A2285,'SHOP Plan List'!$A$2:$A$15,0))</f>
        <v>#N/A</v>
      </c>
      <c r="C2285" t="e">
        <f>INDEX('SHOP Plan List'!C$2:C$15,MATCH($A2285,'SHOP Plan List'!$A$2:$A$15,0))</f>
        <v>#N/A</v>
      </c>
    </row>
    <row r="2286" spans="2:3" x14ac:dyDescent="0.2">
      <c r="B2286" t="e">
        <f>INDEX('SHOP Plan List'!B$2:B$15,MATCH($A2286,'SHOP Plan List'!$A$2:$A$15,0))</f>
        <v>#N/A</v>
      </c>
      <c r="C2286" t="e">
        <f>INDEX('SHOP Plan List'!C$2:C$15,MATCH($A2286,'SHOP Plan List'!$A$2:$A$15,0))</f>
        <v>#N/A</v>
      </c>
    </row>
    <row r="2287" spans="2:3" x14ac:dyDescent="0.2">
      <c r="B2287" t="e">
        <f>INDEX('SHOP Plan List'!B$2:B$15,MATCH($A2287,'SHOP Plan List'!$A$2:$A$15,0))</f>
        <v>#N/A</v>
      </c>
      <c r="C2287" t="e">
        <f>INDEX('SHOP Plan List'!C$2:C$15,MATCH($A2287,'SHOP Plan List'!$A$2:$A$15,0))</f>
        <v>#N/A</v>
      </c>
    </row>
    <row r="2288" spans="2:3" x14ac:dyDescent="0.2">
      <c r="B2288" t="e">
        <f>INDEX('SHOP Plan List'!B$2:B$15,MATCH($A2288,'SHOP Plan List'!$A$2:$A$15,0))</f>
        <v>#N/A</v>
      </c>
      <c r="C2288" t="e">
        <f>INDEX('SHOP Plan List'!C$2:C$15,MATCH($A2288,'SHOP Plan List'!$A$2:$A$15,0))</f>
        <v>#N/A</v>
      </c>
    </row>
    <row r="2289" spans="2:3" x14ac:dyDescent="0.2">
      <c r="B2289" t="e">
        <f>INDEX('SHOP Plan List'!B$2:B$15,MATCH($A2289,'SHOP Plan List'!$A$2:$A$15,0))</f>
        <v>#N/A</v>
      </c>
      <c r="C2289" t="e">
        <f>INDEX('SHOP Plan List'!C$2:C$15,MATCH($A2289,'SHOP Plan List'!$A$2:$A$15,0))</f>
        <v>#N/A</v>
      </c>
    </row>
    <row r="2290" spans="2:3" x14ac:dyDescent="0.2">
      <c r="B2290" t="e">
        <f>INDEX('SHOP Plan List'!B$2:B$15,MATCH($A2290,'SHOP Plan List'!$A$2:$A$15,0))</f>
        <v>#N/A</v>
      </c>
      <c r="C2290" t="e">
        <f>INDEX('SHOP Plan List'!C$2:C$15,MATCH($A2290,'SHOP Plan List'!$A$2:$A$15,0))</f>
        <v>#N/A</v>
      </c>
    </row>
    <row r="2291" spans="2:3" x14ac:dyDescent="0.2">
      <c r="B2291" t="e">
        <f>INDEX('SHOP Plan List'!B$2:B$15,MATCH($A2291,'SHOP Plan List'!$A$2:$A$15,0))</f>
        <v>#N/A</v>
      </c>
      <c r="C2291" t="e">
        <f>INDEX('SHOP Plan List'!C$2:C$15,MATCH($A2291,'SHOP Plan List'!$A$2:$A$15,0))</f>
        <v>#N/A</v>
      </c>
    </row>
    <row r="2292" spans="2:3" x14ac:dyDescent="0.2">
      <c r="B2292" t="e">
        <f>INDEX('SHOP Plan List'!B$2:B$15,MATCH($A2292,'SHOP Plan List'!$A$2:$A$15,0))</f>
        <v>#N/A</v>
      </c>
      <c r="C2292" t="e">
        <f>INDEX('SHOP Plan List'!C$2:C$15,MATCH($A2292,'SHOP Plan List'!$A$2:$A$15,0))</f>
        <v>#N/A</v>
      </c>
    </row>
    <row r="2293" spans="2:3" x14ac:dyDescent="0.2">
      <c r="B2293" t="e">
        <f>INDEX('SHOP Plan List'!B$2:B$15,MATCH($A2293,'SHOP Plan List'!$A$2:$A$15,0))</f>
        <v>#N/A</v>
      </c>
      <c r="C2293" t="e">
        <f>INDEX('SHOP Plan List'!C$2:C$15,MATCH($A2293,'SHOP Plan List'!$A$2:$A$15,0))</f>
        <v>#N/A</v>
      </c>
    </row>
    <row r="2294" spans="2:3" x14ac:dyDescent="0.2">
      <c r="B2294" t="e">
        <f>INDEX('SHOP Plan List'!B$2:B$15,MATCH($A2294,'SHOP Plan List'!$A$2:$A$15,0))</f>
        <v>#N/A</v>
      </c>
      <c r="C2294" t="e">
        <f>INDEX('SHOP Plan List'!C$2:C$15,MATCH($A2294,'SHOP Plan List'!$A$2:$A$15,0))</f>
        <v>#N/A</v>
      </c>
    </row>
    <row r="2295" spans="2:3" x14ac:dyDescent="0.2">
      <c r="B2295" t="e">
        <f>INDEX('SHOP Plan List'!B$2:B$15,MATCH($A2295,'SHOP Plan List'!$A$2:$A$15,0))</f>
        <v>#N/A</v>
      </c>
      <c r="C2295" t="e">
        <f>INDEX('SHOP Plan List'!C$2:C$15,MATCH($A2295,'SHOP Plan List'!$A$2:$A$15,0))</f>
        <v>#N/A</v>
      </c>
    </row>
    <row r="2296" spans="2:3" x14ac:dyDescent="0.2">
      <c r="B2296" t="e">
        <f>INDEX('SHOP Plan List'!B$2:B$15,MATCH($A2296,'SHOP Plan List'!$A$2:$A$15,0))</f>
        <v>#N/A</v>
      </c>
      <c r="C2296" t="e">
        <f>INDEX('SHOP Plan List'!C$2:C$15,MATCH($A2296,'SHOP Plan List'!$A$2:$A$15,0))</f>
        <v>#N/A</v>
      </c>
    </row>
    <row r="2297" spans="2:3" x14ac:dyDescent="0.2">
      <c r="B2297" t="e">
        <f>INDEX('SHOP Plan List'!B$2:B$15,MATCH($A2297,'SHOP Plan List'!$A$2:$A$15,0))</f>
        <v>#N/A</v>
      </c>
      <c r="C2297" t="e">
        <f>INDEX('SHOP Plan List'!C$2:C$15,MATCH($A2297,'SHOP Plan List'!$A$2:$A$15,0))</f>
        <v>#N/A</v>
      </c>
    </row>
    <row r="2298" spans="2:3" x14ac:dyDescent="0.2">
      <c r="B2298" t="e">
        <f>INDEX('SHOP Plan List'!B$2:B$15,MATCH($A2298,'SHOP Plan List'!$A$2:$A$15,0))</f>
        <v>#N/A</v>
      </c>
      <c r="C2298" t="e">
        <f>INDEX('SHOP Plan List'!C$2:C$15,MATCH($A2298,'SHOP Plan List'!$A$2:$A$15,0))</f>
        <v>#N/A</v>
      </c>
    </row>
  </sheetData>
  <phoneticPr fontId="7"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70173-3DA3-4AD4-A1CB-5A7909E69C39}">
  <sheetPr codeName="Sheet4">
    <tabColor theme="8" tint="0.59999389629810485"/>
  </sheetPr>
  <dimension ref="A1:E951"/>
  <sheetViews>
    <sheetView workbookViewId="0">
      <selection activeCell="E28" sqref="E28"/>
    </sheetView>
  </sheetViews>
  <sheetFormatPr baseColWidth="10" defaultColWidth="8.6640625" defaultRowHeight="15" x14ac:dyDescent="0.2"/>
  <cols>
    <col min="1" max="3" width="12.5" style="15" customWidth="1"/>
    <col min="4" max="16384" width="8.6640625" style="2"/>
  </cols>
  <sheetData>
    <row r="1" spans="1:5" x14ac:dyDescent="0.2">
      <c r="A1" s="15" t="s">
        <v>124</v>
      </c>
      <c r="B1" s="15" t="s">
        <v>125</v>
      </c>
      <c r="C1" s="15" t="s">
        <v>54</v>
      </c>
      <c r="E1" s="15" t="s">
        <v>126</v>
      </c>
    </row>
    <row r="2" spans="1:5" x14ac:dyDescent="0.2">
      <c r="A2" s="15">
        <v>30002</v>
      </c>
      <c r="B2" s="15" t="s">
        <v>127</v>
      </c>
      <c r="C2" s="15" t="s">
        <v>128</v>
      </c>
      <c r="E2" s="2">
        <v>30002</v>
      </c>
    </row>
    <row r="3" spans="1:5" x14ac:dyDescent="0.2">
      <c r="A3" s="15">
        <v>30003</v>
      </c>
      <c r="B3" s="15" t="s">
        <v>129</v>
      </c>
      <c r="C3" s="15" t="s">
        <v>128</v>
      </c>
      <c r="E3" s="2">
        <v>30003</v>
      </c>
    </row>
    <row r="4" spans="1:5" x14ac:dyDescent="0.2">
      <c r="A4" s="15">
        <v>30004</v>
      </c>
      <c r="B4" s="15" t="s">
        <v>130</v>
      </c>
      <c r="C4" s="15" t="s">
        <v>128</v>
      </c>
      <c r="E4" s="2">
        <v>30004</v>
      </c>
    </row>
    <row r="5" spans="1:5" x14ac:dyDescent="0.2">
      <c r="A5" s="15">
        <v>30005</v>
      </c>
      <c r="B5" s="15" t="s">
        <v>130</v>
      </c>
      <c r="C5" s="15" t="s">
        <v>128</v>
      </c>
      <c r="E5" s="2">
        <v>30005</v>
      </c>
    </row>
    <row r="6" spans="1:5" x14ac:dyDescent="0.2">
      <c r="A6" s="15">
        <v>30006</v>
      </c>
      <c r="B6" s="15" t="s">
        <v>131</v>
      </c>
      <c r="C6" s="15" t="s">
        <v>128</v>
      </c>
      <c r="E6" s="2">
        <v>30006</v>
      </c>
    </row>
    <row r="7" spans="1:5" x14ac:dyDescent="0.2">
      <c r="A7" s="15">
        <v>30007</v>
      </c>
      <c r="B7" s="15" t="s">
        <v>131</v>
      </c>
      <c r="C7" s="15" t="s">
        <v>128</v>
      </c>
      <c r="E7" s="2">
        <v>30007</v>
      </c>
    </row>
    <row r="8" spans="1:5" x14ac:dyDescent="0.2">
      <c r="A8" s="15">
        <v>30008</v>
      </c>
      <c r="B8" s="15" t="s">
        <v>131</v>
      </c>
      <c r="C8" s="15" t="s">
        <v>128</v>
      </c>
      <c r="E8" s="2">
        <v>30008</v>
      </c>
    </row>
    <row r="9" spans="1:5" x14ac:dyDescent="0.2">
      <c r="A9" s="15">
        <v>30009</v>
      </c>
      <c r="B9" s="15" t="s">
        <v>130</v>
      </c>
      <c r="C9" s="15" t="s">
        <v>128</v>
      </c>
      <c r="E9" s="2">
        <v>30009</v>
      </c>
    </row>
    <row r="10" spans="1:5" x14ac:dyDescent="0.2">
      <c r="A10" s="15">
        <v>30010</v>
      </c>
      <c r="B10" s="15" t="s">
        <v>129</v>
      </c>
      <c r="C10" s="15" t="s">
        <v>128</v>
      </c>
      <c r="E10" s="2">
        <v>30010</v>
      </c>
    </row>
    <row r="11" spans="1:5" x14ac:dyDescent="0.2">
      <c r="A11" s="15">
        <v>30011</v>
      </c>
      <c r="B11" s="15" t="s">
        <v>132</v>
      </c>
      <c r="C11" s="15" t="s">
        <v>133</v>
      </c>
      <c r="E11" s="2">
        <v>30011</v>
      </c>
    </row>
    <row r="12" spans="1:5" x14ac:dyDescent="0.2">
      <c r="A12" s="15">
        <v>30012</v>
      </c>
      <c r="B12" s="15" t="s">
        <v>134</v>
      </c>
      <c r="C12" s="15" t="s">
        <v>128</v>
      </c>
      <c r="E12" s="2">
        <v>30012</v>
      </c>
    </row>
    <row r="13" spans="1:5" x14ac:dyDescent="0.2">
      <c r="A13" s="15">
        <v>30013</v>
      </c>
      <c r="B13" s="15" t="s">
        <v>134</v>
      </c>
      <c r="C13" s="15" t="s">
        <v>128</v>
      </c>
      <c r="E13" s="2">
        <v>30013</v>
      </c>
    </row>
    <row r="14" spans="1:5" x14ac:dyDescent="0.2">
      <c r="A14" s="15">
        <v>30014</v>
      </c>
      <c r="B14" s="15" t="s">
        <v>135</v>
      </c>
      <c r="C14" s="15" t="s">
        <v>128</v>
      </c>
      <c r="E14" s="2">
        <v>30014</v>
      </c>
    </row>
    <row r="15" spans="1:5" x14ac:dyDescent="0.2">
      <c r="A15" s="15">
        <v>30015</v>
      </c>
      <c r="B15" s="15" t="s">
        <v>135</v>
      </c>
      <c r="C15" s="15" t="s">
        <v>128</v>
      </c>
      <c r="E15" s="2">
        <v>30015</v>
      </c>
    </row>
    <row r="16" spans="1:5" x14ac:dyDescent="0.2">
      <c r="A16" s="15">
        <v>30016</v>
      </c>
      <c r="B16" s="15" t="s">
        <v>135</v>
      </c>
      <c r="C16" s="15" t="s">
        <v>128</v>
      </c>
      <c r="E16" s="2">
        <v>30016</v>
      </c>
    </row>
    <row r="17" spans="1:5" x14ac:dyDescent="0.2">
      <c r="A17" s="15">
        <v>30017</v>
      </c>
      <c r="B17" s="15" t="s">
        <v>129</v>
      </c>
      <c r="C17" s="15" t="s">
        <v>128</v>
      </c>
      <c r="E17" s="2">
        <v>30017</v>
      </c>
    </row>
    <row r="18" spans="1:5" x14ac:dyDescent="0.2">
      <c r="A18" s="15">
        <v>30018</v>
      </c>
      <c r="B18" s="15" t="s">
        <v>136</v>
      </c>
      <c r="C18" s="15" t="s">
        <v>128</v>
      </c>
      <c r="E18" s="2">
        <v>30018</v>
      </c>
    </row>
    <row r="19" spans="1:5" x14ac:dyDescent="0.2">
      <c r="A19" s="15">
        <v>30019</v>
      </c>
      <c r="B19" s="15" t="s">
        <v>129</v>
      </c>
      <c r="C19" s="15" t="s">
        <v>128</v>
      </c>
      <c r="E19" s="2">
        <v>30019</v>
      </c>
    </row>
    <row r="20" spans="1:5" x14ac:dyDescent="0.2">
      <c r="A20" s="15">
        <v>30021</v>
      </c>
      <c r="B20" s="15" t="s">
        <v>127</v>
      </c>
      <c r="C20" s="15" t="s">
        <v>128</v>
      </c>
      <c r="E20" s="2">
        <v>30021</v>
      </c>
    </row>
    <row r="21" spans="1:5" x14ac:dyDescent="0.2">
      <c r="A21" s="15">
        <v>30022</v>
      </c>
      <c r="B21" s="15" t="s">
        <v>130</v>
      </c>
      <c r="C21" s="15" t="s">
        <v>128</v>
      </c>
      <c r="E21" s="2">
        <v>30022</v>
      </c>
    </row>
    <row r="22" spans="1:5" x14ac:dyDescent="0.2">
      <c r="A22" s="15">
        <v>30023</v>
      </c>
      <c r="B22" s="15" t="s">
        <v>130</v>
      </c>
      <c r="C22" s="15" t="s">
        <v>128</v>
      </c>
      <c r="E22" s="2">
        <v>30023</v>
      </c>
    </row>
    <row r="23" spans="1:5" x14ac:dyDescent="0.2">
      <c r="A23" s="15">
        <v>30024</v>
      </c>
      <c r="B23" s="15" t="s">
        <v>129</v>
      </c>
      <c r="C23" s="15" t="s">
        <v>128</v>
      </c>
      <c r="E23" s="2">
        <v>30024</v>
      </c>
    </row>
    <row r="24" spans="1:5" x14ac:dyDescent="0.2">
      <c r="A24" s="15">
        <v>30025</v>
      </c>
      <c r="B24" s="15" t="s">
        <v>136</v>
      </c>
      <c r="C24" s="15" t="s">
        <v>128</v>
      </c>
      <c r="E24" s="2">
        <v>30025</v>
      </c>
    </row>
    <row r="25" spans="1:5" x14ac:dyDescent="0.2">
      <c r="A25" s="15">
        <v>30026</v>
      </c>
      <c r="B25" s="15" t="s">
        <v>129</v>
      </c>
      <c r="C25" s="15" t="s">
        <v>128</v>
      </c>
      <c r="E25" s="2">
        <v>30026</v>
      </c>
    </row>
    <row r="26" spans="1:5" x14ac:dyDescent="0.2">
      <c r="A26" s="15">
        <v>30028</v>
      </c>
      <c r="B26" s="15" t="s">
        <v>137</v>
      </c>
      <c r="C26" s="15" t="s">
        <v>128</v>
      </c>
      <c r="E26" s="2">
        <v>30028</v>
      </c>
    </row>
    <row r="27" spans="1:5" x14ac:dyDescent="0.2">
      <c r="A27" s="15">
        <v>30029</v>
      </c>
      <c r="B27" s="15" t="s">
        <v>129</v>
      </c>
      <c r="C27" s="15" t="s">
        <v>128</v>
      </c>
      <c r="E27" s="2">
        <v>30029</v>
      </c>
    </row>
    <row r="28" spans="1:5" x14ac:dyDescent="0.2">
      <c r="A28" s="15">
        <v>30030</v>
      </c>
      <c r="B28" s="15" t="s">
        <v>127</v>
      </c>
      <c r="C28" s="15" t="s">
        <v>128</v>
      </c>
      <c r="E28" s="2">
        <v>30030</v>
      </c>
    </row>
    <row r="29" spans="1:5" x14ac:dyDescent="0.2">
      <c r="A29" s="15">
        <v>30031</v>
      </c>
      <c r="B29" s="15" t="s">
        <v>127</v>
      </c>
      <c r="C29" s="15" t="s">
        <v>128</v>
      </c>
      <c r="E29" s="2">
        <v>30031</v>
      </c>
    </row>
    <row r="30" spans="1:5" x14ac:dyDescent="0.2">
      <c r="A30" s="15">
        <v>30032</v>
      </c>
      <c r="B30" s="15" t="s">
        <v>127</v>
      </c>
      <c r="C30" s="15" t="s">
        <v>128</v>
      </c>
      <c r="E30" s="2">
        <v>30032</v>
      </c>
    </row>
    <row r="31" spans="1:5" x14ac:dyDescent="0.2">
      <c r="A31" s="15">
        <v>30033</v>
      </c>
      <c r="B31" s="15" t="s">
        <v>127</v>
      </c>
      <c r="C31" s="15" t="s">
        <v>128</v>
      </c>
      <c r="E31" s="2">
        <v>30033</v>
      </c>
    </row>
    <row r="32" spans="1:5" x14ac:dyDescent="0.2">
      <c r="A32" s="15">
        <v>30034</v>
      </c>
      <c r="B32" s="15" t="s">
        <v>127</v>
      </c>
      <c r="C32" s="15" t="s">
        <v>128</v>
      </c>
      <c r="E32" s="2">
        <v>30034</v>
      </c>
    </row>
    <row r="33" spans="1:5" x14ac:dyDescent="0.2">
      <c r="A33" s="15">
        <v>30035</v>
      </c>
      <c r="B33" s="15" t="s">
        <v>127</v>
      </c>
      <c r="C33" s="15" t="s">
        <v>128</v>
      </c>
      <c r="E33" s="2">
        <v>30035</v>
      </c>
    </row>
    <row r="34" spans="1:5" x14ac:dyDescent="0.2">
      <c r="A34" s="15">
        <v>30036</v>
      </c>
      <c r="B34" s="15" t="s">
        <v>127</v>
      </c>
      <c r="C34" s="15" t="s">
        <v>128</v>
      </c>
      <c r="E34" s="2">
        <v>30036</v>
      </c>
    </row>
    <row r="35" spans="1:5" x14ac:dyDescent="0.2">
      <c r="A35" s="15">
        <v>30037</v>
      </c>
      <c r="B35" s="15" t="s">
        <v>127</v>
      </c>
      <c r="C35" s="15" t="s">
        <v>128</v>
      </c>
      <c r="E35" s="2">
        <v>30037</v>
      </c>
    </row>
    <row r="36" spans="1:5" x14ac:dyDescent="0.2">
      <c r="A36" s="15">
        <v>30038</v>
      </c>
      <c r="B36" s="15" t="s">
        <v>127</v>
      </c>
      <c r="C36" s="15" t="s">
        <v>128</v>
      </c>
      <c r="E36" s="2">
        <v>30038</v>
      </c>
    </row>
    <row r="37" spans="1:5" x14ac:dyDescent="0.2">
      <c r="A37" s="15">
        <v>30039</v>
      </c>
      <c r="B37" s="15" t="s">
        <v>129</v>
      </c>
      <c r="C37" s="15" t="s">
        <v>128</v>
      </c>
      <c r="E37" s="2">
        <v>30039</v>
      </c>
    </row>
    <row r="38" spans="1:5" x14ac:dyDescent="0.2">
      <c r="A38" s="15">
        <v>30040</v>
      </c>
      <c r="B38" s="15" t="s">
        <v>137</v>
      </c>
      <c r="C38" s="15" t="s">
        <v>128</v>
      </c>
      <c r="E38" s="2">
        <v>30040</v>
      </c>
    </row>
    <row r="39" spans="1:5" x14ac:dyDescent="0.2">
      <c r="A39" s="15">
        <v>30041</v>
      </c>
      <c r="B39" s="15" t="s">
        <v>137</v>
      </c>
      <c r="C39" s="15" t="s">
        <v>128</v>
      </c>
      <c r="E39" s="2">
        <v>30041</v>
      </c>
    </row>
    <row r="40" spans="1:5" x14ac:dyDescent="0.2">
      <c r="A40" s="15">
        <v>30042</v>
      </c>
      <c r="B40" s="15" t="s">
        <v>129</v>
      </c>
      <c r="C40" s="15" t="s">
        <v>128</v>
      </c>
      <c r="E40" s="2">
        <v>30042</v>
      </c>
    </row>
    <row r="41" spans="1:5" x14ac:dyDescent="0.2">
      <c r="A41" s="15">
        <v>30043</v>
      </c>
      <c r="B41" s="15" t="s">
        <v>129</v>
      </c>
      <c r="C41" s="15" t="s">
        <v>128</v>
      </c>
      <c r="E41" s="2">
        <v>30043</v>
      </c>
    </row>
    <row r="42" spans="1:5" x14ac:dyDescent="0.2">
      <c r="A42" s="15">
        <v>30044</v>
      </c>
      <c r="B42" s="15" t="s">
        <v>129</v>
      </c>
      <c r="C42" s="15" t="s">
        <v>128</v>
      </c>
      <c r="E42" s="2">
        <v>30044</v>
      </c>
    </row>
    <row r="43" spans="1:5" x14ac:dyDescent="0.2">
      <c r="A43" s="15">
        <v>30045</v>
      </c>
      <c r="B43" s="15" t="s">
        <v>129</v>
      </c>
      <c r="C43" s="15" t="s">
        <v>128</v>
      </c>
      <c r="E43" s="2">
        <v>30045</v>
      </c>
    </row>
    <row r="44" spans="1:5" x14ac:dyDescent="0.2">
      <c r="A44" s="15">
        <v>30046</v>
      </c>
      <c r="B44" s="15" t="s">
        <v>129</v>
      </c>
      <c r="C44" s="15" t="s">
        <v>128</v>
      </c>
      <c r="E44" s="2">
        <v>30046</v>
      </c>
    </row>
    <row r="45" spans="1:5" x14ac:dyDescent="0.2">
      <c r="A45" s="15">
        <v>30047</v>
      </c>
      <c r="B45" s="15" t="s">
        <v>129</v>
      </c>
      <c r="C45" s="15" t="s">
        <v>128</v>
      </c>
      <c r="E45" s="2">
        <v>30047</v>
      </c>
    </row>
    <row r="46" spans="1:5" x14ac:dyDescent="0.2">
      <c r="A46" s="15">
        <v>30048</v>
      </c>
      <c r="B46" s="15" t="s">
        <v>129</v>
      </c>
      <c r="C46" s="15" t="s">
        <v>128</v>
      </c>
      <c r="E46" s="2">
        <v>30048</v>
      </c>
    </row>
    <row r="47" spans="1:5" x14ac:dyDescent="0.2">
      <c r="A47" s="15">
        <v>30049</v>
      </c>
      <c r="B47" s="15" t="s">
        <v>129</v>
      </c>
      <c r="C47" s="15" t="s">
        <v>128</v>
      </c>
      <c r="E47" s="2">
        <v>30049</v>
      </c>
    </row>
    <row r="48" spans="1:5" x14ac:dyDescent="0.2">
      <c r="A48" s="15">
        <v>30052</v>
      </c>
      <c r="B48" s="15" t="s">
        <v>136</v>
      </c>
      <c r="C48" s="15" t="s">
        <v>128</v>
      </c>
      <c r="E48" s="2">
        <v>30052</v>
      </c>
    </row>
    <row r="49" spans="1:5" x14ac:dyDescent="0.2">
      <c r="A49" s="15">
        <v>30054</v>
      </c>
      <c r="B49" s="15" t="s">
        <v>135</v>
      </c>
      <c r="C49" s="15" t="s">
        <v>128</v>
      </c>
      <c r="E49" s="2">
        <v>30054</v>
      </c>
    </row>
    <row r="50" spans="1:5" x14ac:dyDescent="0.2">
      <c r="A50" s="15">
        <v>30055</v>
      </c>
      <c r="B50" s="15" t="s">
        <v>135</v>
      </c>
      <c r="C50" s="15" t="s">
        <v>128</v>
      </c>
      <c r="E50" s="2">
        <v>30055</v>
      </c>
    </row>
    <row r="51" spans="1:5" x14ac:dyDescent="0.2">
      <c r="A51" s="15">
        <v>30056</v>
      </c>
      <c r="B51" s="15" t="s">
        <v>135</v>
      </c>
      <c r="C51" s="15" t="s">
        <v>128</v>
      </c>
      <c r="E51" s="2">
        <v>30056</v>
      </c>
    </row>
    <row r="52" spans="1:5" x14ac:dyDescent="0.2">
      <c r="A52" s="15">
        <v>30058</v>
      </c>
      <c r="B52" s="15" t="s">
        <v>127</v>
      </c>
      <c r="C52" s="15" t="s">
        <v>128</v>
      </c>
      <c r="E52" s="2">
        <v>30058</v>
      </c>
    </row>
    <row r="53" spans="1:5" x14ac:dyDescent="0.2">
      <c r="A53" s="15">
        <v>30060</v>
      </c>
      <c r="B53" s="15" t="s">
        <v>131</v>
      </c>
      <c r="C53" s="15" t="s">
        <v>128</v>
      </c>
      <c r="E53" s="2">
        <v>30060</v>
      </c>
    </row>
    <row r="54" spans="1:5" x14ac:dyDescent="0.2">
      <c r="A54" s="15">
        <v>30061</v>
      </c>
      <c r="B54" s="15" t="s">
        <v>131</v>
      </c>
      <c r="C54" s="15" t="s">
        <v>128</v>
      </c>
      <c r="E54" s="2">
        <v>30061</v>
      </c>
    </row>
    <row r="55" spans="1:5" x14ac:dyDescent="0.2">
      <c r="A55" s="15">
        <v>30062</v>
      </c>
      <c r="B55" s="15" t="s">
        <v>131</v>
      </c>
      <c r="C55" s="15" t="s">
        <v>128</v>
      </c>
      <c r="E55" s="2">
        <v>30062</v>
      </c>
    </row>
    <row r="56" spans="1:5" x14ac:dyDescent="0.2">
      <c r="A56" s="15">
        <v>30063</v>
      </c>
      <c r="B56" s="15" t="s">
        <v>131</v>
      </c>
      <c r="C56" s="15" t="s">
        <v>128</v>
      </c>
      <c r="E56" s="2">
        <v>30063</v>
      </c>
    </row>
    <row r="57" spans="1:5" x14ac:dyDescent="0.2">
      <c r="A57" s="15">
        <v>30064</v>
      </c>
      <c r="B57" s="15" t="s">
        <v>131</v>
      </c>
      <c r="C57" s="15" t="s">
        <v>128</v>
      </c>
      <c r="E57" s="2">
        <v>30064</v>
      </c>
    </row>
    <row r="58" spans="1:5" x14ac:dyDescent="0.2">
      <c r="A58" s="15">
        <v>30065</v>
      </c>
      <c r="B58" s="15" t="s">
        <v>131</v>
      </c>
      <c r="C58" s="15" t="s">
        <v>128</v>
      </c>
      <c r="E58" s="2">
        <v>30065</v>
      </c>
    </row>
    <row r="59" spans="1:5" x14ac:dyDescent="0.2">
      <c r="A59" s="15">
        <v>30066</v>
      </c>
      <c r="B59" s="15" t="s">
        <v>131</v>
      </c>
      <c r="C59" s="15" t="s">
        <v>128</v>
      </c>
      <c r="E59" s="2">
        <v>30066</v>
      </c>
    </row>
    <row r="60" spans="1:5" x14ac:dyDescent="0.2">
      <c r="A60" s="15">
        <v>30067</v>
      </c>
      <c r="B60" s="15" t="s">
        <v>131</v>
      </c>
      <c r="C60" s="15" t="s">
        <v>128</v>
      </c>
      <c r="E60" s="2">
        <v>30067</v>
      </c>
    </row>
    <row r="61" spans="1:5" x14ac:dyDescent="0.2">
      <c r="A61" s="15">
        <v>30068</v>
      </c>
      <c r="B61" s="15" t="s">
        <v>131</v>
      </c>
      <c r="C61" s="15" t="s">
        <v>128</v>
      </c>
      <c r="E61" s="2">
        <v>30068</v>
      </c>
    </row>
    <row r="62" spans="1:5" x14ac:dyDescent="0.2">
      <c r="A62" s="15">
        <v>30069</v>
      </c>
      <c r="B62" s="15" t="s">
        <v>131</v>
      </c>
      <c r="C62" s="15" t="s">
        <v>128</v>
      </c>
      <c r="E62" s="2">
        <v>30069</v>
      </c>
    </row>
    <row r="63" spans="1:5" x14ac:dyDescent="0.2">
      <c r="A63" s="15">
        <v>30070</v>
      </c>
      <c r="B63" s="15" t="s">
        <v>135</v>
      </c>
      <c r="C63" s="15" t="s">
        <v>128</v>
      </c>
      <c r="E63" s="2">
        <v>30070</v>
      </c>
    </row>
    <row r="64" spans="1:5" x14ac:dyDescent="0.2">
      <c r="A64" s="15">
        <v>30071</v>
      </c>
      <c r="B64" s="15" t="s">
        <v>129</v>
      </c>
      <c r="C64" s="15" t="s">
        <v>128</v>
      </c>
      <c r="E64" s="2">
        <v>30071</v>
      </c>
    </row>
    <row r="65" spans="1:5" x14ac:dyDescent="0.2">
      <c r="A65" s="15">
        <v>30072</v>
      </c>
      <c r="B65" s="15" t="s">
        <v>127</v>
      </c>
      <c r="C65" s="15" t="s">
        <v>128</v>
      </c>
      <c r="E65" s="2">
        <v>30072</v>
      </c>
    </row>
    <row r="66" spans="1:5" x14ac:dyDescent="0.2">
      <c r="A66" s="15">
        <v>30074</v>
      </c>
      <c r="B66" s="15" t="s">
        <v>127</v>
      </c>
      <c r="C66" s="15" t="s">
        <v>128</v>
      </c>
      <c r="E66" s="2">
        <v>30074</v>
      </c>
    </row>
    <row r="67" spans="1:5" x14ac:dyDescent="0.2">
      <c r="A67" s="15">
        <v>30075</v>
      </c>
      <c r="B67" s="15" t="s">
        <v>130</v>
      </c>
      <c r="C67" s="15" t="s">
        <v>128</v>
      </c>
      <c r="E67" s="2">
        <v>30075</v>
      </c>
    </row>
    <row r="68" spans="1:5" x14ac:dyDescent="0.2">
      <c r="A68" s="15">
        <v>30076</v>
      </c>
      <c r="B68" s="15" t="s">
        <v>130</v>
      </c>
      <c r="C68" s="15" t="s">
        <v>128</v>
      </c>
      <c r="E68" s="2">
        <v>30076</v>
      </c>
    </row>
    <row r="69" spans="1:5" x14ac:dyDescent="0.2">
      <c r="A69" s="15">
        <v>30077</v>
      </c>
      <c r="B69" s="15" t="s">
        <v>130</v>
      </c>
      <c r="C69" s="15" t="s">
        <v>128</v>
      </c>
      <c r="E69" s="2">
        <v>30077</v>
      </c>
    </row>
    <row r="70" spans="1:5" x14ac:dyDescent="0.2">
      <c r="A70" s="15">
        <v>30078</v>
      </c>
      <c r="B70" s="15" t="s">
        <v>129</v>
      </c>
      <c r="C70" s="15" t="s">
        <v>128</v>
      </c>
      <c r="E70" s="2">
        <v>30078</v>
      </c>
    </row>
    <row r="71" spans="1:5" x14ac:dyDescent="0.2">
      <c r="A71" s="15">
        <v>30079</v>
      </c>
      <c r="B71" s="15" t="s">
        <v>127</v>
      </c>
      <c r="C71" s="15" t="s">
        <v>128</v>
      </c>
      <c r="E71" s="2">
        <v>30079</v>
      </c>
    </row>
    <row r="72" spans="1:5" x14ac:dyDescent="0.2">
      <c r="A72" s="15">
        <v>30080</v>
      </c>
      <c r="B72" s="15" t="s">
        <v>131</v>
      </c>
      <c r="C72" s="15" t="s">
        <v>128</v>
      </c>
      <c r="E72" s="2">
        <v>30080</v>
      </c>
    </row>
    <row r="73" spans="1:5" x14ac:dyDescent="0.2">
      <c r="A73" s="15">
        <v>30081</v>
      </c>
      <c r="B73" s="15" t="s">
        <v>131</v>
      </c>
      <c r="C73" s="15" t="s">
        <v>128</v>
      </c>
      <c r="E73" s="2">
        <v>30081</v>
      </c>
    </row>
    <row r="74" spans="1:5" x14ac:dyDescent="0.2">
      <c r="A74" s="15">
        <v>30082</v>
      </c>
      <c r="B74" s="15" t="s">
        <v>131</v>
      </c>
      <c r="C74" s="15" t="s">
        <v>128</v>
      </c>
      <c r="E74" s="2">
        <v>30082</v>
      </c>
    </row>
    <row r="75" spans="1:5" x14ac:dyDescent="0.2">
      <c r="A75" s="15">
        <v>30083</v>
      </c>
      <c r="B75" s="15" t="s">
        <v>127</v>
      </c>
      <c r="C75" s="15" t="s">
        <v>128</v>
      </c>
      <c r="E75" s="2">
        <v>30083</v>
      </c>
    </row>
    <row r="76" spans="1:5" x14ac:dyDescent="0.2">
      <c r="A76" s="15">
        <v>30084</v>
      </c>
      <c r="B76" s="15" t="s">
        <v>127</v>
      </c>
      <c r="C76" s="15" t="s">
        <v>128</v>
      </c>
      <c r="E76" s="2">
        <v>30084</v>
      </c>
    </row>
    <row r="77" spans="1:5" x14ac:dyDescent="0.2">
      <c r="A77" s="15">
        <v>30085</v>
      </c>
      <c r="B77" s="15" t="s">
        <v>127</v>
      </c>
      <c r="C77" s="15" t="s">
        <v>128</v>
      </c>
      <c r="E77" s="2">
        <v>30085</v>
      </c>
    </row>
    <row r="78" spans="1:5" x14ac:dyDescent="0.2">
      <c r="A78" s="15">
        <v>30086</v>
      </c>
      <c r="B78" s="15" t="s">
        <v>127</v>
      </c>
      <c r="C78" s="15" t="s">
        <v>128</v>
      </c>
      <c r="E78" s="2">
        <v>30086</v>
      </c>
    </row>
    <row r="79" spans="1:5" x14ac:dyDescent="0.2">
      <c r="A79" s="15">
        <v>30087</v>
      </c>
      <c r="B79" s="15" t="s">
        <v>127</v>
      </c>
      <c r="C79" s="15" t="s">
        <v>128</v>
      </c>
      <c r="E79" s="2">
        <v>30087</v>
      </c>
    </row>
    <row r="80" spans="1:5" x14ac:dyDescent="0.2">
      <c r="A80" s="15">
        <v>30088</v>
      </c>
      <c r="B80" s="15" t="s">
        <v>127</v>
      </c>
      <c r="C80" s="15" t="s">
        <v>128</v>
      </c>
      <c r="E80" s="2">
        <v>30088</v>
      </c>
    </row>
    <row r="81" spans="1:5" x14ac:dyDescent="0.2">
      <c r="A81" s="15">
        <v>30090</v>
      </c>
      <c r="B81" s="15" t="s">
        <v>131</v>
      </c>
      <c r="C81" s="15" t="s">
        <v>128</v>
      </c>
      <c r="E81" s="2">
        <v>30090</v>
      </c>
    </row>
    <row r="82" spans="1:5" x14ac:dyDescent="0.2">
      <c r="A82" s="15">
        <v>30091</v>
      </c>
      <c r="B82" s="15" t="s">
        <v>129</v>
      </c>
      <c r="C82" s="15" t="s">
        <v>128</v>
      </c>
      <c r="E82" s="2">
        <v>30091</v>
      </c>
    </row>
    <row r="83" spans="1:5" x14ac:dyDescent="0.2">
      <c r="A83" s="15">
        <v>30092</v>
      </c>
      <c r="B83" s="15" t="s">
        <v>129</v>
      </c>
      <c r="C83" s="15" t="s">
        <v>128</v>
      </c>
      <c r="E83" s="2">
        <v>30092</v>
      </c>
    </row>
    <row r="84" spans="1:5" x14ac:dyDescent="0.2">
      <c r="A84" s="15">
        <v>30093</v>
      </c>
      <c r="B84" s="15" t="s">
        <v>129</v>
      </c>
      <c r="C84" s="15" t="s">
        <v>128</v>
      </c>
      <c r="E84" s="2">
        <v>30093</v>
      </c>
    </row>
    <row r="85" spans="1:5" x14ac:dyDescent="0.2">
      <c r="A85" s="15">
        <v>30094</v>
      </c>
      <c r="B85" s="15" t="s">
        <v>134</v>
      </c>
      <c r="C85" s="15" t="s">
        <v>128</v>
      </c>
      <c r="E85" s="2">
        <v>30094</v>
      </c>
    </row>
    <row r="86" spans="1:5" x14ac:dyDescent="0.2">
      <c r="A86" s="15">
        <v>30095</v>
      </c>
      <c r="B86" s="15" t="s">
        <v>129</v>
      </c>
      <c r="C86" s="15" t="s">
        <v>128</v>
      </c>
      <c r="E86" s="2">
        <v>30095</v>
      </c>
    </row>
    <row r="87" spans="1:5" x14ac:dyDescent="0.2">
      <c r="A87" s="15">
        <v>30096</v>
      </c>
      <c r="B87" s="15" t="s">
        <v>129</v>
      </c>
      <c r="C87" s="15" t="s">
        <v>128</v>
      </c>
      <c r="E87" s="2">
        <v>30096</v>
      </c>
    </row>
    <row r="88" spans="1:5" x14ac:dyDescent="0.2">
      <c r="A88" s="15">
        <v>30097</v>
      </c>
      <c r="B88" s="15" t="s">
        <v>130</v>
      </c>
      <c r="C88" s="15" t="s">
        <v>128</v>
      </c>
      <c r="E88" s="2">
        <v>30097</v>
      </c>
    </row>
    <row r="89" spans="1:5" x14ac:dyDescent="0.2">
      <c r="A89" s="15">
        <v>30098</v>
      </c>
      <c r="B89" s="15" t="s">
        <v>130</v>
      </c>
      <c r="C89" s="15" t="s">
        <v>128</v>
      </c>
      <c r="E89" s="2">
        <v>30098</v>
      </c>
    </row>
    <row r="90" spans="1:5" x14ac:dyDescent="0.2">
      <c r="A90" s="15">
        <v>30099</v>
      </c>
      <c r="B90" s="15" t="s">
        <v>129</v>
      </c>
      <c r="C90" s="15" t="s">
        <v>128</v>
      </c>
      <c r="E90" s="2">
        <v>30099</v>
      </c>
    </row>
    <row r="91" spans="1:5" x14ac:dyDescent="0.2">
      <c r="A91" s="15">
        <v>30101</v>
      </c>
      <c r="B91" s="15" t="s">
        <v>131</v>
      </c>
      <c r="C91" s="15" t="s">
        <v>128</v>
      </c>
      <c r="E91" s="2">
        <v>30101</v>
      </c>
    </row>
    <row r="92" spans="1:5" x14ac:dyDescent="0.2">
      <c r="A92" s="15">
        <v>30102</v>
      </c>
      <c r="B92" s="15" t="s">
        <v>138</v>
      </c>
      <c r="C92" s="15" t="s">
        <v>128</v>
      </c>
      <c r="E92" s="2">
        <v>30102</v>
      </c>
    </row>
    <row r="93" spans="1:5" x14ac:dyDescent="0.2">
      <c r="A93" s="15">
        <v>30103</v>
      </c>
      <c r="B93" s="15" t="s">
        <v>139</v>
      </c>
      <c r="C93" s="15" t="s">
        <v>128</v>
      </c>
      <c r="E93" s="2">
        <v>30103</v>
      </c>
    </row>
    <row r="94" spans="1:5" x14ac:dyDescent="0.2">
      <c r="A94" s="15">
        <v>30104</v>
      </c>
      <c r="B94" s="15" t="s">
        <v>140</v>
      </c>
      <c r="C94" s="15" t="s">
        <v>141</v>
      </c>
      <c r="E94" s="2">
        <v>30104</v>
      </c>
    </row>
    <row r="95" spans="1:5" x14ac:dyDescent="0.2">
      <c r="A95" s="15">
        <v>30105</v>
      </c>
      <c r="B95" s="15" t="s">
        <v>142</v>
      </c>
      <c r="C95" s="15" t="s">
        <v>141</v>
      </c>
      <c r="E95" s="2">
        <v>30105</v>
      </c>
    </row>
    <row r="96" spans="1:5" x14ac:dyDescent="0.2">
      <c r="A96" s="15">
        <v>30106</v>
      </c>
      <c r="B96" s="15" t="s">
        <v>131</v>
      </c>
      <c r="C96" s="15" t="s">
        <v>128</v>
      </c>
      <c r="E96" s="2">
        <v>30106</v>
      </c>
    </row>
    <row r="97" spans="1:5" x14ac:dyDescent="0.2">
      <c r="A97" s="15">
        <v>30107</v>
      </c>
      <c r="B97" s="15" t="s">
        <v>138</v>
      </c>
      <c r="C97" s="15" t="s">
        <v>128</v>
      </c>
      <c r="E97" s="2">
        <v>30107</v>
      </c>
    </row>
    <row r="98" spans="1:5" x14ac:dyDescent="0.2">
      <c r="A98" s="15">
        <v>30108</v>
      </c>
      <c r="B98" s="15" t="s">
        <v>143</v>
      </c>
      <c r="C98" s="15" t="s">
        <v>144</v>
      </c>
      <c r="E98" s="2">
        <v>30108</v>
      </c>
    </row>
    <row r="99" spans="1:5" x14ac:dyDescent="0.2">
      <c r="A99" s="15">
        <v>30109</v>
      </c>
      <c r="B99" s="15" t="s">
        <v>143</v>
      </c>
      <c r="C99" s="15" t="s">
        <v>144</v>
      </c>
      <c r="E99" s="2">
        <v>30109</v>
      </c>
    </row>
    <row r="100" spans="1:5" x14ac:dyDescent="0.2">
      <c r="A100" s="15">
        <v>30110</v>
      </c>
      <c r="B100" s="15" t="s">
        <v>145</v>
      </c>
      <c r="C100" s="15" t="s">
        <v>144</v>
      </c>
      <c r="E100" s="2">
        <v>30110</v>
      </c>
    </row>
    <row r="101" spans="1:5" x14ac:dyDescent="0.2">
      <c r="A101" s="15">
        <v>30111</v>
      </c>
      <c r="B101" s="15" t="s">
        <v>131</v>
      </c>
      <c r="C101" s="15" t="s">
        <v>128</v>
      </c>
      <c r="E101" s="2">
        <v>30111</v>
      </c>
    </row>
    <row r="102" spans="1:5" x14ac:dyDescent="0.2">
      <c r="A102" s="15">
        <v>30112</v>
      </c>
      <c r="B102" s="15" t="s">
        <v>143</v>
      </c>
      <c r="C102" s="15" t="s">
        <v>144</v>
      </c>
      <c r="E102" s="2">
        <v>30112</v>
      </c>
    </row>
    <row r="103" spans="1:5" x14ac:dyDescent="0.2">
      <c r="A103" s="15">
        <v>30113</v>
      </c>
      <c r="B103" s="15" t="s">
        <v>145</v>
      </c>
      <c r="C103" s="15" t="s">
        <v>144</v>
      </c>
      <c r="E103" s="2">
        <v>30113</v>
      </c>
    </row>
    <row r="104" spans="1:5" x14ac:dyDescent="0.2">
      <c r="A104" s="15">
        <v>30114</v>
      </c>
      <c r="B104" s="15" t="s">
        <v>138</v>
      </c>
      <c r="C104" s="15" t="s">
        <v>128</v>
      </c>
      <c r="E104" s="2">
        <v>30114</v>
      </c>
    </row>
    <row r="105" spans="1:5" x14ac:dyDescent="0.2">
      <c r="A105" s="15">
        <v>30115</v>
      </c>
      <c r="B105" s="15" t="s">
        <v>138</v>
      </c>
      <c r="C105" s="15" t="s">
        <v>128</v>
      </c>
      <c r="E105" s="2">
        <v>30115</v>
      </c>
    </row>
    <row r="106" spans="1:5" x14ac:dyDescent="0.2">
      <c r="A106" s="15">
        <v>30116</v>
      </c>
      <c r="B106" s="15" t="s">
        <v>143</v>
      </c>
      <c r="C106" s="15" t="s">
        <v>144</v>
      </c>
      <c r="E106" s="2">
        <v>30116</v>
      </c>
    </row>
    <row r="107" spans="1:5" x14ac:dyDescent="0.2">
      <c r="A107" s="15">
        <v>30117</v>
      </c>
      <c r="B107" s="15" t="s">
        <v>143</v>
      </c>
      <c r="C107" s="15" t="s">
        <v>144</v>
      </c>
      <c r="E107" s="2">
        <v>30117</v>
      </c>
    </row>
    <row r="108" spans="1:5" x14ac:dyDescent="0.2">
      <c r="A108" s="15">
        <v>30118</v>
      </c>
      <c r="B108" s="15" t="s">
        <v>143</v>
      </c>
      <c r="C108" s="15" t="s">
        <v>144</v>
      </c>
      <c r="E108" s="2">
        <v>30118</v>
      </c>
    </row>
    <row r="109" spans="1:5" x14ac:dyDescent="0.2">
      <c r="A109" s="15">
        <v>30119</v>
      </c>
      <c r="B109" s="15" t="s">
        <v>143</v>
      </c>
      <c r="C109" s="15" t="s">
        <v>144</v>
      </c>
      <c r="E109" s="2">
        <v>30119</v>
      </c>
    </row>
    <row r="110" spans="1:5" x14ac:dyDescent="0.2">
      <c r="A110" s="15">
        <v>30120</v>
      </c>
      <c r="B110" s="15" t="s">
        <v>139</v>
      </c>
      <c r="C110" s="15" t="s">
        <v>128</v>
      </c>
      <c r="E110" s="2">
        <v>30120</v>
      </c>
    </row>
    <row r="111" spans="1:5" x14ac:dyDescent="0.2">
      <c r="A111" s="15">
        <v>30121</v>
      </c>
      <c r="B111" s="15" t="s">
        <v>139</v>
      </c>
      <c r="C111" s="15" t="s">
        <v>128</v>
      </c>
      <c r="E111" s="2">
        <v>30121</v>
      </c>
    </row>
    <row r="112" spans="1:5" x14ac:dyDescent="0.2">
      <c r="A112" s="15">
        <v>30122</v>
      </c>
      <c r="B112" s="15" t="s">
        <v>146</v>
      </c>
      <c r="C112" s="15" t="s">
        <v>128</v>
      </c>
      <c r="E112" s="2">
        <v>30122</v>
      </c>
    </row>
    <row r="113" spans="1:5" x14ac:dyDescent="0.2">
      <c r="A113" s="15">
        <v>30123</v>
      </c>
      <c r="B113" s="15" t="s">
        <v>139</v>
      </c>
      <c r="C113" s="15" t="s">
        <v>128</v>
      </c>
      <c r="E113" s="2">
        <v>30123</v>
      </c>
    </row>
    <row r="114" spans="1:5" x14ac:dyDescent="0.2">
      <c r="A114" s="15">
        <v>30124</v>
      </c>
      <c r="B114" s="15" t="s">
        <v>142</v>
      </c>
      <c r="C114" s="15" t="s">
        <v>141</v>
      </c>
      <c r="E114" s="2">
        <v>30124</v>
      </c>
    </row>
    <row r="115" spans="1:5" x14ac:dyDescent="0.2">
      <c r="A115" s="15">
        <v>30125</v>
      </c>
      <c r="B115" s="15" t="s">
        <v>140</v>
      </c>
      <c r="C115" s="15" t="s">
        <v>141</v>
      </c>
      <c r="E115" s="2">
        <v>30125</v>
      </c>
    </row>
    <row r="116" spans="1:5" x14ac:dyDescent="0.2">
      <c r="A116" s="15">
        <v>30126</v>
      </c>
      <c r="B116" s="15" t="s">
        <v>131</v>
      </c>
      <c r="C116" s="15" t="s">
        <v>128</v>
      </c>
      <c r="E116" s="2">
        <v>30126</v>
      </c>
    </row>
    <row r="117" spans="1:5" x14ac:dyDescent="0.2">
      <c r="A117" s="15">
        <v>30127</v>
      </c>
      <c r="B117" s="15" t="s">
        <v>131</v>
      </c>
      <c r="C117" s="15" t="s">
        <v>128</v>
      </c>
      <c r="E117" s="2">
        <v>30127</v>
      </c>
    </row>
    <row r="118" spans="1:5" x14ac:dyDescent="0.2">
      <c r="A118" s="15">
        <v>30129</v>
      </c>
      <c r="B118" s="15" t="s">
        <v>142</v>
      </c>
      <c r="C118" s="15" t="s">
        <v>141</v>
      </c>
      <c r="E118" s="2">
        <v>30129</v>
      </c>
    </row>
    <row r="119" spans="1:5" x14ac:dyDescent="0.2">
      <c r="A119" s="15">
        <v>30132</v>
      </c>
      <c r="B119" s="15" t="s">
        <v>147</v>
      </c>
      <c r="C119" s="15" t="s">
        <v>128</v>
      </c>
      <c r="E119" s="2">
        <v>30132</v>
      </c>
    </row>
    <row r="120" spans="1:5" x14ac:dyDescent="0.2">
      <c r="A120" s="15">
        <v>30133</v>
      </c>
      <c r="B120" s="15" t="s">
        <v>146</v>
      </c>
      <c r="C120" s="15" t="s">
        <v>128</v>
      </c>
      <c r="E120" s="2">
        <v>30133</v>
      </c>
    </row>
    <row r="121" spans="1:5" x14ac:dyDescent="0.2">
      <c r="A121" s="15">
        <v>30134</v>
      </c>
      <c r="B121" s="15" t="s">
        <v>146</v>
      </c>
      <c r="C121" s="15" t="s">
        <v>128</v>
      </c>
      <c r="E121" s="2">
        <v>30134</v>
      </c>
    </row>
    <row r="122" spans="1:5" x14ac:dyDescent="0.2">
      <c r="A122" s="15">
        <v>30135</v>
      </c>
      <c r="B122" s="15" t="s">
        <v>146</v>
      </c>
      <c r="C122" s="15" t="s">
        <v>128</v>
      </c>
      <c r="E122" s="2">
        <v>30135</v>
      </c>
    </row>
    <row r="123" spans="1:5" x14ac:dyDescent="0.2">
      <c r="A123" s="15">
        <v>30137</v>
      </c>
      <c r="B123" s="15" t="s">
        <v>139</v>
      </c>
      <c r="C123" s="15" t="s">
        <v>128</v>
      </c>
      <c r="E123" s="2">
        <v>30137</v>
      </c>
    </row>
    <row r="124" spans="1:5" x14ac:dyDescent="0.2">
      <c r="A124" s="15">
        <v>30138</v>
      </c>
      <c r="B124" s="15" t="s">
        <v>140</v>
      </c>
      <c r="C124" s="15" t="s">
        <v>141</v>
      </c>
      <c r="E124" s="2">
        <v>30138</v>
      </c>
    </row>
    <row r="125" spans="1:5" x14ac:dyDescent="0.2">
      <c r="A125" s="15">
        <v>30139</v>
      </c>
      <c r="B125" s="15" t="s">
        <v>148</v>
      </c>
      <c r="C125" s="15" t="s">
        <v>141</v>
      </c>
      <c r="E125" s="2">
        <v>30139</v>
      </c>
    </row>
    <row r="126" spans="1:5" x14ac:dyDescent="0.2">
      <c r="A126" s="15">
        <v>30140</v>
      </c>
      <c r="B126" s="15" t="s">
        <v>145</v>
      </c>
      <c r="C126" s="15" t="s">
        <v>144</v>
      </c>
      <c r="E126" s="2">
        <v>30140</v>
      </c>
    </row>
    <row r="127" spans="1:5" x14ac:dyDescent="0.2">
      <c r="A127" s="15">
        <v>30141</v>
      </c>
      <c r="B127" s="15" t="s">
        <v>147</v>
      </c>
      <c r="C127" s="15" t="s">
        <v>128</v>
      </c>
      <c r="E127" s="2">
        <v>30141</v>
      </c>
    </row>
    <row r="128" spans="1:5" x14ac:dyDescent="0.2">
      <c r="A128" s="15">
        <v>30142</v>
      </c>
      <c r="B128" s="15" t="s">
        <v>138</v>
      </c>
      <c r="C128" s="15" t="s">
        <v>128</v>
      </c>
      <c r="E128" s="2">
        <v>30142</v>
      </c>
    </row>
    <row r="129" spans="1:5" x14ac:dyDescent="0.2">
      <c r="A129" s="15">
        <v>30143</v>
      </c>
      <c r="B129" s="15" t="s">
        <v>149</v>
      </c>
      <c r="C129" s="15" t="s">
        <v>141</v>
      </c>
      <c r="E129" s="2">
        <v>30143</v>
      </c>
    </row>
    <row r="130" spans="1:5" x14ac:dyDescent="0.2">
      <c r="A130" s="15">
        <v>30144</v>
      </c>
      <c r="B130" s="15" t="s">
        <v>131</v>
      </c>
      <c r="C130" s="15" t="s">
        <v>128</v>
      </c>
      <c r="E130" s="2">
        <v>30144</v>
      </c>
    </row>
    <row r="131" spans="1:5" x14ac:dyDescent="0.2">
      <c r="A131" s="15">
        <v>30145</v>
      </c>
      <c r="B131" s="15" t="s">
        <v>139</v>
      </c>
      <c r="C131" s="15" t="s">
        <v>128</v>
      </c>
      <c r="E131" s="2">
        <v>30145</v>
      </c>
    </row>
    <row r="132" spans="1:5" x14ac:dyDescent="0.2">
      <c r="A132" s="15">
        <v>30146</v>
      </c>
      <c r="B132" s="15" t="s">
        <v>138</v>
      </c>
      <c r="C132" s="15" t="s">
        <v>128</v>
      </c>
      <c r="E132" s="2">
        <v>30146</v>
      </c>
    </row>
    <row r="133" spans="1:5" x14ac:dyDescent="0.2">
      <c r="A133" s="15">
        <v>30147</v>
      </c>
      <c r="B133" s="15" t="s">
        <v>142</v>
      </c>
      <c r="C133" s="15" t="s">
        <v>141</v>
      </c>
      <c r="E133" s="2">
        <v>30147</v>
      </c>
    </row>
    <row r="134" spans="1:5" x14ac:dyDescent="0.2">
      <c r="A134" s="15">
        <v>30148</v>
      </c>
      <c r="B134" s="15" t="s">
        <v>149</v>
      </c>
      <c r="C134" s="15" t="s">
        <v>141</v>
      </c>
      <c r="E134" s="2">
        <v>30148</v>
      </c>
    </row>
    <row r="135" spans="1:5" x14ac:dyDescent="0.2">
      <c r="A135" s="15">
        <v>30149</v>
      </c>
      <c r="B135" s="15" t="s">
        <v>142</v>
      </c>
      <c r="C135" s="15" t="s">
        <v>141</v>
      </c>
      <c r="E135" s="2">
        <v>30149</v>
      </c>
    </row>
    <row r="136" spans="1:5" x14ac:dyDescent="0.2">
      <c r="A136" s="15">
        <v>30150</v>
      </c>
      <c r="B136" s="15" t="s">
        <v>143</v>
      </c>
      <c r="C136" s="15" t="s">
        <v>144</v>
      </c>
      <c r="E136" s="2">
        <v>30150</v>
      </c>
    </row>
    <row r="137" spans="1:5" x14ac:dyDescent="0.2">
      <c r="A137" s="15">
        <v>30151</v>
      </c>
      <c r="B137" s="15" t="s">
        <v>138</v>
      </c>
      <c r="C137" s="15" t="s">
        <v>128</v>
      </c>
      <c r="E137" s="2">
        <v>30151</v>
      </c>
    </row>
    <row r="138" spans="1:5" x14ac:dyDescent="0.2">
      <c r="A138" s="15">
        <v>30152</v>
      </c>
      <c r="B138" s="15" t="s">
        <v>131</v>
      </c>
      <c r="C138" s="15" t="s">
        <v>128</v>
      </c>
      <c r="E138" s="2">
        <v>30152</v>
      </c>
    </row>
    <row r="139" spans="1:5" x14ac:dyDescent="0.2">
      <c r="A139" s="15">
        <v>30153</v>
      </c>
      <c r="B139" s="15" t="s">
        <v>140</v>
      </c>
      <c r="C139" s="15" t="s">
        <v>141</v>
      </c>
      <c r="E139" s="2">
        <v>30153</v>
      </c>
    </row>
    <row r="140" spans="1:5" x14ac:dyDescent="0.2">
      <c r="A140" s="15">
        <v>30154</v>
      </c>
      <c r="B140" s="15" t="s">
        <v>146</v>
      </c>
      <c r="C140" s="15" t="s">
        <v>128</v>
      </c>
      <c r="E140" s="2">
        <v>30154</v>
      </c>
    </row>
    <row r="141" spans="1:5" x14ac:dyDescent="0.2">
      <c r="A141" s="15">
        <v>30156</v>
      </c>
      <c r="B141" s="15" t="s">
        <v>131</v>
      </c>
      <c r="C141" s="15" t="s">
        <v>128</v>
      </c>
      <c r="E141" s="2">
        <v>30156</v>
      </c>
    </row>
    <row r="142" spans="1:5" x14ac:dyDescent="0.2">
      <c r="A142" s="15">
        <v>30157</v>
      </c>
      <c r="B142" s="15" t="s">
        <v>147</v>
      </c>
      <c r="C142" s="15" t="s">
        <v>128</v>
      </c>
      <c r="E142" s="2">
        <v>30157</v>
      </c>
    </row>
    <row r="143" spans="1:5" x14ac:dyDescent="0.2">
      <c r="A143" s="15">
        <v>30160</v>
      </c>
      <c r="B143" s="15" t="s">
        <v>131</v>
      </c>
      <c r="C143" s="15" t="s">
        <v>128</v>
      </c>
      <c r="E143" s="2">
        <v>30160</v>
      </c>
    </row>
    <row r="144" spans="1:5" x14ac:dyDescent="0.2">
      <c r="A144" s="15">
        <v>30161</v>
      </c>
      <c r="B144" s="15" t="s">
        <v>142</v>
      </c>
      <c r="C144" s="15" t="s">
        <v>141</v>
      </c>
      <c r="E144" s="2">
        <v>30161</v>
      </c>
    </row>
    <row r="145" spans="1:5" x14ac:dyDescent="0.2">
      <c r="A145" s="15">
        <v>30162</v>
      </c>
      <c r="B145" s="15" t="s">
        <v>142</v>
      </c>
      <c r="C145" s="15" t="s">
        <v>141</v>
      </c>
      <c r="E145" s="2">
        <v>30162</v>
      </c>
    </row>
    <row r="146" spans="1:5" x14ac:dyDescent="0.2">
      <c r="A146" s="15">
        <v>30164</v>
      </c>
      <c r="B146" s="15" t="s">
        <v>142</v>
      </c>
      <c r="C146" s="15" t="s">
        <v>141</v>
      </c>
      <c r="E146" s="2">
        <v>30164</v>
      </c>
    </row>
    <row r="147" spans="1:5" x14ac:dyDescent="0.2">
      <c r="A147" s="15">
        <v>30165</v>
      </c>
      <c r="B147" s="15" t="s">
        <v>142</v>
      </c>
      <c r="C147" s="15" t="s">
        <v>141</v>
      </c>
      <c r="E147" s="2">
        <v>30165</v>
      </c>
    </row>
    <row r="148" spans="1:5" x14ac:dyDescent="0.2">
      <c r="A148" s="15">
        <v>30168</v>
      </c>
      <c r="B148" s="15" t="s">
        <v>131</v>
      </c>
      <c r="C148" s="15" t="s">
        <v>128</v>
      </c>
      <c r="E148" s="2">
        <v>30168</v>
      </c>
    </row>
    <row r="149" spans="1:5" x14ac:dyDescent="0.2">
      <c r="A149" s="15">
        <v>30169</v>
      </c>
      <c r="B149" s="15" t="s">
        <v>138</v>
      </c>
      <c r="C149" s="15" t="s">
        <v>128</v>
      </c>
      <c r="E149" s="2">
        <v>30169</v>
      </c>
    </row>
    <row r="150" spans="1:5" x14ac:dyDescent="0.2">
      <c r="A150" s="15">
        <v>30170</v>
      </c>
      <c r="B150" s="15" t="s">
        <v>143</v>
      </c>
      <c r="C150" s="15" t="s">
        <v>144</v>
      </c>
      <c r="E150" s="2">
        <v>30170</v>
      </c>
    </row>
    <row r="151" spans="1:5" x14ac:dyDescent="0.2">
      <c r="A151" s="15">
        <v>30171</v>
      </c>
      <c r="B151" s="15" t="s">
        <v>139</v>
      </c>
      <c r="C151" s="15" t="s">
        <v>128</v>
      </c>
      <c r="E151" s="2">
        <v>30171</v>
      </c>
    </row>
    <row r="152" spans="1:5" x14ac:dyDescent="0.2">
      <c r="A152" s="15">
        <v>30172</v>
      </c>
      <c r="B152" s="15" t="s">
        <v>142</v>
      </c>
      <c r="C152" s="15" t="s">
        <v>141</v>
      </c>
      <c r="E152" s="2">
        <v>30172</v>
      </c>
    </row>
    <row r="153" spans="1:5" x14ac:dyDescent="0.2">
      <c r="A153" s="15">
        <v>30173</v>
      </c>
      <c r="B153" s="15" t="s">
        <v>142</v>
      </c>
      <c r="C153" s="15" t="s">
        <v>141</v>
      </c>
      <c r="E153" s="2">
        <v>30173</v>
      </c>
    </row>
    <row r="154" spans="1:5" x14ac:dyDescent="0.2">
      <c r="A154" s="15">
        <v>30175</v>
      </c>
      <c r="B154" s="15" t="s">
        <v>149</v>
      </c>
      <c r="C154" s="15" t="s">
        <v>141</v>
      </c>
      <c r="E154" s="2">
        <v>30175</v>
      </c>
    </row>
    <row r="155" spans="1:5" x14ac:dyDescent="0.2">
      <c r="A155" s="15">
        <v>30176</v>
      </c>
      <c r="B155" s="15" t="s">
        <v>145</v>
      </c>
      <c r="C155" s="15" t="s">
        <v>144</v>
      </c>
      <c r="E155" s="2">
        <v>30176</v>
      </c>
    </row>
    <row r="156" spans="1:5" x14ac:dyDescent="0.2">
      <c r="A156" s="15">
        <v>30177</v>
      </c>
      <c r="B156" s="15" t="s">
        <v>149</v>
      </c>
      <c r="C156" s="15" t="s">
        <v>141</v>
      </c>
      <c r="E156" s="2">
        <v>30177</v>
      </c>
    </row>
    <row r="157" spans="1:5" x14ac:dyDescent="0.2">
      <c r="A157" s="15">
        <v>30178</v>
      </c>
      <c r="B157" s="15" t="s">
        <v>139</v>
      </c>
      <c r="C157" s="15" t="s">
        <v>128</v>
      </c>
      <c r="E157" s="2">
        <v>30178</v>
      </c>
    </row>
    <row r="158" spans="1:5" x14ac:dyDescent="0.2">
      <c r="A158" s="15">
        <v>30179</v>
      </c>
      <c r="B158" s="15" t="s">
        <v>143</v>
      </c>
      <c r="C158" s="15" t="s">
        <v>144</v>
      </c>
      <c r="E158" s="2">
        <v>30179</v>
      </c>
    </row>
    <row r="159" spans="1:5" x14ac:dyDescent="0.2">
      <c r="A159" s="15">
        <v>30180</v>
      </c>
      <c r="B159" s="15" t="s">
        <v>143</v>
      </c>
      <c r="C159" s="15" t="s">
        <v>144</v>
      </c>
      <c r="E159" s="2">
        <v>30180</v>
      </c>
    </row>
    <row r="160" spans="1:5" x14ac:dyDescent="0.2">
      <c r="A160" s="15">
        <v>30182</v>
      </c>
      <c r="B160" s="15" t="s">
        <v>145</v>
      </c>
      <c r="C160" s="15" t="s">
        <v>144</v>
      </c>
      <c r="E160" s="2">
        <v>30182</v>
      </c>
    </row>
    <row r="161" spans="1:5" x14ac:dyDescent="0.2">
      <c r="A161" s="15">
        <v>30183</v>
      </c>
      <c r="B161" s="15" t="s">
        <v>138</v>
      </c>
      <c r="C161" s="15" t="s">
        <v>128</v>
      </c>
      <c r="E161" s="2">
        <v>30183</v>
      </c>
    </row>
    <row r="162" spans="1:5" x14ac:dyDescent="0.2">
      <c r="A162" s="15">
        <v>30184</v>
      </c>
      <c r="B162" s="15" t="s">
        <v>139</v>
      </c>
      <c r="C162" s="15" t="s">
        <v>128</v>
      </c>
      <c r="E162" s="2">
        <v>30184</v>
      </c>
    </row>
    <row r="163" spans="1:5" x14ac:dyDescent="0.2">
      <c r="A163" s="15">
        <v>30185</v>
      </c>
      <c r="B163" s="15" t="s">
        <v>143</v>
      </c>
      <c r="C163" s="15" t="s">
        <v>144</v>
      </c>
      <c r="E163" s="2">
        <v>30185</v>
      </c>
    </row>
    <row r="164" spans="1:5" x14ac:dyDescent="0.2">
      <c r="A164" s="15">
        <v>30187</v>
      </c>
      <c r="B164" s="15" t="s">
        <v>146</v>
      </c>
      <c r="C164" s="15" t="s">
        <v>128</v>
      </c>
      <c r="E164" s="2">
        <v>30187</v>
      </c>
    </row>
    <row r="165" spans="1:5" x14ac:dyDescent="0.2">
      <c r="A165" s="15">
        <v>30188</v>
      </c>
      <c r="B165" s="15" t="s">
        <v>138</v>
      </c>
      <c r="C165" s="15" t="s">
        <v>128</v>
      </c>
      <c r="E165" s="2">
        <v>30188</v>
      </c>
    </row>
    <row r="166" spans="1:5" x14ac:dyDescent="0.2">
      <c r="A166" s="15">
        <v>30189</v>
      </c>
      <c r="B166" s="15" t="s">
        <v>138</v>
      </c>
      <c r="C166" s="15" t="s">
        <v>128</v>
      </c>
      <c r="E166" s="2">
        <v>30189</v>
      </c>
    </row>
    <row r="167" spans="1:5" x14ac:dyDescent="0.2">
      <c r="A167" s="15">
        <v>30204</v>
      </c>
      <c r="B167" s="15" t="s">
        <v>150</v>
      </c>
      <c r="C167" s="15" t="s">
        <v>128</v>
      </c>
      <c r="E167" s="2">
        <v>30204</v>
      </c>
    </row>
    <row r="168" spans="1:5" x14ac:dyDescent="0.2">
      <c r="A168" s="15">
        <v>30205</v>
      </c>
      <c r="B168" s="15" t="s">
        <v>151</v>
      </c>
      <c r="C168" s="15" t="s">
        <v>128</v>
      </c>
      <c r="E168" s="2">
        <v>30205</v>
      </c>
    </row>
    <row r="169" spans="1:5" x14ac:dyDescent="0.2">
      <c r="A169" s="15">
        <v>30206</v>
      </c>
      <c r="B169" s="15" t="s">
        <v>152</v>
      </c>
      <c r="C169" s="15" t="s">
        <v>128</v>
      </c>
      <c r="E169" s="2">
        <v>30206</v>
      </c>
    </row>
    <row r="170" spans="1:5" x14ac:dyDescent="0.2">
      <c r="A170" s="15">
        <v>30212</v>
      </c>
      <c r="B170" s="15" t="s">
        <v>153</v>
      </c>
      <c r="C170" s="15" t="s">
        <v>128</v>
      </c>
      <c r="E170" s="2">
        <v>30212</v>
      </c>
    </row>
    <row r="171" spans="1:5" x14ac:dyDescent="0.2">
      <c r="A171" s="15">
        <v>30213</v>
      </c>
      <c r="B171" s="15" t="s">
        <v>130</v>
      </c>
      <c r="C171" s="15" t="s">
        <v>128</v>
      </c>
      <c r="E171" s="2">
        <v>30213</v>
      </c>
    </row>
    <row r="172" spans="1:5" x14ac:dyDescent="0.2">
      <c r="A172" s="15">
        <v>30214</v>
      </c>
      <c r="B172" s="15" t="s">
        <v>151</v>
      </c>
      <c r="C172" s="15" t="s">
        <v>128</v>
      </c>
      <c r="E172" s="2">
        <v>30214</v>
      </c>
    </row>
    <row r="173" spans="1:5" x14ac:dyDescent="0.2">
      <c r="A173" s="15">
        <v>30215</v>
      </c>
      <c r="B173" s="15" t="s">
        <v>151</v>
      </c>
      <c r="C173" s="15" t="s">
        <v>128</v>
      </c>
      <c r="E173" s="2">
        <v>30215</v>
      </c>
    </row>
    <row r="174" spans="1:5" x14ac:dyDescent="0.2">
      <c r="A174" s="15">
        <v>30216</v>
      </c>
      <c r="B174" s="15" t="s">
        <v>154</v>
      </c>
      <c r="C174" s="15" t="s">
        <v>128</v>
      </c>
      <c r="E174" s="2">
        <v>30216</v>
      </c>
    </row>
    <row r="175" spans="1:5" x14ac:dyDescent="0.2">
      <c r="A175" s="15">
        <v>30217</v>
      </c>
      <c r="B175" s="15" t="s">
        <v>155</v>
      </c>
      <c r="C175" s="15" t="s">
        <v>144</v>
      </c>
      <c r="E175" s="2">
        <v>30217</v>
      </c>
    </row>
    <row r="176" spans="1:5" x14ac:dyDescent="0.2">
      <c r="A176" s="15">
        <v>30218</v>
      </c>
      <c r="B176" s="15" t="s">
        <v>156</v>
      </c>
      <c r="C176" s="15" t="s">
        <v>157</v>
      </c>
      <c r="E176" s="2">
        <v>30218</v>
      </c>
    </row>
    <row r="177" spans="1:5" x14ac:dyDescent="0.2">
      <c r="A177" s="15">
        <v>30220</v>
      </c>
      <c r="B177" s="15" t="s">
        <v>158</v>
      </c>
      <c r="C177" s="15" t="s">
        <v>128</v>
      </c>
      <c r="E177" s="2">
        <v>30220</v>
      </c>
    </row>
    <row r="178" spans="1:5" x14ac:dyDescent="0.2">
      <c r="A178" s="15">
        <v>30222</v>
      </c>
      <c r="B178" s="15" t="s">
        <v>156</v>
      </c>
      <c r="C178" s="15" t="s">
        <v>157</v>
      </c>
      <c r="E178" s="2">
        <v>30222</v>
      </c>
    </row>
    <row r="179" spans="1:5" x14ac:dyDescent="0.2">
      <c r="A179" s="15">
        <v>30223</v>
      </c>
      <c r="B179" s="15" t="s">
        <v>153</v>
      </c>
      <c r="C179" s="15" t="s">
        <v>128</v>
      </c>
      <c r="E179" s="2">
        <v>30223</v>
      </c>
    </row>
    <row r="180" spans="1:5" x14ac:dyDescent="0.2">
      <c r="A180" s="15">
        <v>30224</v>
      </c>
      <c r="B180" s="15" t="s">
        <v>153</v>
      </c>
      <c r="C180" s="15" t="s">
        <v>128</v>
      </c>
      <c r="E180" s="2">
        <v>30224</v>
      </c>
    </row>
    <row r="181" spans="1:5" x14ac:dyDescent="0.2">
      <c r="A181" s="15">
        <v>30228</v>
      </c>
      <c r="B181" s="15" t="s">
        <v>159</v>
      </c>
      <c r="C181" s="15" t="s">
        <v>128</v>
      </c>
      <c r="E181" s="2">
        <v>30228</v>
      </c>
    </row>
    <row r="182" spans="1:5" x14ac:dyDescent="0.2">
      <c r="A182" s="15">
        <v>30229</v>
      </c>
      <c r="B182" s="15" t="s">
        <v>158</v>
      </c>
      <c r="C182" s="15" t="s">
        <v>128</v>
      </c>
      <c r="E182" s="2">
        <v>30229</v>
      </c>
    </row>
    <row r="183" spans="1:5" x14ac:dyDescent="0.2">
      <c r="A183" s="15">
        <v>30230</v>
      </c>
      <c r="B183" s="15" t="s">
        <v>160</v>
      </c>
      <c r="C183" s="15" t="s">
        <v>157</v>
      </c>
      <c r="E183" s="2">
        <v>30230</v>
      </c>
    </row>
    <row r="184" spans="1:5" x14ac:dyDescent="0.2">
      <c r="A184" s="15">
        <v>30233</v>
      </c>
      <c r="B184" s="15" t="s">
        <v>154</v>
      </c>
      <c r="C184" s="15" t="s">
        <v>128</v>
      </c>
      <c r="E184" s="2">
        <v>30233</v>
      </c>
    </row>
    <row r="185" spans="1:5" x14ac:dyDescent="0.2">
      <c r="A185" s="15">
        <v>30234</v>
      </c>
      <c r="B185" s="15" t="s">
        <v>154</v>
      </c>
      <c r="C185" s="15" t="s">
        <v>128</v>
      </c>
      <c r="E185" s="2">
        <v>30234</v>
      </c>
    </row>
    <row r="186" spans="1:5" x14ac:dyDescent="0.2">
      <c r="A186" s="15">
        <v>30236</v>
      </c>
      <c r="B186" s="15" t="s">
        <v>161</v>
      </c>
      <c r="C186" s="15" t="s">
        <v>128</v>
      </c>
      <c r="E186" s="2">
        <v>30236</v>
      </c>
    </row>
    <row r="187" spans="1:5" x14ac:dyDescent="0.2">
      <c r="A187" s="15">
        <v>30237</v>
      </c>
      <c r="B187" s="15" t="s">
        <v>161</v>
      </c>
      <c r="C187" s="15" t="s">
        <v>128</v>
      </c>
      <c r="E187" s="2">
        <v>30237</v>
      </c>
    </row>
    <row r="188" spans="1:5" x14ac:dyDescent="0.2">
      <c r="A188" s="15">
        <v>30238</v>
      </c>
      <c r="B188" s="15" t="s">
        <v>161</v>
      </c>
      <c r="C188" s="15" t="s">
        <v>128</v>
      </c>
      <c r="E188" s="2">
        <v>30238</v>
      </c>
    </row>
    <row r="189" spans="1:5" x14ac:dyDescent="0.2">
      <c r="A189" s="15">
        <v>30240</v>
      </c>
      <c r="B189" s="15" t="s">
        <v>160</v>
      </c>
      <c r="C189" s="15" t="s">
        <v>157</v>
      </c>
      <c r="E189" s="2">
        <v>30240</v>
      </c>
    </row>
    <row r="190" spans="1:5" x14ac:dyDescent="0.2">
      <c r="A190" s="15">
        <v>30241</v>
      </c>
      <c r="B190" s="15" t="s">
        <v>160</v>
      </c>
      <c r="C190" s="15" t="s">
        <v>157</v>
      </c>
      <c r="E190" s="2">
        <v>30241</v>
      </c>
    </row>
    <row r="191" spans="1:5" x14ac:dyDescent="0.2">
      <c r="A191" s="15">
        <v>30248</v>
      </c>
      <c r="B191" s="15" t="s">
        <v>159</v>
      </c>
      <c r="C191" s="15" t="s">
        <v>128</v>
      </c>
      <c r="E191" s="2">
        <v>30248</v>
      </c>
    </row>
    <row r="192" spans="1:5" x14ac:dyDescent="0.2">
      <c r="A192" s="15">
        <v>30250</v>
      </c>
      <c r="B192" s="15" t="s">
        <v>161</v>
      </c>
      <c r="C192" s="15" t="s">
        <v>128</v>
      </c>
      <c r="E192" s="2">
        <v>30250</v>
      </c>
    </row>
    <row r="193" spans="1:5" x14ac:dyDescent="0.2">
      <c r="A193" s="15">
        <v>30251</v>
      </c>
      <c r="B193" s="15" t="s">
        <v>156</v>
      </c>
      <c r="C193" s="15" t="s">
        <v>157</v>
      </c>
      <c r="E193" s="2">
        <v>30251</v>
      </c>
    </row>
    <row r="194" spans="1:5" x14ac:dyDescent="0.2">
      <c r="A194" s="15">
        <v>30252</v>
      </c>
      <c r="B194" s="15" t="s">
        <v>159</v>
      </c>
      <c r="C194" s="15" t="s">
        <v>128</v>
      </c>
      <c r="E194" s="2">
        <v>30252</v>
      </c>
    </row>
    <row r="195" spans="1:5" x14ac:dyDescent="0.2">
      <c r="A195" s="15">
        <v>30253</v>
      </c>
      <c r="B195" s="15" t="s">
        <v>159</v>
      </c>
      <c r="C195" s="15" t="s">
        <v>128</v>
      </c>
      <c r="E195" s="2">
        <v>30253</v>
      </c>
    </row>
    <row r="196" spans="1:5" x14ac:dyDescent="0.2">
      <c r="A196" s="15">
        <v>30256</v>
      </c>
      <c r="B196" s="15" t="s">
        <v>152</v>
      </c>
      <c r="C196" s="15" t="s">
        <v>128</v>
      </c>
      <c r="E196" s="2">
        <v>30256</v>
      </c>
    </row>
    <row r="197" spans="1:5" x14ac:dyDescent="0.2">
      <c r="A197" s="15">
        <v>30257</v>
      </c>
      <c r="B197" s="15" t="s">
        <v>150</v>
      </c>
      <c r="C197" s="15" t="s">
        <v>128</v>
      </c>
      <c r="E197" s="2">
        <v>30257</v>
      </c>
    </row>
    <row r="198" spans="1:5" x14ac:dyDescent="0.2">
      <c r="A198" s="15">
        <v>30258</v>
      </c>
      <c r="B198" s="15" t="s">
        <v>152</v>
      </c>
      <c r="C198" s="15" t="s">
        <v>128</v>
      </c>
      <c r="E198" s="2">
        <v>30258</v>
      </c>
    </row>
    <row r="199" spans="1:5" x14ac:dyDescent="0.2">
      <c r="A199" s="15">
        <v>30259</v>
      </c>
      <c r="B199" s="15" t="s">
        <v>158</v>
      </c>
      <c r="C199" s="15" t="s">
        <v>128</v>
      </c>
      <c r="E199" s="2">
        <v>30259</v>
      </c>
    </row>
    <row r="200" spans="1:5" x14ac:dyDescent="0.2">
      <c r="A200" s="15">
        <v>30260</v>
      </c>
      <c r="B200" s="15" t="s">
        <v>161</v>
      </c>
      <c r="C200" s="15" t="s">
        <v>128</v>
      </c>
      <c r="E200" s="2">
        <v>30260</v>
      </c>
    </row>
    <row r="201" spans="1:5" x14ac:dyDescent="0.2">
      <c r="A201" s="15">
        <v>30261</v>
      </c>
      <c r="B201" s="15" t="s">
        <v>160</v>
      </c>
      <c r="C201" s="15" t="s">
        <v>157</v>
      </c>
      <c r="E201" s="2">
        <v>30261</v>
      </c>
    </row>
    <row r="202" spans="1:5" x14ac:dyDescent="0.2">
      <c r="A202" s="15">
        <v>30263</v>
      </c>
      <c r="B202" s="15" t="s">
        <v>158</v>
      </c>
      <c r="C202" s="15" t="s">
        <v>128</v>
      </c>
      <c r="E202" s="2">
        <v>30263</v>
      </c>
    </row>
    <row r="203" spans="1:5" x14ac:dyDescent="0.2">
      <c r="A203" s="15">
        <v>30264</v>
      </c>
      <c r="B203" s="15" t="s">
        <v>158</v>
      </c>
      <c r="C203" s="15" t="s">
        <v>128</v>
      </c>
      <c r="E203" s="2">
        <v>30264</v>
      </c>
    </row>
    <row r="204" spans="1:5" x14ac:dyDescent="0.2">
      <c r="A204" s="15">
        <v>30265</v>
      </c>
      <c r="B204" s="15" t="s">
        <v>158</v>
      </c>
      <c r="C204" s="15" t="s">
        <v>128</v>
      </c>
      <c r="E204" s="2">
        <v>30265</v>
      </c>
    </row>
    <row r="205" spans="1:5" x14ac:dyDescent="0.2">
      <c r="A205" s="15">
        <v>30266</v>
      </c>
      <c r="B205" s="15" t="s">
        <v>153</v>
      </c>
      <c r="C205" s="15" t="s">
        <v>128</v>
      </c>
      <c r="E205" s="2">
        <v>30266</v>
      </c>
    </row>
    <row r="206" spans="1:5" x14ac:dyDescent="0.2">
      <c r="A206" s="15">
        <v>30268</v>
      </c>
      <c r="B206" s="15" t="s">
        <v>130</v>
      </c>
      <c r="C206" s="15" t="s">
        <v>128</v>
      </c>
      <c r="E206" s="2">
        <v>30268</v>
      </c>
    </row>
    <row r="207" spans="1:5" x14ac:dyDescent="0.2">
      <c r="A207" s="15">
        <v>30269</v>
      </c>
      <c r="B207" s="15" t="s">
        <v>151</v>
      </c>
      <c r="C207" s="15" t="s">
        <v>128</v>
      </c>
      <c r="E207" s="2">
        <v>30269</v>
      </c>
    </row>
    <row r="208" spans="1:5" x14ac:dyDescent="0.2">
      <c r="A208" s="15">
        <v>30270</v>
      </c>
      <c r="B208" s="15" t="s">
        <v>151</v>
      </c>
      <c r="C208" s="15" t="s">
        <v>128</v>
      </c>
      <c r="E208" s="2">
        <v>30270</v>
      </c>
    </row>
    <row r="209" spans="1:5" x14ac:dyDescent="0.2">
      <c r="A209" s="15">
        <v>30271</v>
      </c>
      <c r="B209" s="15" t="s">
        <v>158</v>
      </c>
      <c r="C209" s="15" t="s">
        <v>128</v>
      </c>
      <c r="E209" s="2">
        <v>30271</v>
      </c>
    </row>
    <row r="210" spans="1:5" x14ac:dyDescent="0.2">
      <c r="A210" s="15">
        <v>30272</v>
      </c>
      <c r="B210" s="15" t="s">
        <v>130</v>
      </c>
      <c r="C210" s="15" t="s">
        <v>128</v>
      </c>
      <c r="E210" s="2">
        <v>30272</v>
      </c>
    </row>
    <row r="211" spans="1:5" x14ac:dyDescent="0.2">
      <c r="A211" s="15">
        <v>30273</v>
      </c>
      <c r="B211" s="15" t="s">
        <v>161</v>
      </c>
      <c r="C211" s="15" t="s">
        <v>128</v>
      </c>
      <c r="E211" s="2">
        <v>30273</v>
      </c>
    </row>
    <row r="212" spans="1:5" x14ac:dyDescent="0.2">
      <c r="A212" s="15">
        <v>30274</v>
      </c>
      <c r="B212" s="15" t="s">
        <v>161</v>
      </c>
      <c r="C212" s="15" t="s">
        <v>128</v>
      </c>
      <c r="E212" s="2">
        <v>30274</v>
      </c>
    </row>
    <row r="213" spans="1:5" x14ac:dyDescent="0.2">
      <c r="A213" s="15">
        <v>30275</v>
      </c>
      <c r="B213" s="15" t="s">
        <v>158</v>
      </c>
      <c r="C213" s="15" t="s">
        <v>128</v>
      </c>
      <c r="E213" s="2">
        <v>30275</v>
      </c>
    </row>
    <row r="214" spans="1:5" x14ac:dyDescent="0.2">
      <c r="A214" s="15">
        <v>30276</v>
      </c>
      <c r="B214" s="15" t="s">
        <v>158</v>
      </c>
      <c r="C214" s="15" t="s">
        <v>128</v>
      </c>
      <c r="E214" s="2">
        <v>30276</v>
      </c>
    </row>
    <row r="215" spans="1:5" x14ac:dyDescent="0.2">
      <c r="A215" s="15">
        <v>30277</v>
      </c>
      <c r="B215" s="15" t="s">
        <v>158</v>
      </c>
      <c r="C215" s="15" t="s">
        <v>128</v>
      </c>
      <c r="E215" s="2">
        <v>30277</v>
      </c>
    </row>
    <row r="216" spans="1:5" x14ac:dyDescent="0.2">
      <c r="A216" s="15">
        <v>30281</v>
      </c>
      <c r="B216" s="15" t="s">
        <v>159</v>
      </c>
      <c r="C216" s="15" t="s">
        <v>128</v>
      </c>
      <c r="E216" s="2">
        <v>30281</v>
      </c>
    </row>
    <row r="217" spans="1:5" x14ac:dyDescent="0.2">
      <c r="A217" s="15">
        <v>30284</v>
      </c>
      <c r="B217" s="15" t="s">
        <v>153</v>
      </c>
      <c r="C217" s="15" t="s">
        <v>128</v>
      </c>
      <c r="E217" s="2">
        <v>30284</v>
      </c>
    </row>
    <row r="218" spans="1:5" x14ac:dyDescent="0.2">
      <c r="A218" s="15">
        <v>30285</v>
      </c>
      <c r="B218" s="15" t="s">
        <v>162</v>
      </c>
      <c r="C218" s="15" t="s">
        <v>157</v>
      </c>
      <c r="E218" s="2">
        <v>30285</v>
      </c>
    </row>
    <row r="219" spans="1:5" x14ac:dyDescent="0.2">
      <c r="A219" s="15">
        <v>30286</v>
      </c>
      <c r="B219" s="15" t="s">
        <v>162</v>
      </c>
      <c r="C219" s="15" t="s">
        <v>157</v>
      </c>
      <c r="E219" s="2">
        <v>30286</v>
      </c>
    </row>
    <row r="220" spans="1:5" x14ac:dyDescent="0.2">
      <c r="A220" s="15">
        <v>30287</v>
      </c>
      <c r="B220" s="15" t="s">
        <v>161</v>
      </c>
      <c r="C220" s="15" t="s">
        <v>128</v>
      </c>
      <c r="E220" s="2">
        <v>30287</v>
      </c>
    </row>
    <row r="221" spans="1:5" x14ac:dyDescent="0.2">
      <c r="A221" s="15">
        <v>30288</v>
      </c>
      <c r="B221" s="15" t="s">
        <v>161</v>
      </c>
      <c r="C221" s="15" t="s">
        <v>128</v>
      </c>
      <c r="E221" s="2">
        <v>30288</v>
      </c>
    </row>
    <row r="222" spans="1:5" x14ac:dyDescent="0.2">
      <c r="A222" s="15">
        <v>30289</v>
      </c>
      <c r="B222" s="15" t="s">
        <v>158</v>
      </c>
      <c r="C222" s="15" t="s">
        <v>128</v>
      </c>
      <c r="E222" s="2">
        <v>30289</v>
      </c>
    </row>
    <row r="223" spans="1:5" x14ac:dyDescent="0.2">
      <c r="A223" s="15">
        <v>30290</v>
      </c>
      <c r="B223" s="15" t="s">
        <v>151</v>
      </c>
      <c r="C223" s="15" t="s">
        <v>128</v>
      </c>
      <c r="E223" s="2">
        <v>30290</v>
      </c>
    </row>
    <row r="224" spans="1:5" x14ac:dyDescent="0.2">
      <c r="A224" s="15">
        <v>30291</v>
      </c>
      <c r="B224" s="15" t="s">
        <v>130</v>
      </c>
      <c r="C224" s="15" t="s">
        <v>128</v>
      </c>
      <c r="E224" s="2">
        <v>30291</v>
      </c>
    </row>
    <row r="225" spans="1:5" x14ac:dyDescent="0.2">
      <c r="A225" s="15">
        <v>30292</v>
      </c>
      <c r="B225" s="15" t="s">
        <v>152</v>
      </c>
      <c r="C225" s="15" t="s">
        <v>128</v>
      </c>
      <c r="E225" s="2">
        <v>30292</v>
      </c>
    </row>
    <row r="226" spans="1:5" x14ac:dyDescent="0.2">
      <c r="A226" s="15">
        <v>30293</v>
      </c>
      <c r="B226" s="15" t="s">
        <v>156</v>
      </c>
      <c r="C226" s="15" t="s">
        <v>157</v>
      </c>
      <c r="E226" s="2">
        <v>30293</v>
      </c>
    </row>
    <row r="227" spans="1:5" x14ac:dyDescent="0.2">
      <c r="A227" s="15">
        <v>30294</v>
      </c>
      <c r="B227" s="15" t="s">
        <v>127</v>
      </c>
      <c r="C227" s="15" t="s">
        <v>128</v>
      </c>
      <c r="E227" s="2">
        <v>30294</v>
      </c>
    </row>
    <row r="228" spans="1:5" x14ac:dyDescent="0.2">
      <c r="A228" s="15">
        <v>30295</v>
      </c>
      <c r="B228" s="15" t="s">
        <v>152</v>
      </c>
      <c r="C228" s="15" t="s">
        <v>128</v>
      </c>
      <c r="E228" s="2">
        <v>30295</v>
      </c>
    </row>
    <row r="229" spans="1:5" x14ac:dyDescent="0.2">
      <c r="A229" s="15">
        <v>30296</v>
      </c>
      <c r="B229" s="15" t="s">
        <v>161</v>
      </c>
      <c r="C229" s="15" t="s">
        <v>128</v>
      </c>
      <c r="E229" s="2">
        <v>30296</v>
      </c>
    </row>
    <row r="230" spans="1:5" x14ac:dyDescent="0.2">
      <c r="A230" s="15">
        <v>30297</v>
      </c>
      <c r="B230" s="15" t="s">
        <v>161</v>
      </c>
      <c r="C230" s="15" t="s">
        <v>128</v>
      </c>
      <c r="E230" s="2">
        <v>30297</v>
      </c>
    </row>
    <row r="231" spans="1:5" x14ac:dyDescent="0.2">
      <c r="A231" s="15">
        <v>30298</v>
      </c>
      <c r="B231" s="15" t="s">
        <v>161</v>
      </c>
      <c r="C231" s="15" t="s">
        <v>128</v>
      </c>
      <c r="E231" s="2">
        <v>30298</v>
      </c>
    </row>
    <row r="232" spans="1:5" x14ac:dyDescent="0.2">
      <c r="A232" s="15">
        <v>30301</v>
      </c>
      <c r="B232" s="15" t="s">
        <v>130</v>
      </c>
      <c r="C232" s="15" t="s">
        <v>128</v>
      </c>
      <c r="E232" s="2">
        <v>30301</v>
      </c>
    </row>
    <row r="233" spans="1:5" x14ac:dyDescent="0.2">
      <c r="A233" s="15">
        <v>30302</v>
      </c>
      <c r="B233" s="15" t="s">
        <v>130</v>
      </c>
      <c r="C233" s="15" t="s">
        <v>128</v>
      </c>
      <c r="E233" s="2">
        <v>30302</v>
      </c>
    </row>
    <row r="234" spans="1:5" x14ac:dyDescent="0.2">
      <c r="A234" s="15">
        <v>30303</v>
      </c>
      <c r="B234" s="15" t="s">
        <v>130</v>
      </c>
      <c r="C234" s="15" t="s">
        <v>128</v>
      </c>
      <c r="E234" s="2">
        <v>30303</v>
      </c>
    </row>
    <row r="235" spans="1:5" x14ac:dyDescent="0.2">
      <c r="A235" s="15">
        <v>30304</v>
      </c>
      <c r="B235" s="15" t="s">
        <v>130</v>
      </c>
      <c r="C235" s="15" t="s">
        <v>128</v>
      </c>
      <c r="E235" s="2">
        <v>30304</v>
      </c>
    </row>
    <row r="236" spans="1:5" x14ac:dyDescent="0.2">
      <c r="A236" s="15">
        <v>30305</v>
      </c>
      <c r="B236" s="15" t="s">
        <v>130</v>
      </c>
      <c r="C236" s="15" t="s">
        <v>128</v>
      </c>
      <c r="E236" s="2">
        <v>30305</v>
      </c>
    </row>
    <row r="237" spans="1:5" x14ac:dyDescent="0.2">
      <c r="A237" s="15">
        <v>30306</v>
      </c>
      <c r="B237" s="15" t="s">
        <v>130</v>
      </c>
      <c r="C237" s="15" t="s">
        <v>128</v>
      </c>
      <c r="E237" s="2">
        <v>30306</v>
      </c>
    </row>
    <row r="238" spans="1:5" x14ac:dyDescent="0.2">
      <c r="A238" s="15">
        <v>30307</v>
      </c>
      <c r="B238" s="15" t="s">
        <v>130</v>
      </c>
      <c r="C238" s="15" t="s">
        <v>128</v>
      </c>
      <c r="E238" s="2">
        <v>30307</v>
      </c>
    </row>
    <row r="239" spans="1:5" x14ac:dyDescent="0.2">
      <c r="A239" s="15">
        <v>30308</v>
      </c>
      <c r="B239" s="15" t="s">
        <v>130</v>
      </c>
      <c r="C239" s="15" t="s">
        <v>128</v>
      </c>
      <c r="E239" s="2">
        <v>30308</v>
      </c>
    </row>
    <row r="240" spans="1:5" x14ac:dyDescent="0.2">
      <c r="A240" s="15">
        <v>30309</v>
      </c>
      <c r="B240" s="15" t="s">
        <v>130</v>
      </c>
      <c r="C240" s="15" t="s">
        <v>128</v>
      </c>
      <c r="E240" s="2">
        <v>30309</v>
      </c>
    </row>
    <row r="241" spans="1:5" x14ac:dyDescent="0.2">
      <c r="A241" s="15">
        <v>30310</v>
      </c>
      <c r="B241" s="15" t="s">
        <v>130</v>
      </c>
      <c r="C241" s="15" t="s">
        <v>128</v>
      </c>
      <c r="E241" s="2">
        <v>30310</v>
      </c>
    </row>
    <row r="242" spans="1:5" x14ac:dyDescent="0.2">
      <c r="A242" s="15">
        <v>30311</v>
      </c>
      <c r="B242" s="15" t="s">
        <v>130</v>
      </c>
      <c r="C242" s="15" t="s">
        <v>128</v>
      </c>
      <c r="E242" s="2">
        <v>30311</v>
      </c>
    </row>
    <row r="243" spans="1:5" x14ac:dyDescent="0.2">
      <c r="A243" s="15">
        <v>30312</v>
      </c>
      <c r="B243" s="15" t="s">
        <v>130</v>
      </c>
      <c r="C243" s="15" t="s">
        <v>128</v>
      </c>
      <c r="E243" s="2">
        <v>30312</v>
      </c>
    </row>
    <row r="244" spans="1:5" x14ac:dyDescent="0.2">
      <c r="A244" s="15">
        <v>30313</v>
      </c>
      <c r="B244" s="15" t="s">
        <v>130</v>
      </c>
      <c r="C244" s="15" t="s">
        <v>128</v>
      </c>
      <c r="E244" s="2">
        <v>30313</v>
      </c>
    </row>
    <row r="245" spans="1:5" x14ac:dyDescent="0.2">
      <c r="A245" s="15">
        <v>30314</v>
      </c>
      <c r="B245" s="15" t="s">
        <v>130</v>
      </c>
      <c r="C245" s="15" t="s">
        <v>128</v>
      </c>
      <c r="E245" s="2">
        <v>30314</v>
      </c>
    </row>
    <row r="246" spans="1:5" x14ac:dyDescent="0.2">
      <c r="A246" s="15">
        <v>30315</v>
      </c>
      <c r="B246" s="15" t="s">
        <v>130</v>
      </c>
      <c r="C246" s="15" t="s">
        <v>128</v>
      </c>
      <c r="E246" s="2">
        <v>30315</v>
      </c>
    </row>
    <row r="247" spans="1:5" x14ac:dyDescent="0.2">
      <c r="A247" s="15">
        <v>30316</v>
      </c>
      <c r="B247" s="15" t="s">
        <v>130</v>
      </c>
      <c r="C247" s="15" t="s">
        <v>128</v>
      </c>
      <c r="E247" s="2">
        <v>30316</v>
      </c>
    </row>
    <row r="248" spans="1:5" x14ac:dyDescent="0.2">
      <c r="A248" s="15">
        <v>30317</v>
      </c>
      <c r="B248" s="15" t="s">
        <v>127</v>
      </c>
      <c r="C248" s="15" t="s">
        <v>128</v>
      </c>
      <c r="E248" s="2">
        <v>30317</v>
      </c>
    </row>
    <row r="249" spans="1:5" x14ac:dyDescent="0.2">
      <c r="A249" s="15">
        <v>30318</v>
      </c>
      <c r="B249" s="15" t="s">
        <v>130</v>
      </c>
      <c r="C249" s="15" t="s">
        <v>128</v>
      </c>
      <c r="E249" s="2">
        <v>30318</v>
      </c>
    </row>
    <row r="250" spans="1:5" x14ac:dyDescent="0.2">
      <c r="A250" s="15">
        <v>30319</v>
      </c>
      <c r="B250" s="15" t="s">
        <v>127</v>
      </c>
      <c r="C250" s="15" t="s">
        <v>128</v>
      </c>
      <c r="E250" s="2">
        <v>30319</v>
      </c>
    </row>
    <row r="251" spans="1:5" x14ac:dyDescent="0.2">
      <c r="A251" s="15">
        <v>30320</v>
      </c>
      <c r="B251" s="15" t="s">
        <v>130</v>
      </c>
      <c r="C251" s="15" t="s">
        <v>128</v>
      </c>
      <c r="E251" s="2">
        <v>30320</v>
      </c>
    </row>
    <row r="252" spans="1:5" x14ac:dyDescent="0.2">
      <c r="A252" s="15">
        <v>30321</v>
      </c>
      <c r="B252" s="15" t="s">
        <v>130</v>
      </c>
      <c r="C252" s="15" t="s">
        <v>128</v>
      </c>
      <c r="E252" s="2">
        <v>30321</v>
      </c>
    </row>
    <row r="253" spans="1:5" x14ac:dyDescent="0.2">
      <c r="A253" s="15">
        <v>30322</v>
      </c>
      <c r="B253" s="15" t="s">
        <v>127</v>
      </c>
      <c r="C253" s="15" t="s">
        <v>128</v>
      </c>
      <c r="E253" s="2">
        <v>30322</v>
      </c>
    </row>
    <row r="254" spans="1:5" x14ac:dyDescent="0.2">
      <c r="A254" s="15">
        <v>30324</v>
      </c>
      <c r="B254" s="15" t="s">
        <v>130</v>
      </c>
      <c r="C254" s="15" t="s">
        <v>128</v>
      </c>
      <c r="E254" s="2">
        <v>30324</v>
      </c>
    </row>
    <row r="255" spans="1:5" x14ac:dyDescent="0.2">
      <c r="A255" s="15">
        <v>30325</v>
      </c>
      <c r="B255" s="15" t="s">
        <v>130</v>
      </c>
      <c r="C255" s="15" t="s">
        <v>128</v>
      </c>
      <c r="E255" s="2">
        <v>30325</v>
      </c>
    </row>
    <row r="256" spans="1:5" x14ac:dyDescent="0.2">
      <c r="A256" s="15">
        <v>30326</v>
      </c>
      <c r="B256" s="15" t="s">
        <v>130</v>
      </c>
      <c r="C256" s="15" t="s">
        <v>128</v>
      </c>
      <c r="E256" s="2">
        <v>30326</v>
      </c>
    </row>
    <row r="257" spans="1:5" x14ac:dyDescent="0.2">
      <c r="A257" s="15">
        <v>30327</v>
      </c>
      <c r="B257" s="15" t="s">
        <v>130</v>
      </c>
      <c r="C257" s="15" t="s">
        <v>128</v>
      </c>
      <c r="E257" s="2">
        <v>30327</v>
      </c>
    </row>
    <row r="258" spans="1:5" x14ac:dyDescent="0.2">
      <c r="A258" s="15">
        <v>30328</v>
      </c>
      <c r="B258" s="15" t="s">
        <v>130</v>
      </c>
      <c r="C258" s="15" t="s">
        <v>128</v>
      </c>
      <c r="E258" s="2">
        <v>30328</v>
      </c>
    </row>
    <row r="259" spans="1:5" x14ac:dyDescent="0.2">
      <c r="A259" s="15">
        <v>30329</v>
      </c>
      <c r="B259" s="15" t="s">
        <v>127</v>
      </c>
      <c r="C259" s="15" t="s">
        <v>128</v>
      </c>
      <c r="E259" s="2">
        <v>30329</v>
      </c>
    </row>
    <row r="260" spans="1:5" x14ac:dyDescent="0.2">
      <c r="A260" s="15">
        <v>30331</v>
      </c>
      <c r="B260" s="15" t="s">
        <v>130</v>
      </c>
      <c r="C260" s="15" t="s">
        <v>128</v>
      </c>
      <c r="E260" s="2">
        <v>30331</v>
      </c>
    </row>
    <row r="261" spans="1:5" x14ac:dyDescent="0.2">
      <c r="A261" s="15">
        <v>30332</v>
      </c>
      <c r="B261" s="15" t="s">
        <v>130</v>
      </c>
      <c r="C261" s="15" t="s">
        <v>128</v>
      </c>
      <c r="E261" s="2">
        <v>30332</v>
      </c>
    </row>
    <row r="262" spans="1:5" x14ac:dyDescent="0.2">
      <c r="A262" s="15">
        <v>30333</v>
      </c>
      <c r="B262" s="15" t="s">
        <v>127</v>
      </c>
      <c r="C262" s="15" t="s">
        <v>128</v>
      </c>
      <c r="E262" s="2">
        <v>30333</v>
      </c>
    </row>
    <row r="263" spans="1:5" x14ac:dyDescent="0.2">
      <c r="A263" s="15">
        <v>30334</v>
      </c>
      <c r="B263" s="15" t="s">
        <v>130</v>
      </c>
      <c r="C263" s="15" t="s">
        <v>128</v>
      </c>
      <c r="E263" s="2">
        <v>30334</v>
      </c>
    </row>
    <row r="264" spans="1:5" x14ac:dyDescent="0.2">
      <c r="A264" s="15">
        <v>30336</v>
      </c>
      <c r="B264" s="15" t="s">
        <v>130</v>
      </c>
      <c r="C264" s="15" t="s">
        <v>128</v>
      </c>
      <c r="E264" s="2">
        <v>30336</v>
      </c>
    </row>
    <row r="265" spans="1:5" x14ac:dyDescent="0.2">
      <c r="A265" s="15">
        <v>30337</v>
      </c>
      <c r="B265" s="15" t="s">
        <v>130</v>
      </c>
      <c r="C265" s="15" t="s">
        <v>128</v>
      </c>
      <c r="E265" s="2">
        <v>30337</v>
      </c>
    </row>
    <row r="266" spans="1:5" x14ac:dyDescent="0.2">
      <c r="A266" s="15">
        <v>30338</v>
      </c>
      <c r="B266" s="15" t="s">
        <v>127</v>
      </c>
      <c r="C266" s="15" t="s">
        <v>128</v>
      </c>
      <c r="E266" s="2">
        <v>30338</v>
      </c>
    </row>
    <row r="267" spans="1:5" x14ac:dyDescent="0.2">
      <c r="A267" s="15">
        <v>30339</v>
      </c>
      <c r="B267" s="15" t="s">
        <v>131</v>
      </c>
      <c r="C267" s="15" t="s">
        <v>128</v>
      </c>
      <c r="E267" s="2">
        <v>30339</v>
      </c>
    </row>
    <row r="268" spans="1:5" x14ac:dyDescent="0.2">
      <c r="A268" s="15">
        <v>30340</v>
      </c>
      <c r="B268" s="15" t="s">
        <v>127</v>
      </c>
      <c r="C268" s="15" t="s">
        <v>128</v>
      </c>
      <c r="E268" s="2">
        <v>30340</v>
      </c>
    </row>
    <row r="269" spans="1:5" x14ac:dyDescent="0.2">
      <c r="A269" s="15">
        <v>30341</v>
      </c>
      <c r="B269" s="15" t="s">
        <v>127</v>
      </c>
      <c r="C269" s="15" t="s">
        <v>128</v>
      </c>
      <c r="E269" s="2">
        <v>30341</v>
      </c>
    </row>
    <row r="270" spans="1:5" x14ac:dyDescent="0.2">
      <c r="A270" s="15">
        <v>30342</v>
      </c>
      <c r="B270" s="15" t="s">
        <v>130</v>
      </c>
      <c r="C270" s="15" t="s">
        <v>128</v>
      </c>
      <c r="E270" s="2">
        <v>30342</v>
      </c>
    </row>
    <row r="271" spans="1:5" x14ac:dyDescent="0.2">
      <c r="A271" s="15">
        <v>30343</v>
      </c>
      <c r="B271" s="15" t="s">
        <v>130</v>
      </c>
      <c r="C271" s="15" t="s">
        <v>128</v>
      </c>
      <c r="E271" s="2">
        <v>30343</v>
      </c>
    </row>
    <row r="272" spans="1:5" x14ac:dyDescent="0.2">
      <c r="A272" s="15">
        <v>30344</v>
      </c>
      <c r="B272" s="15" t="s">
        <v>130</v>
      </c>
      <c r="C272" s="15" t="s">
        <v>128</v>
      </c>
      <c r="E272" s="2">
        <v>30344</v>
      </c>
    </row>
    <row r="273" spans="1:5" x14ac:dyDescent="0.2">
      <c r="A273" s="15">
        <v>30345</v>
      </c>
      <c r="B273" s="15" t="s">
        <v>127</v>
      </c>
      <c r="C273" s="15" t="s">
        <v>128</v>
      </c>
      <c r="E273" s="2">
        <v>30345</v>
      </c>
    </row>
    <row r="274" spans="1:5" x14ac:dyDescent="0.2">
      <c r="A274" s="15">
        <v>30346</v>
      </c>
      <c r="B274" s="15" t="s">
        <v>127</v>
      </c>
      <c r="C274" s="15" t="s">
        <v>128</v>
      </c>
      <c r="E274" s="2">
        <v>30346</v>
      </c>
    </row>
    <row r="275" spans="1:5" x14ac:dyDescent="0.2">
      <c r="A275" s="15">
        <v>30348</v>
      </c>
      <c r="B275" s="15" t="s">
        <v>130</v>
      </c>
      <c r="C275" s="15" t="s">
        <v>128</v>
      </c>
      <c r="E275" s="2">
        <v>30348</v>
      </c>
    </row>
    <row r="276" spans="1:5" x14ac:dyDescent="0.2">
      <c r="A276" s="15">
        <v>30349</v>
      </c>
      <c r="B276" s="15" t="s">
        <v>130</v>
      </c>
      <c r="C276" s="15" t="s">
        <v>128</v>
      </c>
      <c r="E276" s="2">
        <v>30349</v>
      </c>
    </row>
    <row r="277" spans="1:5" x14ac:dyDescent="0.2">
      <c r="A277" s="15">
        <v>30350</v>
      </c>
      <c r="B277" s="15" t="s">
        <v>130</v>
      </c>
      <c r="C277" s="15" t="s">
        <v>128</v>
      </c>
      <c r="E277" s="2">
        <v>30350</v>
      </c>
    </row>
    <row r="278" spans="1:5" x14ac:dyDescent="0.2">
      <c r="A278" s="15">
        <v>30353</v>
      </c>
      <c r="B278" s="15" t="s">
        <v>130</v>
      </c>
      <c r="C278" s="15" t="s">
        <v>128</v>
      </c>
      <c r="E278" s="2">
        <v>30353</v>
      </c>
    </row>
    <row r="279" spans="1:5" x14ac:dyDescent="0.2">
      <c r="A279" s="15">
        <v>30354</v>
      </c>
      <c r="B279" s="15" t="s">
        <v>130</v>
      </c>
      <c r="C279" s="15" t="s">
        <v>128</v>
      </c>
      <c r="E279" s="2">
        <v>30354</v>
      </c>
    </row>
    <row r="280" spans="1:5" x14ac:dyDescent="0.2">
      <c r="A280" s="15">
        <v>30355</v>
      </c>
      <c r="B280" s="15" t="s">
        <v>130</v>
      </c>
      <c r="C280" s="15" t="s">
        <v>128</v>
      </c>
      <c r="E280" s="2">
        <v>30355</v>
      </c>
    </row>
    <row r="281" spans="1:5" x14ac:dyDescent="0.2">
      <c r="A281" s="15">
        <v>30356</v>
      </c>
      <c r="B281" s="15" t="s">
        <v>127</v>
      </c>
      <c r="C281" s="15" t="s">
        <v>128</v>
      </c>
      <c r="E281" s="2">
        <v>30356</v>
      </c>
    </row>
    <row r="282" spans="1:5" x14ac:dyDescent="0.2">
      <c r="A282" s="15">
        <v>30357</v>
      </c>
      <c r="B282" s="15" t="s">
        <v>130</v>
      </c>
      <c r="C282" s="15" t="s">
        <v>128</v>
      </c>
      <c r="E282" s="2">
        <v>30357</v>
      </c>
    </row>
    <row r="283" spans="1:5" x14ac:dyDescent="0.2">
      <c r="A283" s="15">
        <v>30358</v>
      </c>
      <c r="B283" s="15" t="s">
        <v>130</v>
      </c>
      <c r="C283" s="15" t="s">
        <v>128</v>
      </c>
      <c r="E283" s="2">
        <v>30358</v>
      </c>
    </row>
    <row r="284" spans="1:5" x14ac:dyDescent="0.2">
      <c r="A284" s="15">
        <v>30359</v>
      </c>
      <c r="B284" s="15" t="s">
        <v>127</v>
      </c>
      <c r="C284" s="15" t="s">
        <v>128</v>
      </c>
      <c r="E284" s="2">
        <v>30359</v>
      </c>
    </row>
    <row r="285" spans="1:5" x14ac:dyDescent="0.2">
      <c r="A285" s="15">
        <v>30360</v>
      </c>
      <c r="B285" s="15" t="s">
        <v>127</v>
      </c>
      <c r="C285" s="15" t="s">
        <v>128</v>
      </c>
      <c r="E285" s="2">
        <v>30360</v>
      </c>
    </row>
    <row r="286" spans="1:5" x14ac:dyDescent="0.2">
      <c r="A286" s="15">
        <v>30361</v>
      </c>
      <c r="B286" s="15" t="s">
        <v>130</v>
      </c>
      <c r="C286" s="15" t="s">
        <v>128</v>
      </c>
      <c r="E286" s="2">
        <v>30361</v>
      </c>
    </row>
    <row r="287" spans="1:5" x14ac:dyDescent="0.2">
      <c r="A287" s="15">
        <v>30362</v>
      </c>
      <c r="B287" s="15" t="s">
        <v>127</v>
      </c>
      <c r="C287" s="15" t="s">
        <v>128</v>
      </c>
      <c r="E287" s="2">
        <v>30362</v>
      </c>
    </row>
    <row r="288" spans="1:5" x14ac:dyDescent="0.2">
      <c r="A288" s="15">
        <v>30363</v>
      </c>
      <c r="B288" s="15" t="s">
        <v>130</v>
      </c>
      <c r="C288" s="15" t="s">
        <v>128</v>
      </c>
      <c r="E288" s="2">
        <v>30363</v>
      </c>
    </row>
    <row r="289" spans="1:5" x14ac:dyDescent="0.2">
      <c r="A289" s="15">
        <v>30364</v>
      </c>
      <c r="B289" s="15" t="s">
        <v>130</v>
      </c>
      <c r="C289" s="15" t="s">
        <v>128</v>
      </c>
      <c r="E289" s="2">
        <v>30364</v>
      </c>
    </row>
    <row r="290" spans="1:5" x14ac:dyDescent="0.2">
      <c r="A290" s="15">
        <v>30366</v>
      </c>
      <c r="B290" s="15" t="s">
        <v>127</v>
      </c>
      <c r="C290" s="15" t="s">
        <v>128</v>
      </c>
      <c r="E290" s="2">
        <v>30366</v>
      </c>
    </row>
    <row r="291" spans="1:5" x14ac:dyDescent="0.2">
      <c r="A291" s="15">
        <v>30368</v>
      </c>
      <c r="B291" s="15" t="s">
        <v>130</v>
      </c>
      <c r="C291" s="15" t="s">
        <v>128</v>
      </c>
      <c r="E291" s="2">
        <v>30368</v>
      </c>
    </row>
    <row r="292" spans="1:5" x14ac:dyDescent="0.2">
      <c r="A292" s="15">
        <v>30369</v>
      </c>
      <c r="B292" s="15" t="s">
        <v>130</v>
      </c>
      <c r="C292" s="15" t="s">
        <v>128</v>
      </c>
      <c r="E292" s="2">
        <v>30369</v>
      </c>
    </row>
    <row r="293" spans="1:5" x14ac:dyDescent="0.2">
      <c r="A293" s="15">
        <v>30370</v>
      </c>
      <c r="B293" s="15" t="s">
        <v>130</v>
      </c>
      <c r="C293" s="15" t="s">
        <v>128</v>
      </c>
      <c r="E293" s="2">
        <v>30370</v>
      </c>
    </row>
    <row r="294" spans="1:5" x14ac:dyDescent="0.2">
      <c r="A294" s="15">
        <v>30371</v>
      </c>
      <c r="B294" s="15" t="s">
        <v>130</v>
      </c>
      <c r="C294" s="15" t="s">
        <v>128</v>
      </c>
      <c r="E294" s="2">
        <v>30371</v>
      </c>
    </row>
    <row r="295" spans="1:5" x14ac:dyDescent="0.2">
      <c r="A295" s="15">
        <v>30374</v>
      </c>
      <c r="B295" s="15" t="s">
        <v>130</v>
      </c>
      <c r="C295" s="15" t="s">
        <v>128</v>
      </c>
      <c r="E295" s="2">
        <v>30374</v>
      </c>
    </row>
    <row r="296" spans="1:5" x14ac:dyDescent="0.2">
      <c r="A296" s="15">
        <v>30375</v>
      </c>
      <c r="B296" s="15" t="s">
        <v>130</v>
      </c>
      <c r="C296" s="15" t="s">
        <v>128</v>
      </c>
      <c r="E296" s="2">
        <v>30375</v>
      </c>
    </row>
    <row r="297" spans="1:5" x14ac:dyDescent="0.2">
      <c r="A297" s="15">
        <v>30377</v>
      </c>
      <c r="B297" s="15" t="s">
        <v>130</v>
      </c>
      <c r="C297" s="15" t="s">
        <v>128</v>
      </c>
      <c r="E297" s="2">
        <v>30377</v>
      </c>
    </row>
    <row r="298" spans="1:5" x14ac:dyDescent="0.2">
      <c r="A298" s="15">
        <v>30378</v>
      </c>
      <c r="B298" s="15" t="s">
        <v>130</v>
      </c>
      <c r="C298" s="15" t="s">
        <v>128</v>
      </c>
      <c r="E298" s="2">
        <v>30378</v>
      </c>
    </row>
    <row r="299" spans="1:5" x14ac:dyDescent="0.2">
      <c r="A299" s="15">
        <v>30380</v>
      </c>
      <c r="B299" s="15" t="s">
        <v>130</v>
      </c>
      <c r="C299" s="15" t="s">
        <v>128</v>
      </c>
      <c r="E299" s="2">
        <v>30380</v>
      </c>
    </row>
    <row r="300" spans="1:5" x14ac:dyDescent="0.2">
      <c r="A300" s="15">
        <v>30384</v>
      </c>
      <c r="B300" s="15" t="s">
        <v>130</v>
      </c>
      <c r="C300" s="15" t="s">
        <v>128</v>
      </c>
      <c r="E300" s="2">
        <v>30384</v>
      </c>
    </row>
    <row r="301" spans="1:5" x14ac:dyDescent="0.2">
      <c r="A301" s="15">
        <v>30385</v>
      </c>
      <c r="B301" s="15" t="s">
        <v>130</v>
      </c>
      <c r="C301" s="15" t="s">
        <v>128</v>
      </c>
      <c r="E301" s="2">
        <v>30385</v>
      </c>
    </row>
    <row r="302" spans="1:5" x14ac:dyDescent="0.2">
      <c r="A302" s="15">
        <v>30388</v>
      </c>
      <c r="B302" s="15" t="s">
        <v>130</v>
      </c>
      <c r="C302" s="15" t="s">
        <v>128</v>
      </c>
      <c r="E302" s="2">
        <v>30388</v>
      </c>
    </row>
    <row r="303" spans="1:5" x14ac:dyDescent="0.2">
      <c r="A303" s="15">
        <v>30392</v>
      </c>
      <c r="B303" s="15" t="s">
        <v>130</v>
      </c>
      <c r="C303" s="15" t="s">
        <v>128</v>
      </c>
      <c r="E303" s="2">
        <v>30392</v>
      </c>
    </row>
    <row r="304" spans="1:5" x14ac:dyDescent="0.2">
      <c r="A304" s="15">
        <v>30394</v>
      </c>
      <c r="B304" s="15" t="s">
        <v>130</v>
      </c>
      <c r="C304" s="15" t="s">
        <v>128</v>
      </c>
      <c r="E304" s="2">
        <v>30394</v>
      </c>
    </row>
    <row r="305" spans="1:5" x14ac:dyDescent="0.2">
      <c r="A305" s="15">
        <v>30396</v>
      </c>
      <c r="B305" s="15" t="s">
        <v>130</v>
      </c>
      <c r="C305" s="15" t="s">
        <v>128</v>
      </c>
      <c r="E305" s="2">
        <v>30396</v>
      </c>
    </row>
    <row r="306" spans="1:5" x14ac:dyDescent="0.2">
      <c r="A306" s="15">
        <v>30398</v>
      </c>
      <c r="B306" s="15" t="s">
        <v>130</v>
      </c>
      <c r="C306" s="15" t="s">
        <v>128</v>
      </c>
      <c r="E306" s="2">
        <v>30398</v>
      </c>
    </row>
    <row r="307" spans="1:5" x14ac:dyDescent="0.2">
      <c r="A307" s="15">
        <v>30401</v>
      </c>
      <c r="B307" s="15" t="s">
        <v>163</v>
      </c>
      <c r="C307" s="15" t="s">
        <v>164</v>
      </c>
      <c r="E307" s="2">
        <v>30501</v>
      </c>
    </row>
    <row r="308" spans="1:5" x14ac:dyDescent="0.2">
      <c r="A308" s="15">
        <v>30410</v>
      </c>
      <c r="B308" s="15" t="s">
        <v>165</v>
      </c>
      <c r="C308" s="15" t="s">
        <v>166</v>
      </c>
      <c r="E308" s="2">
        <v>30502</v>
      </c>
    </row>
    <row r="309" spans="1:5" x14ac:dyDescent="0.2">
      <c r="A309" s="15">
        <v>30411</v>
      </c>
      <c r="B309" s="15" t="s">
        <v>167</v>
      </c>
      <c r="C309" s="15" t="s">
        <v>166</v>
      </c>
      <c r="E309" s="2">
        <v>30503</v>
      </c>
    </row>
    <row r="310" spans="1:5" x14ac:dyDescent="0.2">
      <c r="A310" s="15">
        <v>30412</v>
      </c>
      <c r="B310" s="15" t="s">
        <v>165</v>
      </c>
      <c r="C310" s="15" t="s">
        <v>166</v>
      </c>
      <c r="E310" s="2">
        <v>30504</v>
      </c>
    </row>
    <row r="311" spans="1:5" x14ac:dyDescent="0.2">
      <c r="A311" s="15">
        <v>30413</v>
      </c>
      <c r="B311" s="15" t="s">
        <v>168</v>
      </c>
      <c r="C311" s="15" t="s">
        <v>164</v>
      </c>
      <c r="E311" s="2">
        <v>30506</v>
      </c>
    </row>
    <row r="312" spans="1:5" x14ac:dyDescent="0.2">
      <c r="A312" s="15">
        <v>30414</v>
      </c>
      <c r="B312" s="15" t="s">
        <v>169</v>
      </c>
      <c r="C312" s="15" t="s">
        <v>170</v>
      </c>
      <c r="E312" s="2">
        <v>30507</v>
      </c>
    </row>
    <row r="313" spans="1:5" x14ac:dyDescent="0.2">
      <c r="A313" s="15">
        <v>30415</v>
      </c>
      <c r="B313" s="15" t="s">
        <v>171</v>
      </c>
      <c r="C313" s="15" t="s">
        <v>170</v>
      </c>
      <c r="E313" s="2">
        <v>30510</v>
      </c>
    </row>
    <row r="314" spans="1:5" x14ac:dyDescent="0.2">
      <c r="A314" s="15">
        <v>30417</v>
      </c>
      <c r="B314" s="15" t="s">
        <v>169</v>
      </c>
      <c r="C314" s="15" t="s">
        <v>170</v>
      </c>
      <c r="E314" s="2">
        <v>30511</v>
      </c>
    </row>
    <row r="315" spans="1:5" x14ac:dyDescent="0.2">
      <c r="A315" s="15">
        <v>30420</v>
      </c>
      <c r="B315" s="15" t="s">
        <v>172</v>
      </c>
      <c r="C315" s="15" t="s">
        <v>170</v>
      </c>
      <c r="E315" s="2">
        <v>30512</v>
      </c>
    </row>
    <row r="316" spans="1:5" x14ac:dyDescent="0.2">
      <c r="A316" s="15">
        <v>30421</v>
      </c>
      <c r="B316" s="15" t="s">
        <v>172</v>
      </c>
      <c r="C316" s="15" t="s">
        <v>170</v>
      </c>
      <c r="E316" s="2">
        <v>30514</v>
      </c>
    </row>
    <row r="317" spans="1:5" x14ac:dyDescent="0.2">
      <c r="A317" s="15">
        <v>30423</v>
      </c>
      <c r="B317" s="15" t="s">
        <v>169</v>
      </c>
      <c r="C317" s="15" t="s">
        <v>170</v>
      </c>
      <c r="E317" s="2">
        <v>30515</v>
      </c>
    </row>
    <row r="318" spans="1:5" x14ac:dyDescent="0.2">
      <c r="A318" s="15">
        <v>30424</v>
      </c>
      <c r="B318" s="15" t="s">
        <v>173</v>
      </c>
      <c r="C318" s="15" t="s">
        <v>170</v>
      </c>
      <c r="E318" s="2">
        <v>30516</v>
      </c>
    </row>
    <row r="319" spans="1:5" x14ac:dyDescent="0.2">
      <c r="A319" s="15">
        <v>30425</v>
      </c>
      <c r="B319" s="15" t="s">
        <v>163</v>
      </c>
      <c r="C319" s="15" t="s">
        <v>164</v>
      </c>
      <c r="E319" s="2">
        <v>30517</v>
      </c>
    </row>
    <row r="320" spans="1:5" x14ac:dyDescent="0.2">
      <c r="A320" s="15">
        <v>30426</v>
      </c>
      <c r="B320" s="15" t="s">
        <v>174</v>
      </c>
      <c r="C320" s="15" t="s">
        <v>164</v>
      </c>
      <c r="E320" s="2">
        <v>30518</v>
      </c>
    </row>
    <row r="321" spans="1:5" x14ac:dyDescent="0.2">
      <c r="A321" s="15">
        <v>30427</v>
      </c>
      <c r="B321" s="15" t="s">
        <v>172</v>
      </c>
      <c r="C321" s="15" t="s">
        <v>170</v>
      </c>
      <c r="E321" s="2">
        <v>30519</v>
      </c>
    </row>
    <row r="322" spans="1:5" x14ac:dyDescent="0.2">
      <c r="A322" s="15">
        <v>30428</v>
      </c>
      <c r="B322" s="15" t="s">
        <v>167</v>
      </c>
      <c r="C322" s="15" t="s">
        <v>166</v>
      </c>
      <c r="E322" s="2">
        <v>30520</v>
      </c>
    </row>
    <row r="323" spans="1:5" x14ac:dyDescent="0.2">
      <c r="A323" s="15">
        <v>30429</v>
      </c>
      <c r="B323" s="15" t="s">
        <v>169</v>
      </c>
      <c r="C323" s="15" t="s">
        <v>170</v>
      </c>
      <c r="E323" s="2">
        <v>30521</v>
      </c>
    </row>
    <row r="324" spans="1:5" x14ac:dyDescent="0.2">
      <c r="A324" s="15">
        <v>30434</v>
      </c>
      <c r="B324" s="15" t="s">
        <v>168</v>
      </c>
      <c r="C324" s="15" t="s">
        <v>164</v>
      </c>
      <c r="E324" s="2">
        <v>30522</v>
      </c>
    </row>
    <row r="325" spans="1:5" x14ac:dyDescent="0.2">
      <c r="A325" s="15">
        <v>30436</v>
      </c>
      <c r="B325" s="15" t="s">
        <v>175</v>
      </c>
      <c r="C325" s="15" t="s">
        <v>166</v>
      </c>
      <c r="E325" s="2">
        <v>30523</v>
      </c>
    </row>
    <row r="326" spans="1:5" x14ac:dyDescent="0.2">
      <c r="A326" s="15">
        <v>30438</v>
      </c>
      <c r="B326" s="15" t="s">
        <v>172</v>
      </c>
      <c r="C326" s="15" t="s">
        <v>170</v>
      </c>
      <c r="E326" s="2">
        <v>30525</v>
      </c>
    </row>
    <row r="327" spans="1:5" x14ac:dyDescent="0.2">
      <c r="A327" s="15">
        <v>30439</v>
      </c>
      <c r="B327" s="15" t="s">
        <v>176</v>
      </c>
      <c r="C327" s="15" t="s">
        <v>170</v>
      </c>
      <c r="E327" s="2">
        <v>30527</v>
      </c>
    </row>
    <row r="328" spans="1:5" x14ac:dyDescent="0.2">
      <c r="A328" s="15">
        <v>30441</v>
      </c>
      <c r="B328" s="15" t="s">
        <v>174</v>
      </c>
      <c r="C328" s="15" t="s">
        <v>164</v>
      </c>
      <c r="E328" s="2">
        <v>30528</v>
      </c>
    </row>
    <row r="329" spans="1:5" x14ac:dyDescent="0.2">
      <c r="A329" s="15">
        <v>30442</v>
      </c>
      <c r="B329" s="15" t="s">
        <v>177</v>
      </c>
      <c r="C329" s="15" t="s">
        <v>164</v>
      </c>
      <c r="E329" s="2">
        <v>30529</v>
      </c>
    </row>
    <row r="330" spans="1:5" x14ac:dyDescent="0.2">
      <c r="A330" s="15">
        <v>30445</v>
      </c>
      <c r="B330" s="15" t="s">
        <v>165</v>
      </c>
      <c r="C330" s="15" t="s">
        <v>166</v>
      </c>
      <c r="E330" s="2">
        <v>30530</v>
      </c>
    </row>
    <row r="331" spans="1:5" x14ac:dyDescent="0.2">
      <c r="A331" s="15">
        <v>30446</v>
      </c>
      <c r="B331" s="15" t="s">
        <v>173</v>
      </c>
      <c r="C331" s="15" t="s">
        <v>170</v>
      </c>
      <c r="E331" s="2">
        <v>30531</v>
      </c>
    </row>
    <row r="332" spans="1:5" x14ac:dyDescent="0.2">
      <c r="A332" s="15">
        <v>30447</v>
      </c>
      <c r="B332" s="15" t="s">
        <v>163</v>
      </c>
      <c r="C332" s="15" t="s">
        <v>164</v>
      </c>
      <c r="E332" s="2">
        <v>30533</v>
      </c>
    </row>
    <row r="333" spans="1:5" x14ac:dyDescent="0.2">
      <c r="A333" s="15">
        <v>30448</v>
      </c>
      <c r="B333" s="15" t="s">
        <v>163</v>
      </c>
      <c r="C333" s="15" t="s">
        <v>164</v>
      </c>
      <c r="E333" s="2">
        <v>30534</v>
      </c>
    </row>
    <row r="334" spans="1:5" x14ac:dyDescent="0.2">
      <c r="A334" s="15">
        <v>30449</v>
      </c>
      <c r="B334" s="15" t="s">
        <v>173</v>
      </c>
      <c r="C334" s="15" t="s">
        <v>170</v>
      </c>
      <c r="E334" s="2">
        <v>30535</v>
      </c>
    </row>
    <row r="335" spans="1:5" x14ac:dyDescent="0.2">
      <c r="A335" s="15">
        <v>30450</v>
      </c>
      <c r="B335" s="15" t="s">
        <v>171</v>
      </c>
      <c r="C335" s="15" t="s">
        <v>170</v>
      </c>
      <c r="E335" s="2">
        <v>30536</v>
      </c>
    </row>
    <row r="336" spans="1:5" x14ac:dyDescent="0.2">
      <c r="A336" s="15">
        <v>30451</v>
      </c>
      <c r="B336" s="15" t="s">
        <v>176</v>
      </c>
      <c r="C336" s="15" t="s">
        <v>170</v>
      </c>
      <c r="E336" s="2">
        <v>30537</v>
      </c>
    </row>
    <row r="337" spans="1:5" x14ac:dyDescent="0.2">
      <c r="A337" s="15">
        <v>30452</v>
      </c>
      <c r="B337" s="15" t="s">
        <v>171</v>
      </c>
      <c r="C337" s="15" t="s">
        <v>170</v>
      </c>
      <c r="E337" s="2">
        <v>30538</v>
      </c>
    </row>
    <row r="338" spans="1:5" x14ac:dyDescent="0.2">
      <c r="A338" s="15">
        <v>30453</v>
      </c>
      <c r="B338" s="15" t="s">
        <v>172</v>
      </c>
      <c r="C338" s="15" t="s">
        <v>170</v>
      </c>
      <c r="E338" s="2">
        <v>30539</v>
      </c>
    </row>
    <row r="339" spans="1:5" x14ac:dyDescent="0.2">
      <c r="A339" s="15">
        <v>30454</v>
      </c>
      <c r="B339" s="15" t="s">
        <v>178</v>
      </c>
      <c r="C339" s="15" t="s">
        <v>166</v>
      </c>
      <c r="E339" s="2">
        <v>30540</v>
      </c>
    </row>
    <row r="340" spans="1:5" x14ac:dyDescent="0.2">
      <c r="A340" s="15">
        <v>30455</v>
      </c>
      <c r="B340" s="15" t="s">
        <v>173</v>
      </c>
      <c r="C340" s="15" t="s">
        <v>170</v>
      </c>
      <c r="E340" s="2">
        <v>30542</v>
      </c>
    </row>
    <row r="341" spans="1:5" x14ac:dyDescent="0.2">
      <c r="A341" s="15">
        <v>30456</v>
      </c>
      <c r="B341" s="15" t="s">
        <v>174</v>
      </c>
      <c r="C341" s="15" t="s">
        <v>164</v>
      </c>
      <c r="E341" s="2">
        <v>30543</v>
      </c>
    </row>
    <row r="342" spans="1:5" x14ac:dyDescent="0.2">
      <c r="A342" s="15">
        <v>30457</v>
      </c>
      <c r="B342" s="15" t="s">
        <v>179</v>
      </c>
      <c r="C342" s="15" t="s">
        <v>166</v>
      </c>
      <c r="E342" s="2">
        <v>30545</v>
      </c>
    </row>
    <row r="343" spans="1:5" x14ac:dyDescent="0.2">
      <c r="A343" s="15">
        <v>30458</v>
      </c>
      <c r="B343" s="15" t="s">
        <v>171</v>
      </c>
      <c r="C343" s="15" t="s">
        <v>170</v>
      </c>
      <c r="E343" s="2">
        <v>30546</v>
      </c>
    </row>
    <row r="344" spans="1:5" x14ac:dyDescent="0.2">
      <c r="A344" s="15">
        <v>30459</v>
      </c>
      <c r="B344" s="15" t="s">
        <v>171</v>
      </c>
      <c r="C344" s="15" t="s">
        <v>170</v>
      </c>
      <c r="E344" s="2">
        <v>30547</v>
      </c>
    </row>
    <row r="345" spans="1:5" x14ac:dyDescent="0.2">
      <c r="A345" s="15">
        <v>30460</v>
      </c>
      <c r="B345" s="15" t="s">
        <v>171</v>
      </c>
      <c r="C345" s="15" t="s">
        <v>170</v>
      </c>
      <c r="E345" s="2">
        <v>30548</v>
      </c>
    </row>
    <row r="346" spans="1:5" x14ac:dyDescent="0.2">
      <c r="A346" s="15">
        <v>30461</v>
      </c>
      <c r="B346" s="15" t="s">
        <v>171</v>
      </c>
      <c r="C346" s="15" t="s">
        <v>170</v>
      </c>
      <c r="E346" s="2">
        <v>30549</v>
      </c>
    </row>
    <row r="347" spans="1:5" x14ac:dyDescent="0.2">
      <c r="A347" s="15">
        <v>30464</v>
      </c>
      <c r="B347" s="15" t="s">
        <v>163</v>
      </c>
      <c r="C347" s="15" t="s">
        <v>164</v>
      </c>
      <c r="E347" s="2">
        <v>30552</v>
      </c>
    </row>
    <row r="348" spans="1:5" x14ac:dyDescent="0.2">
      <c r="A348" s="15">
        <v>30467</v>
      </c>
      <c r="B348" s="15" t="s">
        <v>173</v>
      </c>
      <c r="C348" s="15" t="s">
        <v>170</v>
      </c>
      <c r="E348" s="2">
        <v>30553</v>
      </c>
    </row>
    <row r="349" spans="1:5" x14ac:dyDescent="0.2">
      <c r="A349" s="15">
        <v>30470</v>
      </c>
      <c r="B349" s="15" t="s">
        <v>165</v>
      </c>
      <c r="C349" s="15" t="s">
        <v>166</v>
      </c>
      <c r="E349" s="2">
        <v>30554</v>
      </c>
    </row>
    <row r="350" spans="1:5" x14ac:dyDescent="0.2">
      <c r="A350" s="15">
        <v>30471</v>
      </c>
      <c r="B350" s="15" t="s">
        <v>163</v>
      </c>
      <c r="C350" s="15" t="s">
        <v>164</v>
      </c>
      <c r="E350" s="2">
        <v>30557</v>
      </c>
    </row>
    <row r="351" spans="1:5" x14ac:dyDescent="0.2">
      <c r="A351" s="15">
        <v>30473</v>
      </c>
      <c r="B351" s="15" t="s">
        <v>165</v>
      </c>
      <c r="C351" s="15" t="s">
        <v>166</v>
      </c>
      <c r="E351" s="2">
        <v>30558</v>
      </c>
    </row>
    <row r="352" spans="1:5" x14ac:dyDescent="0.2">
      <c r="A352" s="15">
        <v>30474</v>
      </c>
      <c r="B352" s="15" t="s">
        <v>175</v>
      </c>
      <c r="C352" s="15" t="s">
        <v>166</v>
      </c>
      <c r="E352" s="2">
        <v>30562</v>
      </c>
    </row>
    <row r="353" spans="1:5" x14ac:dyDescent="0.2">
      <c r="A353" s="15">
        <v>30475</v>
      </c>
      <c r="B353" s="15" t="s">
        <v>175</v>
      </c>
      <c r="C353" s="15" t="s">
        <v>166</v>
      </c>
      <c r="E353" s="2">
        <v>30563</v>
      </c>
    </row>
    <row r="354" spans="1:5" x14ac:dyDescent="0.2">
      <c r="A354" s="15">
        <v>30477</v>
      </c>
      <c r="B354" s="15" t="s">
        <v>168</v>
      </c>
      <c r="C354" s="15" t="s">
        <v>164</v>
      </c>
      <c r="E354" s="2">
        <v>30564</v>
      </c>
    </row>
    <row r="355" spans="1:5" x14ac:dyDescent="0.2">
      <c r="A355" s="15">
        <v>30499</v>
      </c>
      <c r="B355" s="15" t="s">
        <v>172</v>
      </c>
      <c r="C355" s="15" t="s">
        <v>170</v>
      </c>
      <c r="E355" s="2">
        <v>30565</v>
      </c>
    </row>
    <row r="356" spans="1:5" x14ac:dyDescent="0.2">
      <c r="A356" s="15">
        <v>30501</v>
      </c>
      <c r="B356" s="15" t="s">
        <v>180</v>
      </c>
      <c r="C356" s="15" t="s">
        <v>181</v>
      </c>
      <c r="E356" s="2">
        <v>30566</v>
      </c>
    </row>
    <row r="357" spans="1:5" x14ac:dyDescent="0.2">
      <c r="A357" s="15">
        <v>30502</v>
      </c>
      <c r="B357" s="15" t="s">
        <v>180</v>
      </c>
      <c r="C357" s="15" t="s">
        <v>181</v>
      </c>
      <c r="E357" s="2">
        <v>30567</v>
      </c>
    </row>
    <row r="358" spans="1:5" x14ac:dyDescent="0.2">
      <c r="A358" s="15">
        <v>30503</v>
      </c>
      <c r="B358" s="15" t="s">
        <v>180</v>
      </c>
      <c r="C358" s="15" t="s">
        <v>181</v>
      </c>
      <c r="E358" s="2">
        <v>30568</v>
      </c>
    </row>
    <row r="359" spans="1:5" x14ac:dyDescent="0.2">
      <c r="A359" s="15">
        <v>30504</v>
      </c>
      <c r="B359" s="15" t="s">
        <v>180</v>
      </c>
      <c r="C359" s="15" t="s">
        <v>181</v>
      </c>
      <c r="E359" s="2">
        <v>30571</v>
      </c>
    </row>
    <row r="360" spans="1:5" x14ac:dyDescent="0.2">
      <c r="A360" s="15">
        <v>30506</v>
      </c>
      <c r="B360" s="15" t="s">
        <v>180</v>
      </c>
      <c r="C360" s="15" t="s">
        <v>181</v>
      </c>
      <c r="E360" s="2">
        <v>30572</v>
      </c>
    </row>
    <row r="361" spans="1:5" x14ac:dyDescent="0.2">
      <c r="A361" s="15">
        <v>30507</v>
      </c>
      <c r="B361" s="15" t="s">
        <v>180</v>
      </c>
      <c r="C361" s="15" t="s">
        <v>181</v>
      </c>
      <c r="E361" s="2">
        <v>30573</v>
      </c>
    </row>
    <row r="362" spans="1:5" x14ac:dyDescent="0.2">
      <c r="A362" s="15">
        <v>30510</v>
      </c>
      <c r="B362" s="15" t="s">
        <v>182</v>
      </c>
      <c r="C362" s="15" t="s">
        <v>181</v>
      </c>
      <c r="E362" s="2">
        <v>30575</v>
      </c>
    </row>
    <row r="363" spans="1:5" x14ac:dyDescent="0.2">
      <c r="A363" s="15">
        <v>30511</v>
      </c>
      <c r="B363" s="15" t="s">
        <v>183</v>
      </c>
      <c r="C363" s="15" t="s">
        <v>181</v>
      </c>
      <c r="E363" s="2">
        <v>30576</v>
      </c>
    </row>
    <row r="364" spans="1:5" x14ac:dyDescent="0.2">
      <c r="A364" s="15">
        <v>30512</v>
      </c>
      <c r="B364" s="15" t="s">
        <v>184</v>
      </c>
      <c r="C364" s="15" t="s">
        <v>181</v>
      </c>
      <c r="E364" s="2">
        <v>30577</v>
      </c>
    </row>
    <row r="365" spans="1:5" x14ac:dyDescent="0.2">
      <c r="A365" s="15">
        <v>30513</v>
      </c>
      <c r="B365" s="15" t="s">
        <v>185</v>
      </c>
      <c r="C365" s="15" t="s">
        <v>186</v>
      </c>
      <c r="E365" s="2">
        <v>30580</v>
      </c>
    </row>
    <row r="366" spans="1:5" x14ac:dyDescent="0.2">
      <c r="A366" s="15">
        <v>30514</v>
      </c>
      <c r="B366" s="15" t="s">
        <v>184</v>
      </c>
      <c r="C366" s="15" t="s">
        <v>181</v>
      </c>
      <c r="E366" s="2">
        <v>30581</v>
      </c>
    </row>
    <row r="367" spans="1:5" x14ac:dyDescent="0.2">
      <c r="A367" s="15">
        <v>30515</v>
      </c>
      <c r="B367" s="15" t="s">
        <v>129</v>
      </c>
      <c r="C367" s="15" t="s">
        <v>128</v>
      </c>
      <c r="E367" s="2">
        <v>30582</v>
      </c>
    </row>
    <row r="368" spans="1:5" x14ac:dyDescent="0.2">
      <c r="A368" s="15">
        <v>30516</v>
      </c>
      <c r="B368" s="15" t="s">
        <v>187</v>
      </c>
      <c r="C368" s="15" t="s">
        <v>181</v>
      </c>
      <c r="E368" s="2">
        <v>30597</v>
      </c>
    </row>
    <row r="369" spans="1:5" x14ac:dyDescent="0.2">
      <c r="A369" s="15">
        <v>30517</v>
      </c>
      <c r="B369" s="15" t="s">
        <v>188</v>
      </c>
      <c r="C369" s="15" t="s">
        <v>133</v>
      </c>
      <c r="E369" s="2">
        <v>30598</v>
      </c>
    </row>
    <row r="370" spans="1:5" x14ac:dyDescent="0.2">
      <c r="A370" s="15">
        <v>30518</v>
      </c>
      <c r="B370" s="15" t="s">
        <v>129</v>
      </c>
      <c r="C370" s="15" t="s">
        <v>128</v>
      </c>
      <c r="E370" s="2">
        <v>30599</v>
      </c>
    </row>
    <row r="371" spans="1:5" x14ac:dyDescent="0.2">
      <c r="A371" s="15">
        <v>30519</v>
      </c>
      <c r="B371" s="15" t="s">
        <v>129</v>
      </c>
      <c r="C371" s="15" t="s">
        <v>128</v>
      </c>
      <c r="E371" s="2">
        <v>30601</v>
      </c>
    </row>
    <row r="372" spans="1:5" x14ac:dyDescent="0.2">
      <c r="A372" s="15">
        <v>30520</v>
      </c>
      <c r="B372" s="15" t="s">
        <v>189</v>
      </c>
      <c r="C372" s="15" t="s">
        <v>181</v>
      </c>
      <c r="E372" s="2">
        <v>30602</v>
      </c>
    </row>
    <row r="373" spans="1:5" x14ac:dyDescent="0.2">
      <c r="A373" s="15">
        <v>30521</v>
      </c>
      <c r="B373" s="15" t="s">
        <v>189</v>
      </c>
      <c r="C373" s="15" t="s">
        <v>181</v>
      </c>
      <c r="E373" s="2">
        <v>30603</v>
      </c>
    </row>
    <row r="374" spans="1:5" x14ac:dyDescent="0.2">
      <c r="A374" s="15">
        <v>30522</v>
      </c>
      <c r="B374" s="15" t="s">
        <v>190</v>
      </c>
      <c r="C374" s="15" t="s">
        <v>141</v>
      </c>
      <c r="E374" s="2">
        <v>30604</v>
      </c>
    </row>
    <row r="375" spans="1:5" x14ac:dyDescent="0.2">
      <c r="A375" s="15">
        <v>30523</v>
      </c>
      <c r="B375" s="15" t="s">
        <v>182</v>
      </c>
      <c r="C375" s="15" t="s">
        <v>181</v>
      </c>
      <c r="E375" s="2">
        <v>30605</v>
      </c>
    </row>
    <row r="376" spans="1:5" x14ac:dyDescent="0.2">
      <c r="A376" s="15">
        <v>30525</v>
      </c>
      <c r="B376" s="15" t="s">
        <v>191</v>
      </c>
      <c r="C376" s="15" t="s">
        <v>181</v>
      </c>
      <c r="E376" s="2">
        <v>30606</v>
      </c>
    </row>
    <row r="377" spans="1:5" x14ac:dyDescent="0.2">
      <c r="A377" s="15">
        <v>30527</v>
      </c>
      <c r="B377" s="15" t="s">
        <v>180</v>
      </c>
      <c r="C377" s="15" t="s">
        <v>181</v>
      </c>
      <c r="E377" s="2">
        <v>30607</v>
      </c>
    </row>
    <row r="378" spans="1:5" x14ac:dyDescent="0.2">
      <c r="A378" s="15">
        <v>30528</v>
      </c>
      <c r="B378" s="15" t="s">
        <v>192</v>
      </c>
      <c r="C378" s="15" t="s">
        <v>181</v>
      </c>
      <c r="E378" s="2">
        <v>30608</v>
      </c>
    </row>
    <row r="379" spans="1:5" x14ac:dyDescent="0.2">
      <c r="A379" s="15">
        <v>30529</v>
      </c>
      <c r="B379" s="15" t="s">
        <v>188</v>
      </c>
      <c r="C379" s="15" t="s">
        <v>133</v>
      </c>
      <c r="E379" s="2">
        <v>30609</v>
      </c>
    </row>
    <row r="380" spans="1:5" x14ac:dyDescent="0.2">
      <c r="A380" s="15">
        <v>30530</v>
      </c>
      <c r="B380" s="15" t="s">
        <v>183</v>
      </c>
      <c r="C380" s="15" t="s">
        <v>181</v>
      </c>
      <c r="E380" s="2">
        <v>30612</v>
      </c>
    </row>
    <row r="381" spans="1:5" x14ac:dyDescent="0.2">
      <c r="A381" s="15">
        <v>30531</v>
      </c>
      <c r="B381" s="15" t="s">
        <v>182</v>
      </c>
      <c r="C381" s="15" t="s">
        <v>181</v>
      </c>
      <c r="E381" s="2">
        <v>30619</v>
      </c>
    </row>
    <row r="382" spans="1:5" x14ac:dyDescent="0.2">
      <c r="A382" s="15">
        <v>30533</v>
      </c>
      <c r="B382" s="15" t="s">
        <v>193</v>
      </c>
      <c r="C382" s="15" t="s">
        <v>181</v>
      </c>
      <c r="E382" s="2">
        <v>30620</v>
      </c>
    </row>
    <row r="383" spans="1:5" x14ac:dyDescent="0.2">
      <c r="A383" s="15">
        <v>30534</v>
      </c>
      <c r="B383" s="15" t="s">
        <v>194</v>
      </c>
      <c r="C383" s="15" t="s">
        <v>181</v>
      </c>
      <c r="E383" s="2">
        <v>30621</v>
      </c>
    </row>
    <row r="384" spans="1:5" x14ac:dyDescent="0.2">
      <c r="A384" s="15">
        <v>30535</v>
      </c>
      <c r="B384" s="15" t="s">
        <v>182</v>
      </c>
      <c r="C384" s="15" t="s">
        <v>181</v>
      </c>
      <c r="E384" s="2">
        <v>30622</v>
      </c>
    </row>
    <row r="385" spans="1:5" x14ac:dyDescent="0.2">
      <c r="A385" s="15">
        <v>30536</v>
      </c>
      <c r="B385" s="15" t="s">
        <v>190</v>
      </c>
      <c r="C385" s="15" t="s">
        <v>141</v>
      </c>
      <c r="E385" s="2">
        <v>30623</v>
      </c>
    </row>
    <row r="386" spans="1:5" x14ac:dyDescent="0.2">
      <c r="A386" s="15">
        <v>30537</v>
      </c>
      <c r="B386" s="15" t="s">
        <v>191</v>
      </c>
      <c r="C386" s="15" t="s">
        <v>181</v>
      </c>
      <c r="E386" s="2">
        <v>30624</v>
      </c>
    </row>
    <row r="387" spans="1:5" x14ac:dyDescent="0.2">
      <c r="A387" s="15">
        <v>30538</v>
      </c>
      <c r="B387" s="15" t="s">
        <v>195</v>
      </c>
      <c r="C387" s="15" t="s">
        <v>181</v>
      </c>
      <c r="E387" s="2">
        <v>30625</v>
      </c>
    </row>
    <row r="388" spans="1:5" x14ac:dyDescent="0.2">
      <c r="A388" s="15">
        <v>30539</v>
      </c>
      <c r="B388" s="15" t="s">
        <v>190</v>
      </c>
      <c r="C388" s="15" t="s">
        <v>141</v>
      </c>
      <c r="E388" s="2">
        <v>30627</v>
      </c>
    </row>
    <row r="389" spans="1:5" x14ac:dyDescent="0.2">
      <c r="A389" s="15">
        <v>30540</v>
      </c>
      <c r="B389" s="15" t="s">
        <v>190</v>
      </c>
      <c r="C389" s="15" t="s">
        <v>141</v>
      </c>
      <c r="E389" s="2">
        <v>30628</v>
      </c>
    </row>
    <row r="390" spans="1:5" x14ac:dyDescent="0.2">
      <c r="A390" s="15">
        <v>30541</v>
      </c>
      <c r="B390" s="15" t="s">
        <v>185</v>
      </c>
      <c r="C390" s="15" t="s">
        <v>186</v>
      </c>
      <c r="E390" s="2">
        <v>30629</v>
      </c>
    </row>
    <row r="391" spans="1:5" x14ac:dyDescent="0.2">
      <c r="A391" s="15">
        <v>30542</v>
      </c>
      <c r="B391" s="15" t="s">
        <v>180</v>
      </c>
      <c r="C391" s="15" t="s">
        <v>181</v>
      </c>
      <c r="E391" s="2">
        <v>30630</v>
      </c>
    </row>
    <row r="392" spans="1:5" x14ac:dyDescent="0.2">
      <c r="A392" s="15">
        <v>30543</v>
      </c>
      <c r="B392" s="15" t="s">
        <v>180</v>
      </c>
      <c r="C392" s="15" t="s">
        <v>181</v>
      </c>
      <c r="E392" s="2">
        <v>30633</v>
      </c>
    </row>
    <row r="393" spans="1:5" x14ac:dyDescent="0.2">
      <c r="A393" s="15">
        <v>30545</v>
      </c>
      <c r="B393" s="15" t="s">
        <v>192</v>
      </c>
      <c r="C393" s="15" t="s">
        <v>181</v>
      </c>
      <c r="E393" s="2">
        <v>30634</v>
      </c>
    </row>
    <row r="394" spans="1:5" x14ac:dyDescent="0.2">
      <c r="A394" s="15">
        <v>30546</v>
      </c>
      <c r="B394" s="15" t="s">
        <v>196</v>
      </c>
      <c r="C394" s="15" t="s">
        <v>181</v>
      </c>
      <c r="E394" s="2">
        <v>30635</v>
      </c>
    </row>
    <row r="395" spans="1:5" x14ac:dyDescent="0.2">
      <c r="A395" s="15">
        <v>30547</v>
      </c>
      <c r="B395" s="15" t="s">
        <v>183</v>
      </c>
      <c r="C395" s="15" t="s">
        <v>181</v>
      </c>
      <c r="E395" s="2">
        <v>30638</v>
      </c>
    </row>
    <row r="396" spans="1:5" x14ac:dyDescent="0.2">
      <c r="A396" s="15">
        <v>30548</v>
      </c>
      <c r="B396" s="15" t="s">
        <v>188</v>
      </c>
      <c r="C396" s="15" t="s">
        <v>133</v>
      </c>
      <c r="E396" s="2">
        <v>30639</v>
      </c>
    </row>
    <row r="397" spans="1:5" x14ac:dyDescent="0.2">
      <c r="A397" s="15">
        <v>30549</v>
      </c>
      <c r="B397" s="15" t="s">
        <v>188</v>
      </c>
      <c r="C397" s="15" t="s">
        <v>133</v>
      </c>
      <c r="E397" s="2">
        <v>30641</v>
      </c>
    </row>
    <row r="398" spans="1:5" x14ac:dyDescent="0.2">
      <c r="A398" s="15">
        <v>30552</v>
      </c>
      <c r="B398" s="15" t="s">
        <v>191</v>
      </c>
      <c r="C398" s="15" t="s">
        <v>181</v>
      </c>
      <c r="E398" s="2">
        <v>30642</v>
      </c>
    </row>
    <row r="399" spans="1:5" x14ac:dyDescent="0.2">
      <c r="A399" s="15">
        <v>30553</v>
      </c>
      <c r="B399" s="15" t="s">
        <v>189</v>
      </c>
      <c r="C399" s="15" t="s">
        <v>181</v>
      </c>
      <c r="E399" s="2">
        <v>30643</v>
      </c>
    </row>
    <row r="400" spans="1:5" x14ac:dyDescent="0.2">
      <c r="A400" s="15">
        <v>30554</v>
      </c>
      <c r="B400" s="15" t="s">
        <v>180</v>
      </c>
      <c r="C400" s="15" t="s">
        <v>181</v>
      </c>
      <c r="E400" s="2">
        <v>30645</v>
      </c>
    </row>
    <row r="401" spans="1:5" x14ac:dyDescent="0.2">
      <c r="A401" s="15">
        <v>30555</v>
      </c>
      <c r="B401" s="15" t="s">
        <v>185</v>
      </c>
      <c r="C401" s="15" t="s">
        <v>186</v>
      </c>
      <c r="E401" s="2">
        <v>30646</v>
      </c>
    </row>
    <row r="402" spans="1:5" x14ac:dyDescent="0.2">
      <c r="A402" s="15">
        <v>30557</v>
      </c>
      <c r="B402" s="15" t="s">
        <v>195</v>
      </c>
      <c r="C402" s="15" t="s">
        <v>181</v>
      </c>
      <c r="E402" s="2">
        <v>30647</v>
      </c>
    </row>
    <row r="403" spans="1:5" x14ac:dyDescent="0.2">
      <c r="A403" s="15">
        <v>30558</v>
      </c>
      <c r="B403" s="15" t="s">
        <v>183</v>
      </c>
      <c r="C403" s="15" t="s">
        <v>181</v>
      </c>
      <c r="E403" s="2">
        <v>30648</v>
      </c>
    </row>
    <row r="404" spans="1:5" x14ac:dyDescent="0.2">
      <c r="A404" s="15">
        <v>30559</v>
      </c>
      <c r="B404" s="15" t="s">
        <v>185</v>
      </c>
      <c r="C404" s="15" t="s">
        <v>186</v>
      </c>
      <c r="E404" s="2">
        <v>30650</v>
      </c>
    </row>
    <row r="405" spans="1:5" x14ac:dyDescent="0.2">
      <c r="A405" s="15">
        <v>30560</v>
      </c>
      <c r="B405" s="15" t="s">
        <v>185</v>
      </c>
      <c r="C405" s="15" t="s">
        <v>186</v>
      </c>
      <c r="E405" s="2">
        <v>30655</v>
      </c>
    </row>
    <row r="406" spans="1:5" x14ac:dyDescent="0.2">
      <c r="A406" s="15">
        <v>30562</v>
      </c>
      <c r="B406" s="15" t="s">
        <v>191</v>
      </c>
      <c r="C406" s="15" t="s">
        <v>181</v>
      </c>
      <c r="E406" s="2">
        <v>30656</v>
      </c>
    </row>
    <row r="407" spans="1:5" x14ac:dyDescent="0.2">
      <c r="A407" s="15">
        <v>30563</v>
      </c>
      <c r="B407" s="15" t="s">
        <v>182</v>
      </c>
      <c r="C407" s="15" t="s">
        <v>181</v>
      </c>
      <c r="E407" s="2">
        <v>30662</v>
      </c>
    </row>
    <row r="408" spans="1:5" x14ac:dyDescent="0.2">
      <c r="A408" s="15">
        <v>30564</v>
      </c>
      <c r="B408" s="15" t="s">
        <v>180</v>
      </c>
      <c r="C408" s="15" t="s">
        <v>181</v>
      </c>
      <c r="E408" s="2">
        <v>30663</v>
      </c>
    </row>
    <row r="409" spans="1:5" x14ac:dyDescent="0.2">
      <c r="A409" s="15">
        <v>30565</v>
      </c>
      <c r="B409" s="15" t="s">
        <v>188</v>
      </c>
      <c r="C409" s="15" t="s">
        <v>133</v>
      </c>
      <c r="E409" s="2">
        <v>30665</v>
      </c>
    </row>
    <row r="410" spans="1:5" x14ac:dyDescent="0.2">
      <c r="A410" s="15">
        <v>30566</v>
      </c>
      <c r="B410" s="15" t="s">
        <v>180</v>
      </c>
      <c r="C410" s="15" t="s">
        <v>181</v>
      </c>
      <c r="E410" s="2">
        <v>30666</v>
      </c>
    </row>
    <row r="411" spans="1:5" x14ac:dyDescent="0.2">
      <c r="A411" s="15">
        <v>30567</v>
      </c>
      <c r="B411" s="15" t="s">
        <v>188</v>
      </c>
      <c r="C411" s="15" t="s">
        <v>133</v>
      </c>
      <c r="E411" s="2">
        <v>30667</v>
      </c>
    </row>
    <row r="412" spans="1:5" x14ac:dyDescent="0.2">
      <c r="A412" s="15">
        <v>30568</v>
      </c>
      <c r="B412" s="15" t="s">
        <v>191</v>
      </c>
      <c r="C412" s="15" t="s">
        <v>181</v>
      </c>
      <c r="E412" s="2">
        <v>30669</v>
      </c>
    </row>
    <row r="413" spans="1:5" x14ac:dyDescent="0.2">
      <c r="A413" s="15">
        <v>30571</v>
      </c>
      <c r="B413" s="15" t="s">
        <v>192</v>
      </c>
      <c r="C413" s="15" t="s">
        <v>181</v>
      </c>
      <c r="E413" s="2">
        <v>30671</v>
      </c>
    </row>
    <row r="414" spans="1:5" x14ac:dyDescent="0.2">
      <c r="A414" s="15">
        <v>30572</v>
      </c>
      <c r="B414" s="15" t="s">
        <v>184</v>
      </c>
      <c r="C414" s="15" t="s">
        <v>181</v>
      </c>
      <c r="E414" s="2">
        <v>30677</v>
      </c>
    </row>
    <row r="415" spans="1:5" x14ac:dyDescent="0.2">
      <c r="A415" s="15">
        <v>30573</v>
      </c>
      <c r="B415" s="15" t="s">
        <v>191</v>
      </c>
      <c r="C415" s="15" t="s">
        <v>181</v>
      </c>
      <c r="E415" s="2">
        <v>30678</v>
      </c>
    </row>
    <row r="416" spans="1:5" x14ac:dyDescent="0.2">
      <c r="A416" s="15">
        <v>30575</v>
      </c>
      <c r="B416" s="15" t="s">
        <v>188</v>
      </c>
      <c r="C416" s="15" t="s">
        <v>133</v>
      </c>
      <c r="E416" s="2">
        <v>30680</v>
      </c>
    </row>
    <row r="417" spans="1:5" x14ac:dyDescent="0.2">
      <c r="A417" s="15">
        <v>30576</v>
      </c>
      <c r="B417" s="15" t="s">
        <v>191</v>
      </c>
      <c r="C417" s="15" t="s">
        <v>181</v>
      </c>
      <c r="E417" s="2">
        <v>30683</v>
      </c>
    </row>
    <row r="418" spans="1:5" x14ac:dyDescent="0.2">
      <c r="A418" s="15">
        <v>30577</v>
      </c>
      <c r="B418" s="15" t="s">
        <v>195</v>
      </c>
      <c r="C418" s="15" t="s">
        <v>181</v>
      </c>
      <c r="E418" s="2">
        <v>30701</v>
      </c>
    </row>
    <row r="419" spans="1:5" x14ac:dyDescent="0.2">
      <c r="A419" s="15">
        <v>30580</v>
      </c>
      <c r="B419" s="15" t="s">
        <v>182</v>
      </c>
      <c r="C419" s="15" t="s">
        <v>181</v>
      </c>
      <c r="E419" s="2">
        <v>30703</v>
      </c>
    </row>
    <row r="420" spans="1:5" x14ac:dyDescent="0.2">
      <c r="A420" s="15">
        <v>30581</v>
      </c>
      <c r="B420" s="15" t="s">
        <v>191</v>
      </c>
      <c r="C420" s="15" t="s">
        <v>181</v>
      </c>
      <c r="E420" s="2">
        <v>30730</v>
      </c>
    </row>
    <row r="421" spans="1:5" x14ac:dyDescent="0.2">
      <c r="A421" s="15">
        <v>30582</v>
      </c>
      <c r="B421" s="15" t="s">
        <v>196</v>
      </c>
      <c r="C421" s="15" t="s">
        <v>181</v>
      </c>
      <c r="E421" s="2">
        <v>30731</v>
      </c>
    </row>
    <row r="422" spans="1:5" x14ac:dyDescent="0.2">
      <c r="A422" s="15">
        <v>30597</v>
      </c>
      <c r="B422" s="15" t="s">
        <v>193</v>
      </c>
      <c r="C422" s="15" t="s">
        <v>181</v>
      </c>
      <c r="E422" s="2">
        <v>30732</v>
      </c>
    </row>
    <row r="423" spans="1:5" x14ac:dyDescent="0.2">
      <c r="A423" s="15">
        <v>30598</v>
      </c>
      <c r="B423" s="15" t="s">
        <v>195</v>
      </c>
      <c r="C423" s="15" t="s">
        <v>181</v>
      </c>
      <c r="E423" s="2">
        <v>30733</v>
      </c>
    </row>
    <row r="424" spans="1:5" x14ac:dyDescent="0.2">
      <c r="A424" s="15">
        <v>30599</v>
      </c>
      <c r="B424" s="15" t="s">
        <v>188</v>
      </c>
      <c r="C424" s="15" t="s">
        <v>133</v>
      </c>
      <c r="E424" s="2">
        <v>30734</v>
      </c>
    </row>
    <row r="425" spans="1:5" x14ac:dyDescent="0.2">
      <c r="A425" s="15">
        <v>30601</v>
      </c>
      <c r="B425" s="15" t="s">
        <v>197</v>
      </c>
      <c r="C425" s="15" t="s">
        <v>133</v>
      </c>
      <c r="E425" s="2">
        <v>30735</v>
      </c>
    </row>
    <row r="426" spans="1:5" x14ac:dyDescent="0.2">
      <c r="A426" s="15">
        <v>30602</v>
      </c>
      <c r="B426" s="15" t="s">
        <v>197</v>
      </c>
      <c r="C426" s="15" t="s">
        <v>133</v>
      </c>
      <c r="E426" s="2">
        <v>30746</v>
      </c>
    </row>
    <row r="427" spans="1:5" x14ac:dyDescent="0.2">
      <c r="A427" s="15">
        <v>30603</v>
      </c>
      <c r="B427" s="15" t="s">
        <v>197</v>
      </c>
      <c r="C427" s="15" t="s">
        <v>133</v>
      </c>
      <c r="E427" s="2">
        <v>30747</v>
      </c>
    </row>
    <row r="428" spans="1:5" x14ac:dyDescent="0.2">
      <c r="A428" s="15">
        <v>30604</v>
      </c>
      <c r="B428" s="15" t="s">
        <v>197</v>
      </c>
      <c r="C428" s="15" t="s">
        <v>133</v>
      </c>
      <c r="E428" s="2">
        <v>30753</v>
      </c>
    </row>
    <row r="429" spans="1:5" x14ac:dyDescent="0.2">
      <c r="A429" s="15">
        <v>30605</v>
      </c>
      <c r="B429" s="15" t="s">
        <v>197</v>
      </c>
      <c r="C429" s="15" t="s">
        <v>133</v>
      </c>
      <c r="E429" s="2">
        <v>31006</v>
      </c>
    </row>
    <row r="430" spans="1:5" x14ac:dyDescent="0.2">
      <c r="A430" s="15">
        <v>30606</v>
      </c>
      <c r="B430" s="15" t="s">
        <v>197</v>
      </c>
      <c r="C430" s="15" t="s">
        <v>133</v>
      </c>
      <c r="E430" s="2">
        <v>31038</v>
      </c>
    </row>
    <row r="431" spans="1:5" x14ac:dyDescent="0.2">
      <c r="A431" s="15">
        <v>30607</v>
      </c>
      <c r="B431" s="15" t="s">
        <v>197</v>
      </c>
      <c r="C431" s="15" t="s">
        <v>133</v>
      </c>
      <c r="E431" s="2">
        <v>31039</v>
      </c>
    </row>
    <row r="432" spans="1:5" x14ac:dyDescent="0.2">
      <c r="A432" s="15">
        <v>30608</v>
      </c>
      <c r="B432" s="15" t="s">
        <v>197</v>
      </c>
      <c r="C432" s="15" t="s">
        <v>133</v>
      </c>
      <c r="E432" s="2">
        <v>31041</v>
      </c>
    </row>
    <row r="433" spans="1:5" x14ac:dyDescent="0.2">
      <c r="A433" s="15">
        <v>30609</v>
      </c>
      <c r="B433" s="15" t="s">
        <v>197</v>
      </c>
      <c r="C433" s="15" t="s">
        <v>133</v>
      </c>
      <c r="E433" s="2">
        <v>31057</v>
      </c>
    </row>
    <row r="434" spans="1:5" x14ac:dyDescent="0.2">
      <c r="A434" s="15">
        <v>30612</v>
      </c>
      <c r="B434" s="15" t="s">
        <v>197</v>
      </c>
      <c r="C434" s="15" t="s">
        <v>133</v>
      </c>
      <c r="E434" s="2">
        <v>31058</v>
      </c>
    </row>
    <row r="435" spans="1:5" x14ac:dyDescent="0.2">
      <c r="A435" s="15">
        <v>30619</v>
      </c>
      <c r="B435" s="15" t="s">
        <v>198</v>
      </c>
      <c r="C435" s="15" t="s">
        <v>133</v>
      </c>
      <c r="E435" s="2">
        <v>31063</v>
      </c>
    </row>
    <row r="436" spans="1:5" x14ac:dyDescent="0.2">
      <c r="A436" s="15">
        <v>30620</v>
      </c>
      <c r="B436" s="15" t="s">
        <v>132</v>
      </c>
      <c r="C436" s="15" t="s">
        <v>133</v>
      </c>
      <c r="E436" s="2">
        <v>31064</v>
      </c>
    </row>
    <row r="437" spans="1:5" x14ac:dyDescent="0.2">
      <c r="A437" s="15">
        <v>30621</v>
      </c>
      <c r="B437" s="15" t="s">
        <v>199</v>
      </c>
      <c r="C437" s="15" t="s">
        <v>133</v>
      </c>
      <c r="E437" s="2">
        <v>31068</v>
      </c>
    </row>
    <row r="438" spans="1:5" x14ac:dyDescent="0.2">
      <c r="A438" s="15">
        <v>30622</v>
      </c>
      <c r="B438" s="15" t="s">
        <v>199</v>
      </c>
      <c r="C438" s="15" t="s">
        <v>133</v>
      </c>
      <c r="E438" s="2">
        <v>31076</v>
      </c>
    </row>
    <row r="439" spans="1:5" x14ac:dyDescent="0.2">
      <c r="A439" s="15">
        <v>30623</v>
      </c>
      <c r="B439" s="15" t="s">
        <v>200</v>
      </c>
      <c r="C439" s="15" t="s">
        <v>133</v>
      </c>
      <c r="E439" s="2">
        <v>31081</v>
      </c>
    </row>
    <row r="440" spans="1:5" x14ac:dyDescent="0.2">
      <c r="A440" s="15">
        <v>30624</v>
      </c>
      <c r="B440" s="15" t="s">
        <v>201</v>
      </c>
      <c r="C440" s="15" t="s">
        <v>133</v>
      </c>
      <c r="E440" s="2">
        <v>31085</v>
      </c>
    </row>
    <row r="441" spans="1:5" x14ac:dyDescent="0.2">
      <c r="A441" s="15">
        <v>30625</v>
      </c>
      <c r="B441" s="15" t="s">
        <v>200</v>
      </c>
      <c r="C441" s="15" t="s">
        <v>133</v>
      </c>
      <c r="E441" s="2">
        <v>31097</v>
      </c>
    </row>
    <row r="442" spans="1:5" x14ac:dyDescent="0.2">
      <c r="A442" s="15">
        <v>30627</v>
      </c>
      <c r="B442" s="15" t="s">
        <v>202</v>
      </c>
      <c r="C442" s="15" t="s">
        <v>133</v>
      </c>
      <c r="E442" s="2">
        <v>31106</v>
      </c>
    </row>
    <row r="443" spans="1:5" x14ac:dyDescent="0.2">
      <c r="A443" s="15">
        <v>30628</v>
      </c>
      <c r="B443" s="15" t="s">
        <v>202</v>
      </c>
      <c r="C443" s="15" t="s">
        <v>133</v>
      </c>
      <c r="E443" s="2">
        <v>31107</v>
      </c>
    </row>
    <row r="444" spans="1:5" x14ac:dyDescent="0.2">
      <c r="A444" s="15">
        <v>30629</v>
      </c>
      <c r="B444" s="15" t="s">
        <v>202</v>
      </c>
      <c r="C444" s="15" t="s">
        <v>133</v>
      </c>
      <c r="E444" s="2">
        <v>31119</v>
      </c>
    </row>
    <row r="445" spans="1:5" x14ac:dyDescent="0.2">
      <c r="A445" s="15">
        <v>30630</v>
      </c>
      <c r="B445" s="15" t="s">
        <v>198</v>
      </c>
      <c r="C445" s="15" t="s">
        <v>133</v>
      </c>
      <c r="E445" s="2">
        <v>31126</v>
      </c>
    </row>
    <row r="446" spans="1:5" x14ac:dyDescent="0.2">
      <c r="A446" s="15">
        <v>30631</v>
      </c>
      <c r="B446" s="15" t="s">
        <v>203</v>
      </c>
      <c r="C446" s="15" t="s">
        <v>164</v>
      </c>
      <c r="E446" s="2">
        <v>31131</v>
      </c>
    </row>
    <row r="447" spans="1:5" x14ac:dyDescent="0.2">
      <c r="A447" s="15">
        <v>30633</v>
      </c>
      <c r="B447" s="15" t="s">
        <v>202</v>
      </c>
      <c r="C447" s="15" t="s">
        <v>133</v>
      </c>
      <c r="E447" s="2">
        <v>31136</v>
      </c>
    </row>
    <row r="448" spans="1:5" x14ac:dyDescent="0.2">
      <c r="A448" s="15">
        <v>30634</v>
      </c>
      <c r="B448" s="15" t="s">
        <v>201</v>
      </c>
      <c r="C448" s="15" t="s">
        <v>133</v>
      </c>
      <c r="E448" s="2">
        <v>31139</v>
      </c>
    </row>
    <row r="449" spans="1:5" x14ac:dyDescent="0.2">
      <c r="A449" s="15">
        <v>30635</v>
      </c>
      <c r="B449" s="15" t="s">
        <v>201</v>
      </c>
      <c r="C449" s="15" t="s">
        <v>133</v>
      </c>
      <c r="E449" s="2">
        <v>31141</v>
      </c>
    </row>
    <row r="450" spans="1:5" x14ac:dyDescent="0.2">
      <c r="A450" s="15">
        <v>30638</v>
      </c>
      <c r="B450" s="15" t="s">
        <v>199</v>
      </c>
      <c r="C450" s="15" t="s">
        <v>133</v>
      </c>
      <c r="E450" s="2">
        <v>31145</v>
      </c>
    </row>
    <row r="451" spans="1:5" x14ac:dyDescent="0.2">
      <c r="A451" s="15">
        <v>30639</v>
      </c>
      <c r="B451" s="15" t="s">
        <v>189</v>
      </c>
      <c r="C451" s="15" t="s">
        <v>181</v>
      </c>
      <c r="E451" s="2">
        <v>31146</v>
      </c>
    </row>
    <row r="452" spans="1:5" x14ac:dyDescent="0.2">
      <c r="A452" s="15">
        <v>30641</v>
      </c>
      <c r="B452" s="15" t="s">
        <v>136</v>
      </c>
      <c r="C452" s="15" t="s">
        <v>128</v>
      </c>
      <c r="E452" s="2">
        <v>31150</v>
      </c>
    </row>
    <row r="453" spans="1:5" x14ac:dyDescent="0.2">
      <c r="A453" s="15">
        <v>30642</v>
      </c>
      <c r="B453" s="15" t="s">
        <v>204</v>
      </c>
      <c r="C453" s="15" t="s">
        <v>133</v>
      </c>
      <c r="E453" s="2">
        <v>31156</v>
      </c>
    </row>
    <row r="454" spans="1:5" x14ac:dyDescent="0.2">
      <c r="A454" s="15">
        <v>30643</v>
      </c>
      <c r="B454" s="15" t="s">
        <v>187</v>
      </c>
      <c r="C454" s="15" t="s">
        <v>181</v>
      </c>
      <c r="E454" s="2">
        <v>31169</v>
      </c>
    </row>
    <row r="455" spans="1:5" x14ac:dyDescent="0.2">
      <c r="A455" s="15">
        <v>30645</v>
      </c>
      <c r="B455" s="15" t="s">
        <v>199</v>
      </c>
      <c r="C455" s="15" t="s">
        <v>133</v>
      </c>
      <c r="E455" s="2">
        <v>31192</v>
      </c>
    </row>
    <row r="456" spans="1:5" x14ac:dyDescent="0.2">
      <c r="A456" s="15">
        <v>30646</v>
      </c>
      <c r="B456" s="15" t="s">
        <v>202</v>
      </c>
      <c r="C456" s="15" t="s">
        <v>133</v>
      </c>
      <c r="E456" s="2">
        <v>31193</v>
      </c>
    </row>
    <row r="457" spans="1:5" x14ac:dyDescent="0.2">
      <c r="A457" s="15">
        <v>30647</v>
      </c>
      <c r="B457" s="15" t="s">
        <v>202</v>
      </c>
      <c r="C457" s="15" t="s">
        <v>133</v>
      </c>
      <c r="E457" s="2">
        <v>31195</v>
      </c>
    </row>
    <row r="458" spans="1:5" x14ac:dyDescent="0.2">
      <c r="A458" s="15">
        <v>30648</v>
      </c>
      <c r="B458" s="15" t="s">
        <v>198</v>
      </c>
      <c r="C458" s="15" t="s">
        <v>133</v>
      </c>
      <c r="E458" s="2">
        <v>31196</v>
      </c>
    </row>
    <row r="459" spans="1:5" x14ac:dyDescent="0.2">
      <c r="A459" s="15">
        <v>30650</v>
      </c>
      <c r="B459" s="15" t="s">
        <v>200</v>
      </c>
      <c r="C459" s="15" t="s">
        <v>133</v>
      </c>
      <c r="E459" s="2">
        <v>31801</v>
      </c>
    </row>
    <row r="460" spans="1:5" x14ac:dyDescent="0.2">
      <c r="A460" s="15">
        <v>30655</v>
      </c>
      <c r="B460" s="15" t="s">
        <v>136</v>
      </c>
      <c r="C460" s="15" t="s">
        <v>128</v>
      </c>
      <c r="E460" s="2">
        <v>31803</v>
      </c>
    </row>
    <row r="461" spans="1:5" x14ac:dyDescent="0.2">
      <c r="A461" s="15">
        <v>30656</v>
      </c>
      <c r="B461" s="15" t="s">
        <v>136</v>
      </c>
      <c r="C461" s="15" t="s">
        <v>128</v>
      </c>
      <c r="E461" s="2">
        <v>31804</v>
      </c>
    </row>
    <row r="462" spans="1:5" x14ac:dyDescent="0.2">
      <c r="A462" s="15">
        <v>30660</v>
      </c>
      <c r="B462" s="15" t="s">
        <v>205</v>
      </c>
      <c r="C462" s="15" t="s">
        <v>164</v>
      </c>
      <c r="E462" s="2">
        <v>31805</v>
      </c>
    </row>
    <row r="463" spans="1:5" x14ac:dyDescent="0.2">
      <c r="A463" s="15">
        <v>30662</v>
      </c>
      <c r="B463" s="15" t="s">
        <v>189</v>
      </c>
      <c r="C463" s="15" t="s">
        <v>181</v>
      </c>
      <c r="E463" s="2">
        <v>31807</v>
      </c>
    </row>
    <row r="464" spans="1:5" x14ac:dyDescent="0.2">
      <c r="A464" s="15">
        <v>30663</v>
      </c>
      <c r="B464" s="15" t="s">
        <v>200</v>
      </c>
      <c r="C464" s="15" t="s">
        <v>133</v>
      </c>
      <c r="E464" s="2">
        <v>31808</v>
      </c>
    </row>
    <row r="465" spans="1:5" x14ac:dyDescent="0.2">
      <c r="A465" s="15">
        <v>30664</v>
      </c>
      <c r="B465" s="15" t="s">
        <v>203</v>
      </c>
      <c r="C465" s="15" t="s">
        <v>164</v>
      </c>
      <c r="E465" s="2">
        <v>31810</v>
      </c>
    </row>
    <row r="466" spans="1:5" x14ac:dyDescent="0.2">
      <c r="A466" s="15">
        <v>30665</v>
      </c>
      <c r="B466" s="15" t="s">
        <v>204</v>
      </c>
      <c r="C466" s="15" t="s">
        <v>133</v>
      </c>
      <c r="E466" s="2">
        <v>31811</v>
      </c>
    </row>
    <row r="467" spans="1:5" x14ac:dyDescent="0.2">
      <c r="A467" s="15">
        <v>30666</v>
      </c>
      <c r="B467" s="15" t="s">
        <v>132</v>
      </c>
      <c r="C467" s="15" t="s">
        <v>133</v>
      </c>
      <c r="E467" s="2">
        <v>31812</v>
      </c>
    </row>
    <row r="468" spans="1:5" x14ac:dyDescent="0.2">
      <c r="A468" s="15">
        <v>30667</v>
      </c>
      <c r="B468" s="15" t="s">
        <v>198</v>
      </c>
      <c r="C468" s="15" t="s">
        <v>133</v>
      </c>
      <c r="E468" s="2">
        <v>31814</v>
      </c>
    </row>
    <row r="469" spans="1:5" x14ac:dyDescent="0.2">
      <c r="A469" s="15">
        <v>30668</v>
      </c>
      <c r="B469" s="15" t="s">
        <v>205</v>
      </c>
      <c r="C469" s="15" t="s">
        <v>164</v>
      </c>
      <c r="E469" s="2">
        <v>31815</v>
      </c>
    </row>
    <row r="470" spans="1:5" x14ac:dyDescent="0.2">
      <c r="A470" s="15">
        <v>30669</v>
      </c>
      <c r="B470" s="15" t="s">
        <v>204</v>
      </c>
      <c r="C470" s="15" t="s">
        <v>133</v>
      </c>
      <c r="E470" s="2">
        <v>31816</v>
      </c>
    </row>
    <row r="471" spans="1:5" x14ac:dyDescent="0.2">
      <c r="A471" s="15">
        <v>30671</v>
      </c>
      <c r="B471" s="15" t="s">
        <v>198</v>
      </c>
      <c r="C471" s="15" t="s">
        <v>133</v>
      </c>
      <c r="E471" s="2">
        <v>31820</v>
      </c>
    </row>
    <row r="472" spans="1:5" x14ac:dyDescent="0.2">
      <c r="A472" s="15">
        <v>30673</v>
      </c>
      <c r="B472" s="15" t="s">
        <v>205</v>
      </c>
      <c r="C472" s="15" t="s">
        <v>164</v>
      </c>
      <c r="E472" s="2">
        <v>31821</v>
      </c>
    </row>
    <row r="473" spans="1:5" x14ac:dyDescent="0.2">
      <c r="A473" s="15">
        <v>30677</v>
      </c>
      <c r="B473" s="15" t="s">
        <v>199</v>
      </c>
      <c r="C473" s="15" t="s">
        <v>133</v>
      </c>
      <c r="E473" s="2">
        <v>31822</v>
      </c>
    </row>
    <row r="474" spans="1:5" x14ac:dyDescent="0.2">
      <c r="A474" s="15">
        <v>30678</v>
      </c>
      <c r="B474" s="15" t="s">
        <v>204</v>
      </c>
      <c r="C474" s="15" t="s">
        <v>133</v>
      </c>
      <c r="E474" s="2">
        <v>31823</v>
      </c>
    </row>
    <row r="475" spans="1:5" x14ac:dyDescent="0.2">
      <c r="A475" s="15">
        <v>30680</v>
      </c>
      <c r="B475" s="15" t="s">
        <v>132</v>
      </c>
      <c r="C475" s="15" t="s">
        <v>133</v>
      </c>
      <c r="E475" s="2">
        <v>31824</v>
      </c>
    </row>
    <row r="476" spans="1:5" x14ac:dyDescent="0.2">
      <c r="A476" s="15">
        <v>30683</v>
      </c>
      <c r="B476" s="15" t="s">
        <v>197</v>
      </c>
      <c r="C476" s="15" t="s">
        <v>133</v>
      </c>
      <c r="E476" s="2">
        <v>31825</v>
      </c>
    </row>
    <row r="477" spans="1:5" x14ac:dyDescent="0.2">
      <c r="A477" s="15">
        <v>30701</v>
      </c>
      <c r="B477" s="15" t="s">
        <v>148</v>
      </c>
      <c r="C477" s="15" t="s">
        <v>141</v>
      </c>
      <c r="E477" s="2">
        <v>31826</v>
      </c>
    </row>
    <row r="478" spans="1:5" x14ac:dyDescent="0.2">
      <c r="A478" s="15">
        <v>30703</v>
      </c>
      <c r="B478" s="15" t="s">
        <v>148</v>
      </c>
      <c r="C478" s="15" t="s">
        <v>141</v>
      </c>
      <c r="E478" s="2">
        <v>31827</v>
      </c>
    </row>
    <row r="479" spans="1:5" x14ac:dyDescent="0.2">
      <c r="A479" s="15">
        <v>30705</v>
      </c>
      <c r="B479" s="15" t="s">
        <v>206</v>
      </c>
      <c r="C479" s="15" t="s">
        <v>186</v>
      </c>
      <c r="E479" s="2">
        <v>31829</v>
      </c>
    </row>
    <row r="480" spans="1:5" x14ac:dyDescent="0.2">
      <c r="A480" s="15">
        <v>30707</v>
      </c>
      <c r="B480" s="15" t="s">
        <v>207</v>
      </c>
      <c r="C480" s="15" t="s">
        <v>208</v>
      </c>
      <c r="E480" s="2">
        <v>31830</v>
      </c>
    </row>
    <row r="481" spans="1:5" x14ac:dyDescent="0.2">
      <c r="A481" s="15">
        <v>30708</v>
      </c>
      <c r="B481" s="15" t="s">
        <v>206</v>
      </c>
      <c r="C481" s="15" t="s">
        <v>186</v>
      </c>
      <c r="E481" s="2">
        <v>31831</v>
      </c>
    </row>
    <row r="482" spans="1:5" x14ac:dyDescent="0.2">
      <c r="A482" s="15">
        <v>30710</v>
      </c>
      <c r="B482" s="15" t="s">
        <v>209</v>
      </c>
      <c r="C482" s="15" t="s">
        <v>186</v>
      </c>
      <c r="E482" s="2">
        <v>31832</v>
      </c>
    </row>
    <row r="483" spans="1:5" x14ac:dyDescent="0.2">
      <c r="A483" s="15">
        <v>30711</v>
      </c>
      <c r="B483" s="15" t="s">
        <v>206</v>
      </c>
      <c r="C483" s="15" t="s">
        <v>186</v>
      </c>
      <c r="E483" s="2">
        <v>31833</v>
      </c>
    </row>
    <row r="484" spans="1:5" x14ac:dyDescent="0.2">
      <c r="A484" s="15">
        <v>30719</v>
      </c>
      <c r="B484" s="15" t="s">
        <v>209</v>
      </c>
      <c r="C484" s="15" t="s">
        <v>186</v>
      </c>
      <c r="E484" s="2">
        <v>31836</v>
      </c>
    </row>
    <row r="485" spans="1:5" x14ac:dyDescent="0.2">
      <c r="A485" s="15">
        <v>30720</v>
      </c>
      <c r="B485" s="15" t="s">
        <v>209</v>
      </c>
      <c r="C485" s="15" t="s">
        <v>186</v>
      </c>
      <c r="E485" s="2">
        <v>31901</v>
      </c>
    </row>
    <row r="486" spans="1:5" x14ac:dyDescent="0.2">
      <c r="A486" s="15">
        <v>30721</v>
      </c>
      <c r="B486" s="15" t="s">
        <v>209</v>
      </c>
      <c r="C486" s="15" t="s">
        <v>186</v>
      </c>
      <c r="E486" s="2">
        <v>31902</v>
      </c>
    </row>
    <row r="487" spans="1:5" x14ac:dyDescent="0.2">
      <c r="A487" s="15">
        <v>30722</v>
      </c>
      <c r="B487" s="15" t="s">
        <v>209</v>
      </c>
      <c r="C487" s="15" t="s">
        <v>186</v>
      </c>
      <c r="E487" s="2">
        <v>31903</v>
      </c>
    </row>
    <row r="488" spans="1:5" x14ac:dyDescent="0.2">
      <c r="A488" s="15">
        <v>30724</v>
      </c>
      <c r="B488" s="15" t="s">
        <v>206</v>
      </c>
      <c r="C488" s="15" t="s">
        <v>186</v>
      </c>
      <c r="E488" s="2">
        <v>31904</v>
      </c>
    </row>
    <row r="489" spans="1:5" x14ac:dyDescent="0.2">
      <c r="A489" s="15">
        <v>30725</v>
      </c>
      <c r="B489" s="15" t="s">
        <v>207</v>
      </c>
      <c r="C489" s="15" t="s">
        <v>208</v>
      </c>
      <c r="E489" s="2">
        <v>31905</v>
      </c>
    </row>
    <row r="490" spans="1:5" x14ac:dyDescent="0.2">
      <c r="A490" s="15">
        <v>30726</v>
      </c>
      <c r="B490" s="15" t="s">
        <v>210</v>
      </c>
      <c r="C490" s="15" t="s">
        <v>208</v>
      </c>
      <c r="E490" s="2">
        <v>31906</v>
      </c>
    </row>
    <row r="491" spans="1:5" x14ac:dyDescent="0.2">
      <c r="A491" s="15">
        <v>30728</v>
      </c>
      <c r="B491" s="15" t="s">
        <v>207</v>
      </c>
      <c r="C491" s="15" t="s">
        <v>208</v>
      </c>
      <c r="E491" s="2">
        <v>31907</v>
      </c>
    </row>
    <row r="492" spans="1:5" x14ac:dyDescent="0.2">
      <c r="A492" s="15">
        <v>30730</v>
      </c>
      <c r="B492" s="15" t="s">
        <v>211</v>
      </c>
      <c r="C492" s="15" t="s">
        <v>141</v>
      </c>
      <c r="E492" s="2">
        <v>31908</v>
      </c>
    </row>
    <row r="493" spans="1:5" x14ac:dyDescent="0.2">
      <c r="A493" s="15">
        <v>30731</v>
      </c>
      <c r="B493" s="15" t="s">
        <v>211</v>
      </c>
      <c r="C493" s="15" t="s">
        <v>141</v>
      </c>
      <c r="E493" s="2">
        <v>31909</v>
      </c>
    </row>
    <row r="494" spans="1:5" x14ac:dyDescent="0.2">
      <c r="A494" s="15">
        <v>30732</v>
      </c>
      <c r="B494" s="15" t="s">
        <v>148</v>
      </c>
      <c r="C494" s="15" t="s">
        <v>141</v>
      </c>
      <c r="E494" s="2">
        <v>31914</v>
      </c>
    </row>
    <row r="495" spans="1:5" x14ac:dyDescent="0.2">
      <c r="A495" s="15">
        <v>30733</v>
      </c>
      <c r="B495" s="15" t="s">
        <v>148</v>
      </c>
      <c r="C495" s="15" t="s">
        <v>141</v>
      </c>
      <c r="E495" s="2">
        <v>31917</v>
      </c>
    </row>
    <row r="496" spans="1:5" x14ac:dyDescent="0.2">
      <c r="A496" s="15">
        <v>30734</v>
      </c>
      <c r="B496" s="15" t="s">
        <v>148</v>
      </c>
      <c r="C496" s="15" t="s">
        <v>141</v>
      </c>
      <c r="E496" s="2">
        <v>31993</v>
      </c>
    </row>
    <row r="497" spans="1:5" x14ac:dyDescent="0.2">
      <c r="A497" s="15">
        <v>30735</v>
      </c>
      <c r="B497" s="15" t="s">
        <v>148</v>
      </c>
      <c r="C497" s="15" t="s">
        <v>141</v>
      </c>
      <c r="E497" s="2">
        <v>31995</v>
      </c>
    </row>
    <row r="498" spans="1:5" x14ac:dyDescent="0.2">
      <c r="A498" s="15">
        <v>30736</v>
      </c>
      <c r="B498" s="15" t="s">
        <v>210</v>
      </c>
      <c r="C498" s="15" t="s">
        <v>208</v>
      </c>
      <c r="E498" s="2">
        <v>31997</v>
      </c>
    </row>
    <row r="499" spans="1:5" x14ac:dyDescent="0.2">
      <c r="A499" s="15">
        <v>30738</v>
      </c>
      <c r="B499" s="15" t="s">
        <v>212</v>
      </c>
      <c r="C499" s="15" t="s">
        <v>208</v>
      </c>
      <c r="E499" s="2">
        <v>31998</v>
      </c>
    </row>
    <row r="500" spans="1:5" x14ac:dyDescent="0.2">
      <c r="A500" s="15">
        <v>30739</v>
      </c>
      <c r="B500" s="15" t="s">
        <v>207</v>
      </c>
      <c r="C500" s="15" t="s">
        <v>208</v>
      </c>
      <c r="E500" s="2">
        <v>31999</v>
      </c>
    </row>
    <row r="501" spans="1:5" x14ac:dyDescent="0.2">
      <c r="A501" s="15">
        <v>30740</v>
      </c>
      <c r="B501" s="15" t="s">
        <v>209</v>
      </c>
      <c r="C501" s="15" t="s">
        <v>186</v>
      </c>
      <c r="E501" s="2">
        <v>39854</v>
      </c>
    </row>
    <row r="502" spans="1:5" x14ac:dyDescent="0.2">
      <c r="A502" s="15">
        <v>30741</v>
      </c>
      <c r="B502" s="15" t="s">
        <v>207</v>
      </c>
      <c r="C502" s="15" t="s">
        <v>208</v>
      </c>
      <c r="E502" s="2">
        <v>39867</v>
      </c>
    </row>
    <row r="503" spans="1:5" x14ac:dyDescent="0.2">
      <c r="A503" s="15">
        <v>30742</v>
      </c>
      <c r="B503" s="15" t="s">
        <v>210</v>
      </c>
      <c r="C503" s="15" t="s">
        <v>208</v>
      </c>
      <c r="E503" s="2">
        <v>39901</v>
      </c>
    </row>
    <row r="504" spans="1:5" x14ac:dyDescent="0.2">
      <c r="A504" s="15">
        <v>30746</v>
      </c>
      <c r="B504" s="15" t="s">
        <v>148</v>
      </c>
      <c r="C504" s="15" t="s">
        <v>141</v>
      </c>
    </row>
    <row r="505" spans="1:5" x14ac:dyDescent="0.2">
      <c r="A505" s="15">
        <v>30747</v>
      </c>
      <c r="B505" s="15" t="s">
        <v>211</v>
      </c>
      <c r="C505" s="15" t="s">
        <v>141</v>
      </c>
    </row>
    <row r="506" spans="1:5" x14ac:dyDescent="0.2">
      <c r="A506" s="15">
        <v>30750</v>
      </c>
      <c r="B506" s="15" t="s">
        <v>207</v>
      </c>
      <c r="C506" s="15" t="s">
        <v>208</v>
      </c>
    </row>
    <row r="507" spans="1:5" x14ac:dyDescent="0.2">
      <c r="A507" s="15">
        <v>30751</v>
      </c>
      <c r="B507" s="15" t="s">
        <v>206</v>
      </c>
      <c r="C507" s="15" t="s">
        <v>186</v>
      </c>
    </row>
    <row r="508" spans="1:5" x14ac:dyDescent="0.2">
      <c r="A508" s="15">
        <v>30752</v>
      </c>
      <c r="B508" s="15" t="s">
        <v>212</v>
      </c>
      <c r="C508" s="15" t="s">
        <v>208</v>
      </c>
    </row>
    <row r="509" spans="1:5" x14ac:dyDescent="0.2">
      <c r="A509" s="15">
        <v>30753</v>
      </c>
      <c r="B509" s="15" t="s">
        <v>211</v>
      </c>
      <c r="C509" s="15" t="s">
        <v>141</v>
      </c>
    </row>
    <row r="510" spans="1:5" x14ac:dyDescent="0.2">
      <c r="A510" s="15">
        <v>30755</v>
      </c>
      <c r="B510" s="15" t="s">
        <v>209</v>
      </c>
      <c r="C510" s="15" t="s">
        <v>186</v>
      </c>
    </row>
    <row r="511" spans="1:5" x14ac:dyDescent="0.2">
      <c r="A511" s="15">
        <v>30756</v>
      </c>
      <c r="B511" s="15" t="s">
        <v>209</v>
      </c>
      <c r="C511" s="15" t="s">
        <v>186</v>
      </c>
    </row>
    <row r="512" spans="1:5" x14ac:dyDescent="0.2">
      <c r="A512" s="15">
        <v>30757</v>
      </c>
      <c r="B512" s="15" t="s">
        <v>212</v>
      </c>
      <c r="C512" s="15" t="s">
        <v>208</v>
      </c>
    </row>
    <row r="513" spans="1:3" x14ac:dyDescent="0.2">
      <c r="A513" s="15">
        <v>30802</v>
      </c>
      <c r="B513" s="15" t="s">
        <v>213</v>
      </c>
      <c r="C513" s="15" t="s">
        <v>164</v>
      </c>
    </row>
    <row r="514" spans="1:3" x14ac:dyDescent="0.2">
      <c r="A514" s="15">
        <v>30803</v>
      </c>
      <c r="B514" s="15" t="s">
        <v>168</v>
      </c>
      <c r="C514" s="15" t="s">
        <v>164</v>
      </c>
    </row>
    <row r="515" spans="1:3" x14ac:dyDescent="0.2">
      <c r="A515" s="15">
        <v>30805</v>
      </c>
      <c r="B515" s="15" t="s">
        <v>214</v>
      </c>
      <c r="C515" s="15" t="s">
        <v>164</v>
      </c>
    </row>
    <row r="516" spans="1:3" x14ac:dyDescent="0.2">
      <c r="A516" s="15">
        <v>30806</v>
      </c>
      <c r="B516" s="15" t="s">
        <v>215</v>
      </c>
      <c r="C516" s="15" t="s">
        <v>164</v>
      </c>
    </row>
    <row r="517" spans="1:3" x14ac:dyDescent="0.2">
      <c r="A517" s="15">
        <v>30807</v>
      </c>
      <c r="B517" s="15" t="s">
        <v>216</v>
      </c>
      <c r="C517" s="15" t="s">
        <v>164</v>
      </c>
    </row>
    <row r="518" spans="1:3" x14ac:dyDescent="0.2">
      <c r="A518" s="15">
        <v>30808</v>
      </c>
      <c r="B518" s="15" t="s">
        <v>215</v>
      </c>
      <c r="C518" s="15" t="s">
        <v>164</v>
      </c>
    </row>
    <row r="519" spans="1:3" x14ac:dyDescent="0.2">
      <c r="A519" s="15">
        <v>30809</v>
      </c>
      <c r="B519" s="15" t="s">
        <v>213</v>
      </c>
      <c r="C519" s="15" t="s">
        <v>164</v>
      </c>
    </row>
    <row r="520" spans="1:3" x14ac:dyDescent="0.2">
      <c r="A520" s="15">
        <v>30810</v>
      </c>
      <c r="B520" s="15" t="s">
        <v>217</v>
      </c>
      <c r="C520" s="15" t="s">
        <v>164</v>
      </c>
    </row>
    <row r="521" spans="1:3" x14ac:dyDescent="0.2">
      <c r="A521" s="15">
        <v>30811</v>
      </c>
      <c r="B521" s="15" t="s">
        <v>174</v>
      </c>
      <c r="C521" s="15" t="s">
        <v>164</v>
      </c>
    </row>
    <row r="522" spans="1:3" x14ac:dyDescent="0.2">
      <c r="A522" s="15">
        <v>30812</v>
      </c>
      <c r="B522" s="15" t="s">
        <v>214</v>
      </c>
      <c r="C522" s="15" t="s">
        <v>164</v>
      </c>
    </row>
    <row r="523" spans="1:3" x14ac:dyDescent="0.2">
      <c r="A523" s="15">
        <v>30813</v>
      </c>
      <c r="B523" s="15" t="s">
        <v>213</v>
      </c>
      <c r="C523" s="15" t="s">
        <v>164</v>
      </c>
    </row>
    <row r="524" spans="1:3" x14ac:dyDescent="0.2">
      <c r="A524" s="15">
        <v>30814</v>
      </c>
      <c r="B524" s="15" t="s">
        <v>213</v>
      </c>
      <c r="C524" s="15" t="s">
        <v>164</v>
      </c>
    </row>
    <row r="525" spans="1:3" x14ac:dyDescent="0.2">
      <c r="A525" s="15">
        <v>30815</v>
      </c>
      <c r="B525" s="15" t="s">
        <v>214</v>
      </c>
      <c r="C525" s="15" t="s">
        <v>164</v>
      </c>
    </row>
    <row r="526" spans="1:3" x14ac:dyDescent="0.2">
      <c r="A526" s="15">
        <v>30816</v>
      </c>
      <c r="B526" s="15" t="s">
        <v>174</v>
      </c>
      <c r="C526" s="15" t="s">
        <v>164</v>
      </c>
    </row>
    <row r="527" spans="1:3" x14ac:dyDescent="0.2">
      <c r="A527" s="15">
        <v>30817</v>
      </c>
      <c r="B527" s="15" t="s">
        <v>218</v>
      </c>
      <c r="C527" s="15" t="s">
        <v>164</v>
      </c>
    </row>
    <row r="528" spans="1:3" x14ac:dyDescent="0.2">
      <c r="A528" s="15">
        <v>30818</v>
      </c>
      <c r="B528" s="15" t="s">
        <v>168</v>
      </c>
      <c r="C528" s="15" t="s">
        <v>164</v>
      </c>
    </row>
    <row r="529" spans="1:3" x14ac:dyDescent="0.2">
      <c r="A529" s="15">
        <v>30819</v>
      </c>
      <c r="B529" s="15" t="s">
        <v>216</v>
      </c>
      <c r="C529" s="15" t="s">
        <v>164</v>
      </c>
    </row>
    <row r="530" spans="1:3" x14ac:dyDescent="0.2">
      <c r="A530" s="15">
        <v>30820</v>
      </c>
      <c r="B530" s="15" t="s">
        <v>217</v>
      </c>
      <c r="C530" s="15" t="s">
        <v>164</v>
      </c>
    </row>
    <row r="531" spans="1:3" x14ac:dyDescent="0.2">
      <c r="A531" s="15">
        <v>30821</v>
      </c>
      <c r="B531" s="15" t="s">
        <v>216</v>
      </c>
      <c r="C531" s="15" t="s">
        <v>164</v>
      </c>
    </row>
    <row r="532" spans="1:3" x14ac:dyDescent="0.2">
      <c r="A532" s="15">
        <v>30822</v>
      </c>
      <c r="B532" s="15" t="s">
        <v>177</v>
      </c>
      <c r="C532" s="15" t="s">
        <v>164</v>
      </c>
    </row>
    <row r="533" spans="1:3" x14ac:dyDescent="0.2">
      <c r="A533" s="15">
        <v>30823</v>
      </c>
      <c r="B533" s="15" t="s">
        <v>168</v>
      </c>
      <c r="C533" s="15" t="s">
        <v>164</v>
      </c>
    </row>
    <row r="534" spans="1:3" x14ac:dyDescent="0.2">
      <c r="A534" s="15">
        <v>30824</v>
      </c>
      <c r="B534" s="15" t="s">
        <v>215</v>
      </c>
      <c r="C534" s="15" t="s">
        <v>164</v>
      </c>
    </row>
    <row r="535" spans="1:3" x14ac:dyDescent="0.2">
      <c r="A535" s="15">
        <v>30828</v>
      </c>
      <c r="B535" s="15" t="s">
        <v>216</v>
      </c>
      <c r="C535" s="15" t="s">
        <v>164</v>
      </c>
    </row>
    <row r="536" spans="1:3" x14ac:dyDescent="0.2">
      <c r="A536" s="15">
        <v>30830</v>
      </c>
      <c r="B536" s="15" t="s">
        <v>174</v>
      </c>
      <c r="C536" s="15" t="s">
        <v>164</v>
      </c>
    </row>
    <row r="537" spans="1:3" x14ac:dyDescent="0.2">
      <c r="A537" s="15">
        <v>30833</v>
      </c>
      <c r="B537" s="15" t="s">
        <v>168</v>
      </c>
      <c r="C537" s="15" t="s">
        <v>164</v>
      </c>
    </row>
    <row r="538" spans="1:3" x14ac:dyDescent="0.2">
      <c r="A538" s="15">
        <v>30901</v>
      </c>
      <c r="B538" s="15" t="s">
        <v>214</v>
      </c>
      <c r="C538" s="15" t="s">
        <v>164</v>
      </c>
    </row>
    <row r="539" spans="1:3" x14ac:dyDescent="0.2">
      <c r="A539" s="15">
        <v>30903</v>
      </c>
      <c r="B539" s="15" t="s">
        <v>214</v>
      </c>
      <c r="C539" s="15" t="s">
        <v>164</v>
      </c>
    </row>
    <row r="540" spans="1:3" x14ac:dyDescent="0.2">
      <c r="A540" s="15">
        <v>30904</v>
      </c>
      <c r="B540" s="15" t="s">
        <v>214</v>
      </c>
      <c r="C540" s="15" t="s">
        <v>164</v>
      </c>
    </row>
    <row r="541" spans="1:3" x14ac:dyDescent="0.2">
      <c r="A541" s="15">
        <v>30905</v>
      </c>
      <c r="B541" s="15" t="s">
        <v>214</v>
      </c>
      <c r="C541" s="15" t="s">
        <v>164</v>
      </c>
    </row>
    <row r="542" spans="1:3" x14ac:dyDescent="0.2">
      <c r="A542" s="15">
        <v>30906</v>
      </c>
      <c r="B542" s="15" t="s">
        <v>214</v>
      </c>
      <c r="C542" s="15" t="s">
        <v>164</v>
      </c>
    </row>
    <row r="543" spans="1:3" x14ac:dyDescent="0.2">
      <c r="A543" s="15">
        <v>30907</v>
      </c>
      <c r="B543" s="15" t="s">
        <v>213</v>
      </c>
      <c r="C543" s="15" t="s">
        <v>164</v>
      </c>
    </row>
    <row r="544" spans="1:3" x14ac:dyDescent="0.2">
      <c r="A544" s="15">
        <v>30909</v>
      </c>
      <c r="B544" s="15" t="s">
        <v>214</v>
      </c>
      <c r="C544" s="15" t="s">
        <v>164</v>
      </c>
    </row>
    <row r="545" spans="1:3" x14ac:dyDescent="0.2">
      <c r="A545" s="15">
        <v>30912</v>
      </c>
      <c r="B545" s="15" t="s">
        <v>214</v>
      </c>
      <c r="C545" s="15" t="s">
        <v>164</v>
      </c>
    </row>
    <row r="546" spans="1:3" x14ac:dyDescent="0.2">
      <c r="A546" s="15">
        <v>30914</v>
      </c>
      <c r="B546" s="15" t="s">
        <v>214</v>
      </c>
      <c r="C546" s="15" t="s">
        <v>164</v>
      </c>
    </row>
    <row r="547" spans="1:3" x14ac:dyDescent="0.2">
      <c r="A547" s="15">
        <v>30916</v>
      </c>
      <c r="B547" s="15" t="s">
        <v>214</v>
      </c>
      <c r="C547" s="15" t="s">
        <v>164</v>
      </c>
    </row>
    <row r="548" spans="1:3" x14ac:dyDescent="0.2">
      <c r="A548" s="15">
        <v>30917</v>
      </c>
      <c r="B548" s="15" t="s">
        <v>213</v>
      </c>
      <c r="C548" s="15" t="s">
        <v>164</v>
      </c>
    </row>
    <row r="549" spans="1:3" x14ac:dyDescent="0.2">
      <c r="A549" s="15">
        <v>30919</v>
      </c>
      <c r="B549" s="15" t="s">
        <v>214</v>
      </c>
      <c r="C549" s="15" t="s">
        <v>164</v>
      </c>
    </row>
    <row r="550" spans="1:3" x14ac:dyDescent="0.2">
      <c r="A550" s="15">
        <v>30999</v>
      </c>
      <c r="B550" s="15" t="s">
        <v>214</v>
      </c>
      <c r="C550" s="15" t="s">
        <v>164</v>
      </c>
    </row>
    <row r="551" spans="1:3" x14ac:dyDescent="0.2">
      <c r="A551" s="15">
        <v>31001</v>
      </c>
      <c r="B551" s="15" t="s">
        <v>219</v>
      </c>
      <c r="C551" s="15" t="s">
        <v>220</v>
      </c>
    </row>
    <row r="552" spans="1:3" x14ac:dyDescent="0.2">
      <c r="A552" s="15">
        <v>31002</v>
      </c>
      <c r="B552" s="15" t="s">
        <v>163</v>
      </c>
      <c r="C552" s="15" t="s">
        <v>164</v>
      </c>
    </row>
    <row r="553" spans="1:3" x14ac:dyDescent="0.2">
      <c r="A553" s="15">
        <v>31003</v>
      </c>
      <c r="B553" s="15" t="s">
        <v>221</v>
      </c>
      <c r="C553" s="15" t="s">
        <v>222</v>
      </c>
    </row>
    <row r="554" spans="1:3" x14ac:dyDescent="0.2">
      <c r="A554" s="15">
        <v>31004</v>
      </c>
      <c r="B554" s="15" t="s">
        <v>223</v>
      </c>
      <c r="C554" s="15" t="s">
        <v>220</v>
      </c>
    </row>
    <row r="555" spans="1:3" x14ac:dyDescent="0.2">
      <c r="A555" s="15">
        <v>31005</v>
      </c>
      <c r="B555" s="15" t="s">
        <v>224</v>
      </c>
      <c r="C555" s="15" t="s">
        <v>220</v>
      </c>
    </row>
    <row r="556" spans="1:3" x14ac:dyDescent="0.2">
      <c r="A556" s="15">
        <v>31006</v>
      </c>
      <c r="B556" s="15" t="s">
        <v>225</v>
      </c>
      <c r="C556" s="15" t="s">
        <v>157</v>
      </c>
    </row>
    <row r="557" spans="1:3" x14ac:dyDescent="0.2">
      <c r="A557" s="15">
        <v>31007</v>
      </c>
      <c r="B557" s="15" t="s">
        <v>226</v>
      </c>
      <c r="C557" s="15" t="s">
        <v>220</v>
      </c>
    </row>
    <row r="558" spans="1:3" x14ac:dyDescent="0.2">
      <c r="A558" s="15">
        <v>31008</v>
      </c>
      <c r="B558" s="15" t="s">
        <v>227</v>
      </c>
      <c r="C558" s="15" t="s">
        <v>220</v>
      </c>
    </row>
    <row r="559" spans="1:3" x14ac:dyDescent="0.2">
      <c r="A559" s="15">
        <v>31009</v>
      </c>
      <c r="B559" s="15" t="s">
        <v>178</v>
      </c>
      <c r="C559" s="15" t="s">
        <v>166</v>
      </c>
    </row>
    <row r="560" spans="1:3" x14ac:dyDescent="0.2">
      <c r="A560" s="15">
        <v>31010</v>
      </c>
      <c r="B560" s="15" t="s">
        <v>228</v>
      </c>
      <c r="C560" s="15" t="s">
        <v>229</v>
      </c>
    </row>
    <row r="561" spans="1:3" x14ac:dyDescent="0.2">
      <c r="A561" s="15">
        <v>31011</v>
      </c>
      <c r="B561" s="15" t="s">
        <v>230</v>
      </c>
      <c r="C561" s="15" t="s">
        <v>220</v>
      </c>
    </row>
    <row r="562" spans="1:3" x14ac:dyDescent="0.2">
      <c r="A562" s="15">
        <v>31012</v>
      </c>
      <c r="B562" s="15" t="s">
        <v>230</v>
      </c>
      <c r="C562" s="15" t="s">
        <v>220</v>
      </c>
    </row>
    <row r="563" spans="1:3" x14ac:dyDescent="0.2">
      <c r="A563" s="15">
        <v>31013</v>
      </c>
      <c r="B563" s="15" t="s">
        <v>224</v>
      </c>
      <c r="C563" s="15" t="s">
        <v>220</v>
      </c>
    </row>
    <row r="564" spans="1:3" x14ac:dyDescent="0.2">
      <c r="A564" s="15">
        <v>31014</v>
      </c>
      <c r="B564" s="15" t="s">
        <v>231</v>
      </c>
      <c r="C564" s="15" t="s">
        <v>220</v>
      </c>
    </row>
    <row r="565" spans="1:3" x14ac:dyDescent="0.2">
      <c r="A565" s="15">
        <v>31015</v>
      </c>
      <c r="B565" s="15" t="s">
        <v>228</v>
      </c>
      <c r="C565" s="15" t="s">
        <v>229</v>
      </c>
    </row>
    <row r="566" spans="1:3" x14ac:dyDescent="0.2">
      <c r="A566" s="15">
        <v>31016</v>
      </c>
      <c r="B566" s="15" t="s">
        <v>223</v>
      </c>
      <c r="C566" s="15" t="s">
        <v>220</v>
      </c>
    </row>
    <row r="567" spans="1:3" x14ac:dyDescent="0.2">
      <c r="A567" s="15">
        <v>31017</v>
      </c>
      <c r="B567" s="15" t="s">
        <v>232</v>
      </c>
      <c r="C567" s="15" t="s">
        <v>220</v>
      </c>
    </row>
    <row r="568" spans="1:3" x14ac:dyDescent="0.2">
      <c r="A568" s="15">
        <v>31018</v>
      </c>
      <c r="B568" s="15" t="s">
        <v>233</v>
      </c>
      <c r="C568" s="15" t="s">
        <v>222</v>
      </c>
    </row>
    <row r="569" spans="1:3" x14ac:dyDescent="0.2">
      <c r="A569" s="15">
        <v>31019</v>
      </c>
      <c r="B569" s="15" t="s">
        <v>178</v>
      </c>
      <c r="C569" s="15" t="s">
        <v>166</v>
      </c>
    </row>
    <row r="570" spans="1:3" x14ac:dyDescent="0.2">
      <c r="A570" s="15">
        <v>31020</v>
      </c>
      <c r="B570" s="15" t="s">
        <v>232</v>
      </c>
      <c r="C570" s="15" t="s">
        <v>220</v>
      </c>
    </row>
    <row r="571" spans="1:3" x14ac:dyDescent="0.2">
      <c r="A571" s="15">
        <v>31021</v>
      </c>
      <c r="B571" s="15" t="s">
        <v>178</v>
      </c>
      <c r="C571" s="15" t="s">
        <v>166</v>
      </c>
    </row>
    <row r="572" spans="1:3" x14ac:dyDescent="0.2">
      <c r="A572" s="15">
        <v>31022</v>
      </c>
      <c r="B572" s="15" t="s">
        <v>178</v>
      </c>
      <c r="C572" s="15" t="s">
        <v>166</v>
      </c>
    </row>
    <row r="573" spans="1:3" x14ac:dyDescent="0.2">
      <c r="A573" s="15">
        <v>31023</v>
      </c>
      <c r="B573" s="15" t="s">
        <v>230</v>
      </c>
      <c r="C573" s="15" t="s">
        <v>220</v>
      </c>
    </row>
    <row r="574" spans="1:3" x14ac:dyDescent="0.2">
      <c r="A574" s="15">
        <v>31024</v>
      </c>
      <c r="B574" s="15" t="s">
        <v>234</v>
      </c>
      <c r="C574" s="15" t="s">
        <v>220</v>
      </c>
    </row>
    <row r="575" spans="1:3" x14ac:dyDescent="0.2">
      <c r="A575" s="15">
        <v>31025</v>
      </c>
      <c r="B575" s="15" t="s">
        <v>224</v>
      </c>
      <c r="C575" s="15" t="s">
        <v>220</v>
      </c>
    </row>
    <row r="576" spans="1:3" x14ac:dyDescent="0.2">
      <c r="A576" s="15">
        <v>31026</v>
      </c>
      <c r="B576" s="15" t="s">
        <v>234</v>
      </c>
      <c r="C576" s="15" t="s">
        <v>220</v>
      </c>
    </row>
    <row r="577" spans="1:3" x14ac:dyDescent="0.2">
      <c r="A577" s="15">
        <v>31027</v>
      </c>
      <c r="B577" s="15" t="s">
        <v>178</v>
      </c>
      <c r="C577" s="15" t="s">
        <v>166</v>
      </c>
    </row>
    <row r="578" spans="1:3" x14ac:dyDescent="0.2">
      <c r="A578" s="15">
        <v>31028</v>
      </c>
      <c r="B578" s="15" t="s">
        <v>224</v>
      </c>
      <c r="C578" s="15" t="s">
        <v>220</v>
      </c>
    </row>
    <row r="579" spans="1:3" x14ac:dyDescent="0.2">
      <c r="A579" s="15">
        <v>31029</v>
      </c>
      <c r="B579" s="15" t="s">
        <v>223</v>
      </c>
      <c r="C579" s="15" t="s">
        <v>220</v>
      </c>
    </row>
    <row r="580" spans="1:3" x14ac:dyDescent="0.2">
      <c r="A580" s="15">
        <v>31030</v>
      </c>
      <c r="B580" s="15" t="s">
        <v>227</v>
      </c>
      <c r="C580" s="15" t="s">
        <v>220</v>
      </c>
    </row>
    <row r="581" spans="1:3" x14ac:dyDescent="0.2">
      <c r="A581" s="15">
        <v>31031</v>
      </c>
      <c r="B581" s="15" t="s">
        <v>221</v>
      </c>
      <c r="C581" s="15" t="s">
        <v>222</v>
      </c>
    </row>
    <row r="582" spans="1:3" x14ac:dyDescent="0.2">
      <c r="A582" s="15">
        <v>31032</v>
      </c>
      <c r="B582" s="15" t="s">
        <v>235</v>
      </c>
      <c r="C582" s="15" t="s">
        <v>220</v>
      </c>
    </row>
    <row r="583" spans="1:3" x14ac:dyDescent="0.2">
      <c r="A583" s="15">
        <v>31033</v>
      </c>
      <c r="B583" s="15" t="s">
        <v>235</v>
      </c>
      <c r="C583" s="15" t="s">
        <v>220</v>
      </c>
    </row>
    <row r="584" spans="1:3" x14ac:dyDescent="0.2">
      <c r="A584" s="15">
        <v>31034</v>
      </c>
      <c r="B584" s="15" t="s">
        <v>236</v>
      </c>
      <c r="C584" s="15" t="s">
        <v>222</v>
      </c>
    </row>
    <row r="585" spans="1:3" x14ac:dyDescent="0.2">
      <c r="A585" s="15">
        <v>31035</v>
      </c>
      <c r="B585" s="15" t="s">
        <v>233</v>
      </c>
      <c r="C585" s="15" t="s">
        <v>222</v>
      </c>
    </row>
    <row r="586" spans="1:3" x14ac:dyDescent="0.2">
      <c r="A586" s="15">
        <v>31036</v>
      </c>
      <c r="B586" s="15" t="s">
        <v>237</v>
      </c>
      <c r="C586" s="15" t="s">
        <v>220</v>
      </c>
    </row>
    <row r="587" spans="1:3" x14ac:dyDescent="0.2">
      <c r="A587" s="15">
        <v>31037</v>
      </c>
      <c r="B587" s="15" t="s">
        <v>238</v>
      </c>
      <c r="C587" s="15" t="s">
        <v>166</v>
      </c>
    </row>
    <row r="588" spans="1:3" x14ac:dyDescent="0.2">
      <c r="A588" s="15">
        <v>31038</v>
      </c>
      <c r="B588" s="15" t="s">
        <v>239</v>
      </c>
      <c r="C588" s="15" t="s">
        <v>128</v>
      </c>
    </row>
    <row r="589" spans="1:3" x14ac:dyDescent="0.2">
      <c r="A589" s="15">
        <v>31039</v>
      </c>
      <c r="B589" s="15" t="s">
        <v>225</v>
      </c>
      <c r="C589" s="15" t="s">
        <v>157</v>
      </c>
    </row>
    <row r="590" spans="1:3" x14ac:dyDescent="0.2">
      <c r="A590" s="15">
        <v>31040</v>
      </c>
      <c r="B590" s="15" t="s">
        <v>178</v>
      </c>
      <c r="C590" s="15" t="s">
        <v>166</v>
      </c>
    </row>
    <row r="591" spans="1:3" x14ac:dyDescent="0.2">
      <c r="A591" s="15">
        <v>31041</v>
      </c>
      <c r="B591" s="15" t="s">
        <v>240</v>
      </c>
      <c r="C591" s="15" t="s">
        <v>157</v>
      </c>
    </row>
    <row r="592" spans="1:3" x14ac:dyDescent="0.2">
      <c r="A592" s="15">
        <v>31042</v>
      </c>
      <c r="B592" s="15" t="s">
        <v>221</v>
      </c>
      <c r="C592" s="15" t="s">
        <v>222</v>
      </c>
    </row>
    <row r="593" spans="1:3" x14ac:dyDescent="0.2">
      <c r="A593" s="15">
        <v>31044</v>
      </c>
      <c r="B593" s="15" t="s">
        <v>232</v>
      </c>
      <c r="C593" s="15" t="s">
        <v>220</v>
      </c>
    </row>
    <row r="594" spans="1:3" x14ac:dyDescent="0.2">
      <c r="A594" s="15">
        <v>31045</v>
      </c>
      <c r="B594" s="15" t="s">
        <v>216</v>
      </c>
      <c r="C594" s="15" t="s">
        <v>164</v>
      </c>
    </row>
    <row r="595" spans="1:3" x14ac:dyDescent="0.2">
      <c r="A595" s="15">
        <v>31046</v>
      </c>
      <c r="B595" s="15" t="s">
        <v>223</v>
      </c>
      <c r="C595" s="15" t="s">
        <v>220</v>
      </c>
    </row>
    <row r="596" spans="1:3" x14ac:dyDescent="0.2">
      <c r="A596" s="15">
        <v>31047</v>
      </c>
      <c r="B596" s="15" t="s">
        <v>224</v>
      </c>
      <c r="C596" s="15" t="s">
        <v>220</v>
      </c>
    </row>
    <row r="597" spans="1:3" x14ac:dyDescent="0.2">
      <c r="A597" s="15">
        <v>31049</v>
      </c>
      <c r="B597" s="15" t="s">
        <v>241</v>
      </c>
      <c r="C597" s="15" t="s">
        <v>166</v>
      </c>
    </row>
    <row r="598" spans="1:3" x14ac:dyDescent="0.2">
      <c r="A598" s="15">
        <v>31050</v>
      </c>
      <c r="B598" s="15" t="s">
        <v>242</v>
      </c>
      <c r="C598" s="15" t="s">
        <v>220</v>
      </c>
    </row>
    <row r="599" spans="1:3" x14ac:dyDescent="0.2">
      <c r="A599" s="15">
        <v>31051</v>
      </c>
      <c r="B599" s="15" t="s">
        <v>226</v>
      </c>
      <c r="C599" s="15" t="s">
        <v>220</v>
      </c>
    </row>
    <row r="600" spans="1:3" x14ac:dyDescent="0.2">
      <c r="A600" s="15">
        <v>31052</v>
      </c>
      <c r="B600" s="15" t="s">
        <v>243</v>
      </c>
      <c r="C600" s="15" t="s">
        <v>220</v>
      </c>
    </row>
    <row r="601" spans="1:3" x14ac:dyDescent="0.2">
      <c r="A601" s="15">
        <v>31054</v>
      </c>
      <c r="B601" s="15" t="s">
        <v>221</v>
      </c>
      <c r="C601" s="15" t="s">
        <v>222</v>
      </c>
    </row>
    <row r="602" spans="1:3" x14ac:dyDescent="0.2">
      <c r="A602" s="15">
        <v>31055</v>
      </c>
      <c r="B602" s="15" t="s">
        <v>238</v>
      </c>
      <c r="C602" s="15" t="s">
        <v>166</v>
      </c>
    </row>
    <row r="603" spans="1:3" x14ac:dyDescent="0.2">
      <c r="A603" s="15">
        <v>31057</v>
      </c>
      <c r="B603" s="15" t="s">
        <v>240</v>
      </c>
      <c r="C603" s="15" t="s">
        <v>157</v>
      </c>
    </row>
    <row r="604" spans="1:3" x14ac:dyDescent="0.2">
      <c r="A604" s="15">
        <v>31058</v>
      </c>
      <c r="B604" s="15" t="s">
        <v>244</v>
      </c>
      <c r="C604" s="15" t="s">
        <v>157</v>
      </c>
    </row>
    <row r="605" spans="1:3" x14ac:dyDescent="0.2">
      <c r="A605" s="15">
        <v>31059</v>
      </c>
      <c r="B605" s="15" t="s">
        <v>236</v>
      </c>
      <c r="C605" s="15" t="s">
        <v>222</v>
      </c>
    </row>
    <row r="606" spans="1:3" x14ac:dyDescent="0.2">
      <c r="A606" s="15">
        <v>31060</v>
      </c>
      <c r="B606" s="15" t="s">
        <v>230</v>
      </c>
      <c r="C606" s="15" t="s">
        <v>220</v>
      </c>
    </row>
    <row r="607" spans="1:3" x14ac:dyDescent="0.2">
      <c r="A607" s="15">
        <v>31061</v>
      </c>
      <c r="B607" s="15" t="s">
        <v>236</v>
      </c>
      <c r="C607" s="15" t="s">
        <v>222</v>
      </c>
    </row>
    <row r="608" spans="1:3" x14ac:dyDescent="0.2">
      <c r="A608" s="15">
        <v>31062</v>
      </c>
      <c r="B608" s="15" t="s">
        <v>236</v>
      </c>
      <c r="C608" s="15" t="s">
        <v>222</v>
      </c>
    </row>
    <row r="609" spans="1:3" x14ac:dyDescent="0.2">
      <c r="A609" s="15">
        <v>31063</v>
      </c>
      <c r="B609" s="15" t="s">
        <v>240</v>
      </c>
      <c r="C609" s="15" t="s">
        <v>157</v>
      </c>
    </row>
    <row r="610" spans="1:3" x14ac:dyDescent="0.2">
      <c r="A610" s="15">
        <v>31064</v>
      </c>
      <c r="B610" s="15" t="s">
        <v>239</v>
      </c>
      <c r="C610" s="15" t="s">
        <v>128</v>
      </c>
    </row>
    <row r="611" spans="1:3" x14ac:dyDescent="0.2">
      <c r="A611" s="15">
        <v>31065</v>
      </c>
      <c r="B611" s="15" t="s">
        <v>178</v>
      </c>
      <c r="C611" s="15" t="s">
        <v>166</v>
      </c>
    </row>
    <row r="612" spans="1:3" x14ac:dyDescent="0.2">
      <c r="A612" s="15">
        <v>31066</v>
      </c>
      <c r="B612" s="15" t="s">
        <v>242</v>
      </c>
      <c r="C612" s="15" t="s">
        <v>220</v>
      </c>
    </row>
    <row r="613" spans="1:3" x14ac:dyDescent="0.2">
      <c r="A613" s="15">
        <v>31067</v>
      </c>
      <c r="B613" s="15" t="s">
        <v>233</v>
      </c>
      <c r="C613" s="15" t="s">
        <v>222</v>
      </c>
    </row>
    <row r="614" spans="1:3" x14ac:dyDescent="0.2">
      <c r="A614" s="15">
        <v>31068</v>
      </c>
      <c r="B614" s="15" t="s">
        <v>240</v>
      </c>
      <c r="C614" s="15" t="s">
        <v>157</v>
      </c>
    </row>
    <row r="615" spans="1:3" x14ac:dyDescent="0.2">
      <c r="A615" s="15">
        <v>31069</v>
      </c>
      <c r="B615" s="15" t="s">
        <v>224</v>
      </c>
      <c r="C615" s="15" t="s">
        <v>220</v>
      </c>
    </row>
    <row r="616" spans="1:3" x14ac:dyDescent="0.2">
      <c r="A616" s="15">
        <v>31070</v>
      </c>
      <c r="B616" s="15" t="s">
        <v>226</v>
      </c>
      <c r="C616" s="15" t="s">
        <v>220</v>
      </c>
    </row>
    <row r="617" spans="1:3" x14ac:dyDescent="0.2">
      <c r="A617" s="15">
        <v>31071</v>
      </c>
      <c r="B617" s="15" t="s">
        <v>219</v>
      </c>
      <c r="C617" s="15" t="s">
        <v>220</v>
      </c>
    </row>
    <row r="618" spans="1:3" x14ac:dyDescent="0.2">
      <c r="A618" s="15">
        <v>31072</v>
      </c>
      <c r="B618" s="15" t="s">
        <v>219</v>
      </c>
      <c r="C618" s="15" t="s">
        <v>220</v>
      </c>
    </row>
    <row r="619" spans="1:3" x14ac:dyDescent="0.2">
      <c r="A619" s="15">
        <v>31075</v>
      </c>
      <c r="B619" s="15" t="s">
        <v>178</v>
      </c>
      <c r="C619" s="15" t="s">
        <v>166</v>
      </c>
    </row>
    <row r="620" spans="1:3" x14ac:dyDescent="0.2">
      <c r="A620" s="15">
        <v>31076</v>
      </c>
      <c r="B620" s="15" t="s">
        <v>225</v>
      </c>
      <c r="C620" s="15" t="s">
        <v>157</v>
      </c>
    </row>
    <row r="621" spans="1:3" x14ac:dyDescent="0.2">
      <c r="A621" s="15">
        <v>31077</v>
      </c>
      <c r="B621" s="15" t="s">
        <v>230</v>
      </c>
      <c r="C621" s="15" t="s">
        <v>220</v>
      </c>
    </row>
    <row r="622" spans="1:3" x14ac:dyDescent="0.2">
      <c r="A622" s="15">
        <v>31078</v>
      </c>
      <c r="B622" s="15" t="s">
        <v>242</v>
      </c>
      <c r="C622" s="15" t="s">
        <v>220</v>
      </c>
    </row>
    <row r="623" spans="1:3" x14ac:dyDescent="0.2">
      <c r="A623" s="15">
        <v>31079</v>
      </c>
      <c r="B623" s="15" t="s">
        <v>219</v>
      </c>
      <c r="C623" s="15" t="s">
        <v>220</v>
      </c>
    </row>
    <row r="624" spans="1:3" x14ac:dyDescent="0.2">
      <c r="A624" s="15">
        <v>31081</v>
      </c>
      <c r="B624" s="15" t="s">
        <v>225</v>
      </c>
      <c r="C624" s="15" t="s">
        <v>157</v>
      </c>
    </row>
    <row r="625" spans="1:3" x14ac:dyDescent="0.2">
      <c r="A625" s="15">
        <v>31082</v>
      </c>
      <c r="B625" s="15" t="s">
        <v>233</v>
      </c>
      <c r="C625" s="15" t="s">
        <v>222</v>
      </c>
    </row>
    <row r="626" spans="1:3" x14ac:dyDescent="0.2">
      <c r="A626" s="15">
        <v>31083</v>
      </c>
      <c r="B626" s="15" t="s">
        <v>238</v>
      </c>
      <c r="C626" s="15" t="s">
        <v>166</v>
      </c>
    </row>
    <row r="627" spans="1:3" x14ac:dyDescent="0.2">
      <c r="A627" s="15">
        <v>31084</v>
      </c>
      <c r="B627" s="15" t="s">
        <v>219</v>
      </c>
      <c r="C627" s="15" t="s">
        <v>220</v>
      </c>
    </row>
    <row r="628" spans="1:3" x14ac:dyDescent="0.2">
      <c r="A628" s="15">
        <v>31085</v>
      </c>
      <c r="B628" s="15" t="s">
        <v>239</v>
      </c>
      <c r="C628" s="15" t="s">
        <v>128</v>
      </c>
    </row>
    <row r="629" spans="1:3" x14ac:dyDescent="0.2">
      <c r="A629" s="15">
        <v>31086</v>
      </c>
      <c r="B629" s="15" t="s">
        <v>223</v>
      </c>
      <c r="C629" s="15" t="s">
        <v>220</v>
      </c>
    </row>
    <row r="630" spans="1:3" x14ac:dyDescent="0.2">
      <c r="A630" s="15">
        <v>31087</v>
      </c>
      <c r="B630" s="15" t="s">
        <v>245</v>
      </c>
      <c r="C630" s="15" t="s">
        <v>222</v>
      </c>
    </row>
    <row r="631" spans="1:3" x14ac:dyDescent="0.2">
      <c r="A631" s="15">
        <v>31088</v>
      </c>
      <c r="B631" s="15" t="s">
        <v>224</v>
      </c>
      <c r="C631" s="15" t="s">
        <v>220</v>
      </c>
    </row>
    <row r="632" spans="1:3" x14ac:dyDescent="0.2">
      <c r="A632" s="15">
        <v>31089</v>
      </c>
      <c r="B632" s="15" t="s">
        <v>233</v>
      </c>
      <c r="C632" s="15" t="s">
        <v>222</v>
      </c>
    </row>
    <row r="633" spans="1:3" x14ac:dyDescent="0.2">
      <c r="A633" s="15">
        <v>31090</v>
      </c>
      <c r="B633" s="15" t="s">
        <v>221</v>
      </c>
      <c r="C633" s="15" t="s">
        <v>222</v>
      </c>
    </row>
    <row r="634" spans="1:3" x14ac:dyDescent="0.2">
      <c r="A634" s="15">
        <v>31091</v>
      </c>
      <c r="B634" s="15" t="s">
        <v>226</v>
      </c>
      <c r="C634" s="15" t="s">
        <v>220</v>
      </c>
    </row>
    <row r="635" spans="1:3" x14ac:dyDescent="0.2">
      <c r="A635" s="15">
        <v>31092</v>
      </c>
      <c r="B635" s="15" t="s">
        <v>226</v>
      </c>
      <c r="C635" s="15" t="s">
        <v>220</v>
      </c>
    </row>
    <row r="636" spans="1:3" x14ac:dyDescent="0.2">
      <c r="A636" s="15">
        <v>31093</v>
      </c>
      <c r="B636" s="15" t="s">
        <v>224</v>
      </c>
      <c r="C636" s="15" t="s">
        <v>220</v>
      </c>
    </row>
    <row r="637" spans="1:3" x14ac:dyDescent="0.2">
      <c r="A637" s="15">
        <v>31094</v>
      </c>
      <c r="B637" s="15" t="s">
        <v>233</v>
      </c>
      <c r="C637" s="15" t="s">
        <v>222</v>
      </c>
    </row>
    <row r="638" spans="1:3" x14ac:dyDescent="0.2">
      <c r="A638" s="15">
        <v>31095</v>
      </c>
      <c r="B638" s="15" t="s">
        <v>224</v>
      </c>
      <c r="C638" s="15" t="s">
        <v>220</v>
      </c>
    </row>
    <row r="639" spans="1:3" x14ac:dyDescent="0.2">
      <c r="A639" s="15">
        <v>31096</v>
      </c>
      <c r="B639" s="15" t="s">
        <v>241</v>
      </c>
      <c r="C639" s="15" t="s">
        <v>166</v>
      </c>
    </row>
    <row r="640" spans="1:3" x14ac:dyDescent="0.2">
      <c r="A640" s="15">
        <v>31097</v>
      </c>
      <c r="B640" s="15" t="s">
        <v>162</v>
      </c>
      <c r="C640" s="15" t="s">
        <v>157</v>
      </c>
    </row>
    <row r="641" spans="1:3" x14ac:dyDescent="0.2">
      <c r="A641" s="15">
        <v>31098</v>
      </c>
      <c r="B641" s="15" t="s">
        <v>224</v>
      </c>
      <c r="C641" s="15" t="s">
        <v>220</v>
      </c>
    </row>
    <row r="642" spans="1:3" x14ac:dyDescent="0.2">
      <c r="A642" s="15">
        <v>31099</v>
      </c>
      <c r="B642" s="15" t="s">
        <v>224</v>
      </c>
      <c r="C642" s="15" t="s">
        <v>220</v>
      </c>
    </row>
    <row r="643" spans="1:3" x14ac:dyDescent="0.2">
      <c r="A643" s="15">
        <v>31106</v>
      </c>
      <c r="B643" s="15" t="s">
        <v>130</v>
      </c>
      <c r="C643" s="15" t="s">
        <v>128</v>
      </c>
    </row>
    <row r="644" spans="1:3" x14ac:dyDescent="0.2">
      <c r="A644" s="15">
        <v>31107</v>
      </c>
      <c r="B644" s="15" t="s">
        <v>127</v>
      </c>
      <c r="C644" s="15" t="s">
        <v>128</v>
      </c>
    </row>
    <row r="645" spans="1:3" x14ac:dyDescent="0.2">
      <c r="A645" s="15">
        <v>31119</v>
      </c>
      <c r="B645" s="15" t="s">
        <v>127</v>
      </c>
      <c r="C645" s="15" t="s">
        <v>128</v>
      </c>
    </row>
    <row r="646" spans="1:3" x14ac:dyDescent="0.2">
      <c r="A646" s="15">
        <v>31126</v>
      </c>
      <c r="B646" s="15" t="s">
        <v>130</v>
      </c>
      <c r="C646" s="15" t="s">
        <v>128</v>
      </c>
    </row>
    <row r="647" spans="1:3" x14ac:dyDescent="0.2">
      <c r="A647" s="15">
        <v>31131</v>
      </c>
      <c r="B647" s="15" t="s">
        <v>130</v>
      </c>
      <c r="C647" s="15" t="s">
        <v>128</v>
      </c>
    </row>
    <row r="648" spans="1:3" x14ac:dyDescent="0.2">
      <c r="A648" s="15">
        <v>31136</v>
      </c>
      <c r="B648" s="15" t="s">
        <v>130</v>
      </c>
      <c r="C648" s="15" t="s">
        <v>128</v>
      </c>
    </row>
    <row r="649" spans="1:3" x14ac:dyDescent="0.2">
      <c r="A649" s="15">
        <v>31139</v>
      </c>
      <c r="B649" s="15" t="s">
        <v>130</v>
      </c>
      <c r="C649" s="15" t="s">
        <v>128</v>
      </c>
    </row>
    <row r="650" spans="1:3" x14ac:dyDescent="0.2">
      <c r="A650" s="15">
        <v>31141</v>
      </c>
      <c r="B650" s="15" t="s">
        <v>127</v>
      </c>
      <c r="C650" s="15" t="s">
        <v>128</v>
      </c>
    </row>
    <row r="651" spans="1:3" x14ac:dyDescent="0.2">
      <c r="A651" s="15">
        <v>31145</v>
      </c>
      <c r="B651" s="15" t="s">
        <v>127</v>
      </c>
      <c r="C651" s="15" t="s">
        <v>128</v>
      </c>
    </row>
    <row r="652" spans="1:3" x14ac:dyDescent="0.2">
      <c r="A652" s="15">
        <v>31146</v>
      </c>
      <c r="B652" s="15" t="s">
        <v>127</v>
      </c>
      <c r="C652" s="15" t="s">
        <v>128</v>
      </c>
    </row>
    <row r="653" spans="1:3" x14ac:dyDescent="0.2">
      <c r="A653" s="15">
        <v>31150</v>
      </c>
      <c r="B653" s="15" t="s">
        <v>130</v>
      </c>
      <c r="C653" s="15" t="s">
        <v>128</v>
      </c>
    </row>
    <row r="654" spans="1:3" x14ac:dyDescent="0.2">
      <c r="A654" s="15">
        <v>31156</v>
      </c>
      <c r="B654" s="15" t="s">
        <v>130</v>
      </c>
      <c r="C654" s="15" t="s">
        <v>128</v>
      </c>
    </row>
    <row r="655" spans="1:3" x14ac:dyDescent="0.2">
      <c r="A655" s="15">
        <v>31169</v>
      </c>
      <c r="B655" s="15" t="s">
        <v>151</v>
      </c>
      <c r="C655" s="15" t="s">
        <v>128</v>
      </c>
    </row>
    <row r="656" spans="1:3" x14ac:dyDescent="0.2">
      <c r="A656" s="15">
        <v>31192</v>
      </c>
      <c r="B656" s="15" t="s">
        <v>130</v>
      </c>
      <c r="C656" s="15" t="s">
        <v>128</v>
      </c>
    </row>
    <row r="657" spans="1:3" x14ac:dyDescent="0.2">
      <c r="A657" s="15">
        <v>31193</v>
      </c>
      <c r="B657" s="15" t="s">
        <v>130</v>
      </c>
      <c r="C657" s="15" t="s">
        <v>128</v>
      </c>
    </row>
    <row r="658" spans="1:3" x14ac:dyDescent="0.2">
      <c r="A658" s="15">
        <v>31195</v>
      </c>
      <c r="B658" s="15" t="s">
        <v>130</v>
      </c>
      <c r="C658" s="15" t="s">
        <v>128</v>
      </c>
    </row>
    <row r="659" spans="1:3" x14ac:dyDescent="0.2">
      <c r="A659" s="15">
        <v>31196</v>
      </c>
      <c r="B659" s="15" t="s">
        <v>130</v>
      </c>
      <c r="C659" s="15" t="s">
        <v>128</v>
      </c>
    </row>
    <row r="660" spans="1:3" x14ac:dyDescent="0.2">
      <c r="A660" s="15">
        <v>31201</v>
      </c>
      <c r="B660" s="15" t="s">
        <v>243</v>
      </c>
      <c r="C660" s="15" t="s">
        <v>220</v>
      </c>
    </row>
    <row r="661" spans="1:3" x14ac:dyDescent="0.2">
      <c r="A661" s="15">
        <v>31202</v>
      </c>
      <c r="B661" s="15" t="s">
        <v>243</v>
      </c>
      <c r="C661" s="15" t="s">
        <v>220</v>
      </c>
    </row>
    <row r="662" spans="1:3" x14ac:dyDescent="0.2">
      <c r="A662" s="15">
        <v>31203</v>
      </c>
      <c r="B662" s="15" t="s">
        <v>243</v>
      </c>
      <c r="C662" s="15" t="s">
        <v>220</v>
      </c>
    </row>
    <row r="663" spans="1:3" x14ac:dyDescent="0.2">
      <c r="A663" s="15">
        <v>31204</v>
      </c>
      <c r="B663" s="15" t="s">
        <v>243</v>
      </c>
      <c r="C663" s="15" t="s">
        <v>220</v>
      </c>
    </row>
    <row r="664" spans="1:3" x14ac:dyDescent="0.2">
      <c r="A664" s="15">
        <v>31205</v>
      </c>
      <c r="B664" s="15" t="s">
        <v>243</v>
      </c>
      <c r="C664" s="15" t="s">
        <v>220</v>
      </c>
    </row>
    <row r="665" spans="1:3" x14ac:dyDescent="0.2">
      <c r="A665" s="15">
        <v>31206</v>
      </c>
      <c r="B665" s="15" t="s">
        <v>243</v>
      </c>
      <c r="C665" s="15" t="s">
        <v>220</v>
      </c>
    </row>
    <row r="666" spans="1:3" x14ac:dyDescent="0.2">
      <c r="A666" s="15">
        <v>31207</v>
      </c>
      <c r="B666" s="15" t="s">
        <v>243</v>
      </c>
      <c r="C666" s="15" t="s">
        <v>220</v>
      </c>
    </row>
    <row r="667" spans="1:3" x14ac:dyDescent="0.2">
      <c r="A667" s="15">
        <v>31208</v>
      </c>
      <c r="B667" s="15" t="s">
        <v>243</v>
      </c>
      <c r="C667" s="15" t="s">
        <v>220</v>
      </c>
    </row>
    <row r="668" spans="1:3" x14ac:dyDescent="0.2">
      <c r="A668" s="15">
        <v>31209</v>
      </c>
      <c r="B668" s="15" t="s">
        <v>243</v>
      </c>
      <c r="C668" s="15" t="s">
        <v>220</v>
      </c>
    </row>
    <row r="669" spans="1:3" x14ac:dyDescent="0.2">
      <c r="A669" s="15">
        <v>31210</v>
      </c>
      <c r="B669" s="15" t="s">
        <v>243</v>
      </c>
      <c r="C669" s="15" t="s">
        <v>220</v>
      </c>
    </row>
    <row r="670" spans="1:3" x14ac:dyDescent="0.2">
      <c r="A670" s="15">
        <v>31211</v>
      </c>
      <c r="B670" s="15" t="s">
        <v>243</v>
      </c>
      <c r="C670" s="15" t="s">
        <v>220</v>
      </c>
    </row>
    <row r="671" spans="1:3" x14ac:dyDescent="0.2">
      <c r="A671" s="15">
        <v>31213</v>
      </c>
      <c r="B671" s="15" t="s">
        <v>243</v>
      </c>
      <c r="C671" s="15" t="s">
        <v>220</v>
      </c>
    </row>
    <row r="672" spans="1:3" x14ac:dyDescent="0.2">
      <c r="A672" s="15">
        <v>31216</v>
      </c>
      <c r="B672" s="15" t="s">
        <v>243</v>
      </c>
      <c r="C672" s="15" t="s">
        <v>220</v>
      </c>
    </row>
    <row r="673" spans="1:3" x14ac:dyDescent="0.2">
      <c r="A673" s="15">
        <v>31217</v>
      </c>
      <c r="B673" s="15" t="s">
        <v>243</v>
      </c>
      <c r="C673" s="15" t="s">
        <v>220</v>
      </c>
    </row>
    <row r="674" spans="1:3" x14ac:dyDescent="0.2">
      <c r="A674" s="15">
        <v>31220</v>
      </c>
      <c r="B674" s="15" t="s">
        <v>243</v>
      </c>
      <c r="C674" s="15" t="s">
        <v>220</v>
      </c>
    </row>
    <row r="675" spans="1:3" x14ac:dyDescent="0.2">
      <c r="A675" s="15">
        <v>31221</v>
      </c>
      <c r="B675" s="15" t="s">
        <v>243</v>
      </c>
      <c r="C675" s="15" t="s">
        <v>220</v>
      </c>
    </row>
    <row r="676" spans="1:3" x14ac:dyDescent="0.2">
      <c r="A676" s="15">
        <v>31294</v>
      </c>
      <c r="B676" s="15" t="s">
        <v>243</v>
      </c>
      <c r="C676" s="15" t="s">
        <v>220</v>
      </c>
    </row>
    <row r="677" spans="1:3" x14ac:dyDescent="0.2">
      <c r="A677" s="15">
        <v>31295</v>
      </c>
      <c r="B677" s="15" t="s">
        <v>243</v>
      </c>
      <c r="C677" s="15" t="s">
        <v>220</v>
      </c>
    </row>
    <row r="678" spans="1:3" x14ac:dyDescent="0.2">
      <c r="A678" s="15">
        <v>31296</v>
      </c>
      <c r="B678" s="15" t="s">
        <v>243</v>
      </c>
      <c r="C678" s="15" t="s">
        <v>220</v>
      </c>
    </row>
    <row r="679" spans="1:3" x14ac:dyDescent="0.2">
      <c r="A679" s="15">
        <v>31297</v>
      </c>
      <c r="B679" s="15" t="s">
        <v>243</v>
      </c>
      <c r="C679" s="15" t="s">
        <v>220</v>
      </c>
    </row>
    <row r="680" spans="1:3" x14ac:dyDescent="0.2">
      <c r="A680" s="15">
        <v>31301</v>
      </c>
      <c r="B680" s="15" t="s">
        <v>246</v>
      </c>
      <c r="C680" s="15" t="s">
        <v>170</v>
      </c>
    </row>
    <row r="681" spans="1:3" x14ac:dyDescent="0.2">
      <c r="A681" s="15">
        <v>31302</v>
      </c>
      <c r="B681" s="15" t="s">
        <v>247</v>
      </c>
      <c r="C681" s="15" t="s">
        <v>170</v>
      </c>
    </row>
    <row r="682" spans="1:3" x14ac:dyDescent="0.2">
      <c r="A682" s="15">
        <v>31303</v>
      </c>
      <c r="B682" s="15" t="s">
        <v>248</v>
      </c>
      <c r="C682" s="15" t="s">
        <v>170</v>
      </c>
    </row>
    <row r="683" spans="1:3" x14ac:dyDescent="0.2">
      <c r="A683" s="15">
        <v>31304</v>
      </c>
      <c r="B683" s="15" t="s">
        <v>249</v>
      </c>
      <c r="C683" s="15" t="s">
        <v>250</v>
      </c>
    </row>
    <row r="684" spans="1:3" x14ac:dyDescent="0.2">
      <c r="A684" s="15">
        <v>31305</v>
      </c>
      <c r="B684" s="15" t="s">
        <v>249</v>
      </c>
      <c r="C684" s="15" t="s">
        <v>250</v>
      </c>
    </row>
    <row r="685" spans="1:3" x14ac:dyDescent="0.2">
      <c r="A685" s="15">
        <v>31307</v>
      </c>
      <c r="B685" s="15" t="s">
        <v>248</v>
      </c>
      <c r="C685" s="15" t="s">
        <v>170</v>
      </c>
    </row>
    <row r="686" spans="1:3" x14ac:dyDescent="0.2">
      <c r="A686" s="15">
        <v>31308</v>
      </c>
      <c r="B686" s="15" t="s">
        <v>251</v>
      </c>
      <c r="C686" s="15" t="s">
        <v>170</v>
      </c>
    </row>
    <row r="687" spans="1:3" x14ac:dyDescent="0.2">
      <c r="A687" s="15">
        <v>31309</v>
      </c>
      <c r="B687" s="15" t="s">
        <v>246</v>
      </c>
      <c r="C687" s="15" t="s">
        <v>170</v>
      </c>
    </row>
    <row r="688" spans="1:3" x14ac:dyDescent="0.2">
      <c r="A688" s="15">
        <v>31310</v>
      </c>
      <c r="B688" s="15" t="s">
        <v>246</v>
      </c>
      <c r="C688" s="15" t="s">
        <v>170</v>
      </c>
    </row>
    <row r="689" spans="1:3" x14ac:dyDescent="0.2">
      <c r="A689" s="15">
        <v>31312</v>
      </c>
      <c r="B689" s="15" t="s">
        <v>248</v>
      </c>
      <c r="C689" s="15" t="s">
        <v>170</v>
      </c>
    </row>
    <row r="690" spans="1:3" x14ac:dyDescent="0.2">
      <c r="A690" s="15">
        <v>31313</v>
      </c>
      <c r="B690" s="15" t="s">
        <v>246</v>
      </c>
      <c r="C690" s="15" t="s">
        <v>170</v>
      </c>
    </row>
    <row r="691" spans="1:3" x14ac:dyDescent="0.2">
      <c r="A691" s="15">
        <v>31314</v>
      </c>
      <c r="B691" s="15" t="s">
        <v>246</v>
      </c>
      <c r="C691" s="15" t="s">
        <v>170</v>
      </c>
    </row>
    <row r="692" spans="1:3" x14ac:dyDescent="0.2">
      <c r="A692" s="15">
        <v>31315</v>
      </c>
      <c r="B692" s="15" t="s">
        <v>246</v>
      </c>
      <c r="C692" s="15" t="s">
        <v>170</v>
      </c>
    </row>
    <row r="693" spans="1:3" x14ac:dyDescent="0.2">
      <c r="A693" s="15">
        <v>31316</v>
      </c>
      <c r="B693" s="15" t="s">
        <v>252</v>
      </c>
      <c r="C693" s="15" t="s">
        <v>170</v>
      </c>
    </row>
    <row r="694" spans="1:3" x14ac:dyDescent="0.2">
      <c r="A694" s="15">
        <v>31318</v>
      </c>
      <c r="B694" s="15" t="s">
        <v>248</v>
      </c>
      <c r="C694" s="15" t="s">
        <v>170</v>
      </c>
    </row>
    <row r="695" spans="1:3" x14ac:dyDescent="0.2">
      <c r="A695" s="15">
        <v>31319</v>
      </c>
      <c r="B695" s="15" t="s">
        <v>249</v>
      </c>
      <c r="C695" s="15" t="s">
        <v>250</v>
      </c>
    </row>
    <row r="696" spans="1:3" x14ac:dyDescent="0.2">
      <c r="A696" s="15">
        <v>31320</v>
      </c>
      <c r="B696" s="15" t="s">
        <v>246</v>
      </c>
      <c r="C696" s="15" t="s">
        <v>170</v>
      </c>
    </row>
    <row r="697" spans="1:3" x14ac:dyDescent="0.2">
      <c r="A697" s="15">
        <v>31321</v>
      </c>
      <c r="B697" s="15" t="s">
        <v>251</v>
      </c>
      <c r="C697" s="15" t="s">
        <v>170</v>
      </c>
    </row>
    <row r="698" spans="1:3" x14ac:dyDescent="0.2">
      <c r="A698" s="15">
        <v>31322</v>
      </c>
      <c r="B698" s="15" t="s">
        <v>247</v>
      </c>
      <c r="C698" s="15" t="s">
        <v>170</v>
      </c>
    </row>
    <row r="699" spans="1:3" x14ac:dyDescent="0.2">
      <c r="A699" s="15">
        <v>31323</v>
      </c>
      <c r="B699" s="15" t="s">
        <v>246</v>
      </c>
      <c r="C699" s="15" t="s">
        <v>170</v>
      </c>
    </row>
    <row r="700" spans="1:3" x14ac:dyDescent="0.2">
      <c r="A700" s="15">
        <v>31324</v>
      </c>
      <c r="B700" s="15" t="s">
        <v>251</v>
      </c>
      <c r="C700" s="15" t="s">
        <v>170</v>
      </c>
    </row>
    <row r="701" spans="1:3" x14ac:dyDescent="0.2">
      <c r="A701" s="15">
        <v>31326</v>
      </c>
      <c r="B701" s="15" t="s">
        <v>248</v>
      </c>
      <c r="C701" s="15" t="s">
        <v>170</v>
      </c>
    </row>
    <row r="702" spans="1:3" x14ac:dyDescent="0.2">
      <c r="A702" s="15">
        <v>31327</v>
      </c>
      <c r="B702" s="15" t="s">
        <v>249</v>
      </c>
      <c r="C702" s="15" t="s">
        <v>250</v>
      </c>
    </row>
    <row r="703" spans="1:3" x14ac:dyDescent="0.2">
      <c r="A703" s="15">
        <v>31328</v>
      </c>
      <c r="B703" s="15" t="s">
        <v>247</v>
      </c>
      <c r="C703" s="15" t="s">
        <v>170</v>
      </c>
    </row>
    <row r="704" spans="1:3" x14ac:dyDescent="0.2">
      <c r="A704" s="15">
        <v>31329</v>
      </c>
      <c r="B704" s="15" t="s">
        <v>248</v>
      </c>
      <c r="C704" s="15" t="s">
        <v>170</v>
      </c>
    </row>
    <row r="705" spans="1:3" x14ac:dyDescent="0.2">
      <c r="A705" s="15">
        <v>31331</v>
      </c>
      <c r="B705" s="15" t="s">
        <v>249</v>
      </c>
      <c r="C705" s="15" t="s">
        <v>250</v>
      </c>
    </row>
    <row r="706" spans="1:3" x14ac:dyDescent="0.2">
      <c r="A706" s="15">
        <v>31333</v>
      </c>
      <c r="B706" s="15" t="s">
        <v>246</v>
      </c>
      <c r="C706" s="15" t="s">
        <v>170</v>
      </c>
    </row>
    <row r="707" spans="1:3" x14ac:dyDescent="0.2">
      <c r="A707" s="15">
        <v>31401</v>
      </c>
      <c r="B707" s="15" t="s">
        <v>247</v>
      </c>
      <c r="C707" s="15" t="s">
        <v>170</v>
      </c>
    </row>
    <row r="708" spans="1:3" x14ac:dyDescent="0.2">
      <c r="A708" s="15">
        <v>31402</v>
      </c>
      <c r="B708" s="15" t="s">
        <v>247</v>
      </c>
      <c r="C708" s="15" t="s">
        <v>170</v>
      </c>
    </row>
    <row r="709" spans="1:3" x14ac:dyDescent="0.2">
      <c r="A709" s="15">
        <v>31403</v>
      </c>
      <c r="B709" s="15" t="s">
        <v>247</v>
      </c>
      <c r="C709" s="15" t="s">
        <v>170</v>
      </c>
    </row>
    <row r="710" spans="1:3" x14ac:dyDescent="0.2">
      <c r="A710" s="15">
        <v>31404</v>
      </c>
      <c r="B710" s="15" t="s">
        <v>247</v>
      </c>
      <c r="C710" s="15" t="s">
        <v>170</v>
      </c>
    </row>
    <row r="711" spans="1:3" x14ac:dyDescent="0.2">
      <c r="A711" s="15">
        <v>31405</v>
      </c>
      <c r="B711" s="15" t="s">
        <v>247</v>
      </c>
      <c r="C711" s="15" t="s">
        <v>170</v>
      </c>
    </row>
    <row r="712" spans="1:3" x14ac:dyDescent="0.2">
      <c r="A712" s="15">
        <v>31406</v>
      </c>
      <c r="B712" s="15" t="s">
        <v>247</v>
      </c>
      <c r="C712" s="15" t="s">
        <v>170</v>
      </c>
    </row>
    <row r="713" spans="1:3" x14ac:dyDescent="0.2">
      <c r="A713" s="15">
        <v>31407</v>
      </c>
      <c r="B713" s="15" t="s">
        <v>247</v>
      </c>
      <c r="C713" s="15" t="s">
        <v>170</v>
      </c>
    </row>
    <row r="714" spans="1:3" x14ac:dyDescent="0.2">
      <c r="A714" s="15">
        <v>31408</v>
      </c>
      <c r="B714" s="15" t="s">
        <v>247</v>
      </c>
      <c r="C714" s="15" t="s">
        <v>170</v>
      </c>
    </row>
    <row r="715" spans="1:3" x14ac:dyDescent="0.2">
      <c r="A715" s="15">
        <v>31409</v>
      </c>
      <c r="B715" s="15" t="s">
        <v>247</v>
      </c>
      <c r="C715" s="15" t="s">
        <v>170</v>
      </c>
    </row>
    <row r="716" spans="1:3" x14ac:dyDescent="0.2">
      <c r="A716" s="15">
        <v>31410</v>
      </c>
      <c r="B716" s="15" t="s">
        <v>247</v>
      </c>
      <c r="C716" s="15" t="s">
        <v>170</v>
      </c>
    </row>
    <row r="717" spans="1:3" x14ac:dyDescent="0.2">
      <c r="A717" s="15">
        <v>31411</v>
      </c>
      <c r="B717" s="15" t="s">
        <v>247</v>
      </c>
      <c r="C717" s="15" t="s">
        <v>170</v>
      </c>
    </row>
    <row r="718" spans="1:3" x14ac:dyDescent="0.2">
      <c r="A718" s="15">
        <v>31412</v>
      </c>
      <c r="B718" s="15" t="s">
        <v>247</v>
      </c>
      <c r="C718" s="15" t="s">
        <v>170</v>
      </c>
    </row>
    <row r="719" spans="1:3" x14ac:dyDescent="0.2">
      <c r="A719" s="15">
        <v>31414</v>
      </c>
      <c r="B719" s="15" t="s">
        <v>247</v>
      </c>
      <c r="C719" s="15" t="s">
        <v>170</v>
      </c>
    </row>
    <row r="720" spans="1:3" x14ac:dyDescent="0.2">
      <c r="A720" s="15">
        <v>31415</v>
      </c>
      <c r="B720" s="15" t="s">
        <v>247</v>
      </c>
      <c r="C720" s="15" t="s">
        <v>170</v>
      </c>
    </row>
    <row r="721" spans="1:3" x14ac:dyDescent="0.2">
      <c r="A721" s="15">
        <v>31416</v>
      </c>
      <c r="B721" s="15" t="s">
        <v>247</v>
      </c>
      <c r="C721" s="15" t="s">
        <v>170</v>
      </c>
    </row>
    <row r="722" spans="1:3" x14ac:dyDescent="0.2">
      <c r="A722" s="15">
        <v>31418</v>
      </c>
      <c r="B722" s="15" t="s">
        <v>247</v>
      </c>
      <c r="C722" s="15" t="s">
        <v>170</v>
      </c>
    </row>
    <row r="723" spans="1:3" x14ac:dyDescent="0.2">
      <c r="A723" s="15">
        <v>31419</v>
      </c>
      <c r="B723" s="15" t="s">
        <v>247</v>
      </c>
      <c r="C723" s="15" t="s">
        <v>170</v>
      </c>
    </row>
    <row r="724" spans="1:3" x14ac:dyDescent="0.2">
      <c r="A724" s="15">
        <v>31420</v>
      </c>
      <c r="B724" s="15" t="s">
        <v>247</v>
      </c>
      <c r="C724" s="15" t="s">
        <v>170</v>
      </c>
    </row>
    <row r="725" spans="1:3" x14ac:dyDescent="0.2">
      <c r="A725" s="15">
        <v>31421</v>
      </c>
      <c r="B725" s="15" t="s">
        <v>247</v>
      </c>
      <c r="C725" s="15" t="s">
        <v>170</v>
      </c>
    </row>
    <row r="726" spans="1:3" x14ac:dyDescent="0.2">
      <c r="A726" s="15">
        <v>31501</v>
      </c>
      <c r="B726" s="15" t="s">
        <v>253</v>
      </c>
      <c r="C726" s="15" t="s">
        <v>250</v>
      </c>
    </row>
    <row r="727" spans="1:3" x14ac:dyDescent="0.2">
      <c r="A727" s="15">
        <v>31502</v>
      </c>
      <c r="B727" s="15" t="s">
        <v>253</v>
      </c>
      <c r="C727" s="15" t="s">
        <v>250</v>
      </c>
    </row>
    <row r="728" spans="1:3" x14ac:dyDescent="0.2">
      <c r="A728" s="15">
        <v>31503</v>
      </c>
      <c r="B728" s="15" t="s">
        <v>253</v>
      </c>
      <c r="C728" s="15" t="s">
        <v>250</v>
      </c>
    </row>
    <row r="729" spans="1:3" x14ac:dyDescent="0.2">
      <c r="A729" s="15">
        <v>31510</v>
      </c>
      <c r="B729" s="15" t="s">
        <v>254</v>
      </c>
      <c r="C729" s="15" t="s">
        <v>250</v>
      </c>
    </row>
    <row r="730" spans="1:3" x14ac:dyDescent="0.2">
      <c r="A730" s="15">
        <v>31512</v>
      </c>
      <c r="B730" s="15" t="s">
        <v>255</v>
      </c>
      <c r="C730" s="15" t="s">
        <v>166</v>
      </c>
    </row>
    <row r="731" spans="1:3" x14ac:dyDescent="0.2">
      <c r="A731" s="15">
        <v>31513</v>
      </c>
      <c r="B731" s="15" t="s">
        <v>256</v>
      </c>
      <c r="C731" s="15" t="s">
        <v>170</v>
      </c>
    </row>
    <row r="732" spans="1:3" x14ac:dyDescent="0.2">
      <c r="A732" s="15">
        <v>31515</v>
      </c>
      <c r="B732" s="15" t="s">
        <v>256</v>
      </c>
      <c r="C732" s="15" t="s">
        <v>170</v>
      </c>
    </row>
    <row r="733" spans="1:3" x14ac:dyDescent="0.2">
      <c r="A733" s="15">
        <v>31516</v>
      </c>
      <c r="B733" s="15" t="s">
        <v>257</v>
      </c>
      <c r="C733" s="15" t="s">
        <v>250</v>
      </c>
    </row>
    <row r="734" spans="1:3" x14ac:dyDescent="0.2">
      <c r="A734" s="15">
        <v>31518</v>
      </c>
      <c r="B734" s="15" t="s">
        <v>257</v>
      </c>
      <c r="C734" s="15" t="s">
        <v>250</v>
      </c>
    </row>
    <row r="735" spans="1:3" x14ac:dyDescent="0.2">
      <c r="A735" s="15">
        <v>31519</v>
      </c>
      <c r="B735" s="15" t="s">
        <v>255</v>
      </c>
      <c r="C735" s="15" t="s">
        <v>166</v>
      </c>
    </row>
    <row r="736" spans="1:3" x14ac:dyDescent="0.2">
      <c r="A736" s="15">
        <v>31520</v>
      </c>
      <c r="B736" s="15" t="s">
        <v>258</v>
      </c>
      <c r="C736" s="15" t="s">
        <v>250</v>
      </c>
    </row>
    <row r="737" spans="1:3" x14ac:dyDescent="0.2">
      <c r="A737" s="15">
        <v>31521</v>
      </c>
      <c r="B737" s="15" t="s">
        <v>258</v>
      </c>
      <c r="C737" s="15" t="s">
        <v>250</v>
      </c>
    </row>
    <row r="738" spans="1:3" x14ac:dyDescent="0.2">
      <c r="A738" s="15">
        <v>31522</v>
      </c>
      <c r="B738" s="15" t="s">
        <v>258</v>
      </c>
      <c r="C738" s="15" t="s">
        <v>250</v>
      </c>
    </row>
    <row r="739" spans="1:3" x14ac:dyDescent="0.2">
      <c r="A739" s="15">
        <v>31523</v>
      </c>
      <c r="B739" s="15" t="s">
        <v>258</v>
      </c>
      <c r="C739" s="15" t="s">
        <v>250</v>
      </c>
    </row>
    <row r="740" spans="1:3" x14ac:dyDescent="0.2">
      <c r="A740" s="15">
        <v>31524</v>
      </c>
      <c r="B740" s="15" t="s">
        <v>258</v>
      </c>
      <c r="C740" s="15" t="s">
        <v>250</v>
      </c>
    </row>
    <row r="741" spans="1:3" x14ac:dyDescent="0.2">
      <c r="A741" s="15">
        <v>31525</v>
      </c>
      <c r="B741" s="15" t="s">
        <v>258</v>
      </c>
      <c r="C741" s="15" t="s">
        <v>250</v>
      </c>
    </row>
    <row r="742" spans="1:3" x14ac:dyDescent="0.2">
      <c r="A742" s="15">
        <v>31527</v>
      </c>
      <c r="B742" s="15" t="s">
        <v>258</v>
      </c>
      <c r="C742" s="15" t="s">
        <v>250</v>
      </c>
    </row>
    <row r="743" spans="1:3" x14ac:dyDescent="0.2">
      <c r="A743" s="15">
        <v>31532</v>
      </c>
      <c r="B743" s="15" t="s">
        <v>259</v>
      </c>
      <c r="C743" s="15" t="s">
        <v>166</v>
      </c>
    </row>
    <row r="744" spans="1:3" x14ac:dyDescent="0.2">
      <c r="A744" s="15">
        <v>31533</v>
      </c>
      <c r="B744" s="15" t="s">
        <v>255</v>
      </c>
      <c r="C744" s="15" t="s">
        <v>166</v>
      </c>
    </row>
    <row r="745" spans="1:3" x14ac:dyDescent="0.2">
      <c r="A745" s="15">
        <v>31534</v>
      </c>
      <c r="B745" s="15" t="s">
        <v>255</v>
      </c>
      <c r="C745" s="15" t="s">
        <v>166</v>
      </c>
    </row>
    <row r="746" spans="1:3" x14ac:dyDescent="0.2">
      <c r="A746" s="15">
        <v>31535</v>
      </c>
      <c r="B746" s="15" t="s">
        <v>255</v>
      </c>
      <c r="C746" s="15" t="s">
        <v>166</v>
      </c>
    </row>
    <row r="747" spans="1:3" x14ac:dyDescent="0.2">
      <c r="A747" s="15">
        <v>31537</v>
      </c>
      <c r="B747" s="15" t="s">
        <v>260</v>
      </c>
      <c r="C747" s="15" t="s">
        <v>250</v>
      </c>
    </row>
    <row r="748" spans="1:3" x14ac:dyDescent="0.2">
      <c r="A748" s="15">
        <v>31539</v>
      </c>
      <c r="B748" s="15" t="s">
        <v>259</v>
      </c>
      <c r="C748" s="15" t="s">
        <v>166</v>
      </c>
    </row>
    <row r="749" spans="1:3" x14ac:dyDescent="0.2">
      <c r="A749" s="15">
        <v>31542</v>
      </c>
      <c r="B749" s="15" t="s">
        <v>261</v>
      </c>
      <c r="C749" s="15" t="s">
        <v>250</v>
      </c>
    </row>
    <row r="750" spans="1:3" x14ac:dyDescent="0.2">
      <c r="A750" s="15">
        <v>31543</v>
      </c>
      <c r="B750" s="15" t="s">
        <v>261</v>
      </c>
      <c r="C750" s="15" t="s">
        <v>250</v>
      </c>
    </row>
    <row r="751" spans="1:3" x14ac:dyDescent="0.2">
      <c r="A751" s="15">
        <v>31544</v>
      </c>
      <c r="B751" s="15" t="s">
        <v>238</v>
      </c>
      <c r="C751" s="15" t="s">
        <v>166</v>
      </c>
    </row>
    <row r="752" spans="1:3" x14ac:dyDescent="0.2">
      <c r="A752" s="15">
        <v>31545</v>
      </c>
      <c r="B752" s="15" t="s">
        <v>262</v>
      </c>
      <c r="C752" s="15" t="s">
        <v>250</v>
      </c>
    </row>
    <row r="753" spans="1:3" x14ac:dyDescent="0.2">
      <c r="A753" s="15">
        <v>31546</v>
      </c>
      <c r="B753" s="15" t="s">
        <v>262</v>
      </c>
      <c r="C753" s="15" t="s">
        <v>250</v>
      </c>
    </row>
    <row r="754" spans="1:3" x14ac:dyDescent="0.2">
      <c r="A754" s="15">
        <v>31547</v>
      </c>
      <c r="B754" s="15" t="s">
        <v>263</v>
      </c>
      <c r="C754" s="15" t="s">
        <v>250</v>
      </c>
    </row>
    <row r="755" spans="1:3" x14ac:dyDescent="0.2">
      <c r="A755" s="15">
        <v>31548</v>
      </c>
      <c r="B755" s="15" t="s">
        <v>263</v>
      </c>
      <c r="C755" s="15" t="s">
        <v>250</v>
      </c>
    </row>
    <row r="756" spans="1:3" x14ac:dyDescent="0.2">
      <c r="A756" s="15">
        <v>31549</v>
      </c>
      <c r="B756" s="15" t="s">
        <v>238</v>
      </c>
      <c r="C756" s="15" t="s">
        <v>166</v>
      </c>
    </row>
    <row r="757" spans="1:3" x14ac:dyDescent="0.2">
      <c r="A757" s="15">
        <v>31550</v>
      </c>
      <c r="B757" s="15" t="s">
        <v>253</v>
      </c>
      <c r="C757" s="15" t="s">
        <v>250</v>
      </c>
    </row>
    <row r="758" spans="1:3" x14ac:dyDescent="0.2">
      <c r="A758" s="15">
        <v>31551</v>
      </c>
      <c r="B758" s="15" t="s">
        <v>257</v>
      </c>
      <c r="C758" s="15" t="s">
        <v>250</v>
      </c>
    </row>
    <row r="759" spans="1:3" x14ac:dyDescent="0.2">
      <c r="A759" s="15">
        <v>31552</v>
      </c>
      <c r="B759" s="15" t="s">
        <v>253</v>
      </c>
      <c r="C759" s="15" t="s">
        <v>250</v>
      </c>
    </row>
    <row r="760" spans="1:3" x14ac:dyDescent="0.2">
      <c r="A760" s="15">
        <v>31553</v>
      </c>
      <c r="B760" s="15" t="s">
        <v>261</v>
      </c>
      <c r="C760" s="15" t="s">
        <v>250</v>
      </c>
    </row>
    <row r="761" spans="1:3" x14ac:dyDescent="0.2">
      <c r="A761" s="15">
        <v>31554</v>
      </c>
      <c r="B761" s="15" t="s">
        <v>255</v>
      </c>
      <c r="C761" s="15" t="s">
        <v>166</v>
      </c>
    </row>
    <row r="762" spans="1:3" x14ac:dyDescent="0.2">
      <c r="A762" s="15">
        <v>31555</v>
      </c>
      <c r="B762" s="15" t="s">
        <v>262</v>
      </c>
      <c r="C762" s="15" t="s">
        <v>250</v>
      </c>
    </row>
    <row r="763" spans="1:3" x14ac:dyDescent="0.2">
      <c r="A763" s="15">
        <v>31556</v>
      </c>
      <c r="B763" s="15" t="s">
        <v>257</v>
      </c>
      <c r="C763" s="15" t="s">
        <v>250</v>
      </c>
    </row>
    <row r="764" spans="1:3" x14ac:dyDescent="0.2">
      <c r="A764" s="15">
        <v>31557</v>
      </c>
      <c r="B764" s="15" t="s">
        <v>257</v>
      </c>
      <c r="C764" s="15" t="s">
        <v>250</v>
      </c>
    </row>
    <row r="765" spans="1:3" x14ac:dyDescent="0.2">
      <c r="A765" s="15">
        <v>31558</v>
      </c>
      <c r="B765" s="15" t="s">
        <v>263</v>
      </c>
      <c r="C765" s="15" t="s">
        <v>250</v>
      </c>
    </row>
    <row r="766" spans="1:3" x14ac:dyDescent="0.2">
      <c r="A766" s="15">
        <v>31560</v>
      </c>
      <c r="B766" s="15" t="s">
        <v>262</v>
      </c>
      <c r="C766" s="15" t="s">
        <v>250</v>
      </c>
    </row>
    <row r="767" spans="1:3" x14ac:dyDescent="0.2">
      <c r="A767" s="15">
        <v>31561</v>
      </c>
      <c r="B767" s="15" t="s">
        <v>258</v>
      </c>
      <c r="C767" s="15" t="s">
        <v>250</v>
      </c>
    </row>
    <row r="768" spans="1:3" x14ac:dyDescent="0.2">
      <c r="A768" s="15">
        <v>31562</v>
      </c>
      <c r="B768" s="15" t="s">
        <v>260</v>
      </c>
      <c r="C768" s="15" t="s">
        <v>250</v>
      </c>
    </row>
    <row r="769" spans="1:3" x14ac:dyDescent="0.2">
      <c r="A769" s="15">
        <v>31563</v>
      </c>
      <c r="B769" s="15" t="s">
        <v>256</v>
      </c>
      <c r="C769" s="15" t="s">
        <v>170</v>
      </c>
    </row>
    <row r="770" spans="1:3" x14ac:dyDescent="0.2">
      <c r="A770" s="15">
        <v>31564</v>
      </c>
      <c r="B770" s="15" t="s">
        <v>253</v>
      </c>
      <c r="C770" s="15" t="s">
        <v>250</v>
      </c>
    </row>
    <row r="771" spans="1:3" x14ac:dyDescent="0.2">
      <c r="A771" s="15">
        <v>31565</v>
      </c>
      <c r="B771" s="15" t="s">
        <v>263</v>
      </c>
      <c r="C771" s="15" t="s">
        <v>250</v>
      </c>
    </row>
    <row r="772" spans="1:3" x14ac:dyDescent="0.2">
      <c r="A772" s="15">
        <v>31566</v>
      </c>
      <c r="B772" s="15" t="s">
        <v>261</v>
      </c>
      <c r="C772" s="15" t="s">
        <v>250</v>
      </c>
    </row>
    <row r="773" spans="1:3" x14ac:dyDescent="0.2">
      <c r="A773" s="15">
        <v>31567</v>
      </c>
      <c r="B773" s="15" t="s">
        <v>255</v>
      </c>
      <c r="C773" s="15" t="s">
        <v>166</v>
      </c>
    </row>
    <row r="774" spans="1:3" x14ac:dyDescent="0.2">
      <c r="A774" s="15">
        <v>31568</v>
      </c>
      <c r="B774" s="15" t="s">
        <v>263</v>
      </c>
      <c r="C774" s="15" t="s">
        <v>250</v>
      </c>
    </row>
    <row r="775" spans="1:3" x14ac:dyDescent="0.2">
      <c r="A775" s="15">
        <v>31569</v>
      </c>
      <c r="B775" s="15" t="s">
        <v>263</v>
      </c>
      <c r="C775" s="15" t="s">
        <v>250</v>
      </c>
    </row>
    <row r="776" spans="1:3" x14ac:dyDescent="0.2">
      <c r="A776" s="15">
        <v>31598</v>
      </c>
      <c r="B776" s="15" t="s">
        <v>262</v>
      </c>
      <c r="C776" s="15" t="s">
        <v>250</v>
      </c>
    </row>
    <row r="777" spans="1:3" x14ac:dyDescent="0.2">
      <c r="A777" s="15">
        <v>31599</v>
      </c>
      <c r="B777" s="15" t="s">
        <v>262</v>
      </c>
      <c r="C777" s="15" t="s">
        <v>250</v>
      </c>
    </row>
    <row r="778" spans="1:3" x14ac:dyDescent="0.2">
      <c r="A778" s="15">
        <v>31601</v>
      </c>
      <c r="B778" s="15" t="s">
        <v>264</v>
      </c>
      <c r="C778" s="15" t="s">
        <v>265</v>
      </c>
    </row>
    <row r="779" spans="1:3" x14ac:dyDescent="0.2">
      <c r="A779" s="15">
        <v>31602</v>
      </c>
      <c r="B779" s="15" t="s">
        <v>264</v>
      </c>
      <c r="C779" s="15" t="s">
        <v>265</v>
      </c>
    </row>
    <row r="780" spans="1:3" x14ac:dyDescent="0.2">
      <c r="A780" s="15">
        <v>31603</v>
      </c>
      <c r="B780" s="15" t="s">
        <v>264</v>
      </c>
      <c r="C780" s="15" t="s">
        <v>265</v>
      </c>
    </row>
    <row r="781" spans="1:3" x14ac:dyDescent="0.2">
      <c r="A781" s="15">
        <v>31604</v>
      </c>
      <c r="B781" s="15" t="s">
        <v>264</v>
      </c>
      <c r="C781" s="15" t="s">
        <v>265</v>
      </c>
    </row>
    <row r="782" spans="1:3" x14ac:dyDescent="0.2">
      <c r="A782" s="15">
        <v>31605</v>
      </c>
      <c r="B782" s="15" t="s">
        <v>264</v>
      </c>
      <c r="C782" s="15" t="s">
        <v>265</v>
      </c>
    </row>
    <row r="783" spans="1:3" x14ac:dyDescent="0.2">
      <c r="A783" s="15">
        <v>31606</v>
      </c>
      <c r="B783" s="15" t="s">
        <v>264</v>
      </c>
      <c r="C783" s="15" t="s">
        <v>265</v>
      </c>
    </row>
    <row r="784" spans="1:3" x14ac:dyDescent="0.2">
      <c r="A784" s="15">
        <v>31620</v>
      </c>
      <c r="B784" s="15" t="s">
        <v>266</v>
      </c>
      <c r="C784" s="15" t="s">
        <v>265</v>
      </c>
    </row>
    <row r="785" spans="1:3" x14ac:dyDescent="0.2">
      <c r="A785" s="15">
        <v>31622</v>
      </c>
      <c r="B785" s="15" t="s">
        <v>267</v>
      </c>
      <c r="C785" s="15" t="s">
        <v>265</v>
      </c>
    </row>
    <row r="786" spans="1:3" x14ac:dyDescent="0.2">
      <c r="A786" s="15">
        <v>31623</v>
      </c>
      <c r="B786" s="15" t="s">
        <v>268</v>
      </c>
      <c r="C786" s="15" t="s">
        <v>265</v>
      </c>
    </row>
    <row r="787" spans="1:3" x14ac:dyDescent="0.2">
      <c r="A787" s="15">
        <v>31624</v>
      </c>
      <c r="B787" s="15" t="s">
        <v>269</v>
      </c>
      <c r="C787" s="15" t="s">
        <v>166</v>
      </c>
    </row>
    <row r="788" spans="1:3" x14ac:dyDescent="0.2">
      <c r="A788" s="15">
        <v>31625</v>
      </c>
      <c r="B788" s="15" t="s">
        <v>270</v>
      </c>
      <c r="C788" s="15" t="s">
        <v>265</v>
      </c>
    </row>
    <row r="789" spans="1:3" x14ac:dyDescent="0.2">
      <c r="A789" s="15">
        <v>31626</v>
      </c>
      <c r="B789" s="15" t="s">
        <v>271</v>
      </c>
      <c r="C789" s="15" t="s">
        <v>265</v>
      </c>
    </row>
    <row r="790" spans="1:3" x14ac:dyDescent="0.2">
      <c r="A790" s="15">
        <v>31627</v>
      </c>
      <c r="B790" s="15" t="s">
        <v>266</v>
      </c>
      <c r="C790" s="15" t="s">
        <v>265</v>
      </c>
    </row>
    <row r="791" spans="1:3" x14ac:dyDescent="0.2">
      <c r="A791" s="15">
        <v>31629</v>
      </c>
      <c r="B791" s="15" t="s">
        <v>270</v>
      </c>
      <c r="C791" s="15" t="s">
        <v>265</v>
      </c>
    </row>
    <row r="792" spans="1:3" x14ac:dyDescent="0.2">
      <c r="A792" s="15">
        <v>31630</v>
      </c>
      <c r="B792" s="15" t="s">
        <v>268</v>
      </c>
      <c r="C792" s="15" t="s">
        <v>265</v>
      </c>
    </row>
    <row r="793" spans="1:3" x14ac:dyDescent="0.2">
      <c r="A793" s="15">
        <v>31631</v>
      </c>
      <c r="B793" s="15" t="s">
        <v>268</v>
      </c>
      <c r="C793" s="15" t="s">
        <v>265</v>
      </c>
    </row>
    <row r="794" spans="1:3" x14ac:dyDescent="0.2">
      <c r="A794" s="15">
        <v>31632</v>
      </c>
      <c r="B794" s="15" t="s">
        <v>264</v>
      </c>
      <c r="C794" s="15" t="s">
        <v>265</v>
      </c>
    </row>
    <row r="795" spans="1:3" x14ac:dyDescent="0.2">
      <c r="A795" s="15">
        <v>31634</v>
      </c>
      <c r="B795" s="15" t="s">
        <v>268</v>
      </c>
      <c r="C795" s="15" t="s">
        <v>265</v>
      </c>
    </row>
    <row r="796" spans="1:3" x14ac:dyDescent="0.2">
      <c r="A796" s="15">
        <v>31635</v>
      </c>
      <c r="B796" s="15" t="s">
        <v>272</v>
      </c>
      <c r="C796" s="15" t="s">
        <v>265</v>
      </c>
    </row>
    <row r="797" spans="1:3" x14ac:dyDescent="0.2">
      <c r="A797" s="15">
        <v>31636</v>
      </c>
      <c r="B797" s="15" t="s">
        <v>264</v>
      </c>
      <c r="C797" s="15" t="s">
        <v>265</v>
      </c>
    </row>
    <row r="798" spans="1:3" x14ac:dyDescent="0.2">
      <c r="A798" s="15">
        <v>31637</v>
      </c>
      <c r="B798" s="15" t="s">
        <v>266</v>
      </c>
      <c r="C798" s="15" t="s">
        <v>265</v>
      </c>
    </row>
    <row r="799" spans="1:3" x14ac:dyDescent="0.2">
      <c r="A799" s="15">
        <v>31638</v>
      </c>
      <c r="B799" s="15" t="s">
        <v>270</v>
      </c>
      <c r="C799" s="15" t="s">
        <v>265</v>
      </c>
    </row>
    <row r="800" spans="1:3" x14ac:dyDescent="0.2">
      <c r="A800" s="15">
        <v>31639</v>
      </c>
      <c r="B800" s="15" t="s">
        <v>267</v>
      </c>
      <c r="C800" s="15" t="s">
        <v>265</v>
      </c>
    </row>
    <row r="801" spans="1:3" x14ac:dyDescent="0.2">
      <c r="A801" s="15">
        <v>31641</v>
      </c>
      <c r="B801" s="15" t="s">
        <v>264</v>
      </c>
      <c r="C801" s="15" t="s">
        <v>265</v>
      </c>
    </row>
    <row r="802" spans="1:3" x14ac:dyDescent="0.2">
      <c r="A802" s="15">
        <v>31642</v>
      </c>
      <c r="B802" s="15" t="s">
        <v>269</v>
      </c>
      <c r="C802" s="15" t="s">
        <v>166</v>
      </c>
    </row>
    <row r="803" spans="1:3" x14ac:dyDescent="0.2">
      <c r="A803" s="15">
        <v>31643</v>
      </c>
      <c r="B803" s="15" t="s">
        <v>270</v>
      </c>
      <c r="C803" s="15" t="s">
        <v>265</v>
      </c>
    </row>
    <row r="804" spans="1:3" x14ac:dyDescent="0.2">
      <c r="A804" s="15">
        <v>31645</v>
      </c>
      <c r="B804" s="15" t="s">
        <v>267</v>
      </c>
      <c r="C804" s="15" t="s">
        <v>265</v>
      </c>
    </row>
    <row r="805" spans="1:3" x14ac:dyDescent="0.2">
      <c r="A805" s="15">
        <v>31647</v>
      </c>
      <c r="B805" s="15" t="s">
        <v>266</v>
      </c>
      <c r="C805" s="15" t="s">
        <v>265</v>
      </c>
    </row>
    <row r="806" spans="1:3" x14ac:dyDescent="0.2">
      <c r="A806" s="15">
        <v>31648</v>
      </c>
      <c r="B806" s="15" t="s">
        <v>273</v>
      </c>
      <c r="C806" s="15" t="s">
        <v>265</v>
      </c>
    </row>
    <row r="807" spans="1:3" x14ac:dyDescent="0.2">
      <c r="A807" s="15">
        <v>31649</v>
      </c>
      <c r="B807" s="15" t="s">
        <v>272</v>
      </c>
      <c r="C807" s="15" t="s">
        <v>265</v>
      </c>
    </row>
    <row r="808" spans="1:3" x14ac:dyDescent="0.2">
      <c r="A808" s="15">
        <v>31650</v>
      </c>
      <c r="B808" s="15" t="s">
        <v>269</v>
      </c>
      <c r="C808" s="15" t="s">
        <v>166</v>
      </c>
    </row>
    <row r="809" spans="1:3" x14ac:dyDescent="0.2">
      <c r="A809" s="15">
        <v>31698</v>
      </c>
      <c r="B809" s="15" t="s">
        <v>264</v>
      </c>
      <c r="C809" s="15" t="s">
        <v>265</v>
      </c>
    </row>
    <row r="810" spans="1:3" x14ac:dyDescent="0.2">
      <c r="A810" s="15">
        <v>31699</v>
      </c>
      <c r="B810" s="15" t="s">
        <v>264</v>
      </c>
      <c r="C810" s="15" t="s">
        <v>265</v>
      </c>
    </row>
    <row r="811" spans="1:3" x14ac:dyDescent="0.2">
      <c r="A811" s="15">
        <v>31701</v>
      </c>
      <c r="B811" s="15" t="s">
        <v>274</v>
      </c>
      <c r="C811" s="15" t="s">
        <v>229</v>
      </c>
    </row>
    <row r="812" spans="1:3" x14ac:dyDescent="0.2">
      <c r="A812" s="15">
        <v>31702</v>
      </c>
      <c r="B812" s="15" t="s">
        <v>274</v>
      </c>
      <c r="C812" s="15" t="s">
        <v>229</v>
      </c>
    </row>
    <row r="813" spans="1:3" x14ac:dyDescent="0.2">
      <c r="A813" s="15">
        <v>31703</v>
      </c>
      <c r="B813" s="15" t="s">
        <v>274</v>
      </c>
      <c r="C813" s="15" t="s">
        <v>229</v>
      </c>
    </row>
    <row r="814" spans="1:3" x14ac:dyDescent="0.2">
      <c r="A814" s="15">
        <v>31704</v>
      </c>
      <c r="B814" s="15" t="s">
        <v>274</v>
      </c>
      <c r="C814" s="15" t="s">
        <v>229</v>
      </c>
    </row>
    <row r="815" spans="1:3" x14ac:dyDescent="0.2">
      <c r="A815" s="15">
        <v>31705</v>
      </c>
      <c r="B815" s="15" t="s">
        <v>274</v>
      </c>
      <c r="C815" s="15" t="s">
        <v>229</v>
      </c>
    </row>
    <row r="816" spans="1:3" x14ac:dyDescent="0.2">
      <c r="A816" s="15">
        <v>31706</v>
      </c>
      <c r="B816" s="15" t="s">
        <v>274</v>
      </c>
      <c r="C816" s="15" t="s">
        <v>229</v>
      </c>
    </row>
    <row r="817" spans="1:3" x14ac:dyDescent="0.2">
      <c r="A817" s="15">
        <v>31707</v>
      </c>
      <c r="B817" s="15" t="s">
        <v>274</v>
      </c>
      <c r="C817" s="15" t="s">
        <v>229</v>
      </c>
    </row>
    <row r="818" spans="1:3" x14ac:dyDescent="0.2">
      <c r="A818" s="15">
        <v>31708</v>
      </c>
      <c r="B818" s="15" t="s">
        <v>274</v>
      </c>
      <c r="C818" s="15" t="s">
        <v>229</v>
      </c>
    </row>
    <row r="819" spans="1:3" x14ac:dyDescent="0.2">
      <c r="A819" s="15">
        <v>31709</v>
      </c>
      <c r="B819" s="15" t="s">
        <v>275</v>
      </c>
      <c r="C819" s="15" t="s">
        <v>229</v>
      </c>
    </row>
    <row r="820" spans="1:3" x14ac:dyDescent="0.2">
      <c r="A820" s="15">
        <v>31711</v>
      </c>
      <c r="B820" s="15" t="s">
        <v>275</v>
      </c>
      <c r="C820" s="15" t="s">
        <v>229</v>
      </c>
    </row>
    <row r="821" spans="1:3" x14ac:dyDescent="0.2">
      <c r="A821" s="15">
        <v>31712</v>
      </c>
      <c r="B821" s="15" t="s">
        <v>228</v>
      </c>
      <c r="C821" s="15" t="s">
        <v>229</v>
      </c>
    </row>
    <row r="822" spans="1:3" x14ac:dyDescent="0.2">
      <c r="A822" s="15">
        <v>31714</v>
      </c>
      <c r="B822" s="15" t="s">
        <v>276</v>
      </c>
      <c r="C822" s="15" t="s">
        <v>265</v>
      </c>
    </row>
    <row r="823" spans="1:3" x14ac:dyDescent="0.2">
      <c r="A823" s="15">
        <v>31716</v>
      </c>
      <c r="B823" s="15" t="s">
        <v>277</v>
      </c>
      <c r="C823" s="15" t="s">
        <v>229</v>
      </c>
    </row>
    <row r="824" spans="1:3" x14ac:dyDescent="0.2">
      <c r="A824" s="15">
        <v>31719</v>
      </c>
      <c r="B824" s="15" t="s">
        <v>275</v>
      </c>
      <c r="C824" s="15" t="s">
        <v>229</v>
      </c>
    </row>
    <row r="825" spans="1:3" x14ac:dyDescent="0.2">
      <c r="A825" s="15">
        <v>31720</v>
      </c>
      <c r="B825" s="15" t="s">
        <v>270</v>
      </c>
      <c r="C825" s="15" t="s">
        <v>265</v>
      </c>
    </row>
    <row r="826" spans="1:3" x14ac:dyDescent="0.2">
      <c r="A826" s="15">
        <v>31721</v>
      </c>
      <c r="B826" s="15" t="s">
        <v>274</v>
      </c>
      <c r="C826" s="15" t="s">
        <v>229</v>
      </c>
    </row>
    <row r="827" spans="1:3" x14ac:dyDescent="0.2">
      <c r="A827" s="15">
        <v>31722</v>
      </c>
      <c r="B827" s="15" t="s">
        <v>278</v>
      </c>
      <c r="C827" s="15" t="s">
        <v>265</v>
      </c>
    </row>
    <row r="828" spans="1:3" x14ac:dyDescent="0.2">
      <c r="A828" s="15">
        <v>31727</v>
      </c>
      <c r="B828" s="15" t="s">
        <v>279</v>
      </c>
      <c r="C828" s="15" t="s">
        <v>265</v>
      </c>
    </row>
    <row r="829" spans="1:3" x14ac:dyDescent="0.2">
      <c r="A829" s="15">
        <v>31730</v>
      </c>
      <c r="B829" s="15" t="s">
        <v>277</v>
      </c>
      <c r="C829" s="15" t="s">
        <v>229</v>
      </c>
    </row>
    <row r="830" spans="1:3" x14ac:dyDescent="0.2">
      <c r="A830" s="15">
        <v>31733</v>
      </c>
      <c r="B830" s="15" t="s">
        <v>279</v>
      </c>
      <c r="C830" s="15" t="s">
        <v>265</v>
      </c>
    </row>
    <row r="831" spans="1:3" x14ac:dyDescent="0.2">
      <c r="A831" s="15">
        <v>31735</v>
      </c>
      <c r="B831" s="15" t="s">
        <v>275</v>
      </c>
      <c r="C831" s="15" t="s">
        <v>229</v>
      </c>
    </row>
    <row r="832" spans="1:3" x14ac:dyDescent="0.2">
      <c r="A832" s="15">
        <v>31738</v>
      </c>
      <c r="B832" s="15" t="s">
        <v>271</v>
      </c>
      <c r="C832" s="15" t="s">
        <v>265</v>
      </c>
    </row>
    <row r="833" spans="1:3" x14ac:dyDescent="0.2">
      <c r="A833" s="15">
        <v>31739</v>
      </c>
      <c r="B833" s="15" t="s">
        <v>277</v>
      </c>
      <c r="C833" s="15" t="s">
        <v>229</v>
      </c>
    </row>
    <row r="834" spans="1:3" x14ac:dyDescent="0.2">
      <c r="A834" s="15">
        <v>31743</v>
      </c>
      <c r="B834" s="15" t="s">
        <v>275</v>
      </c>
      <c r="C834" s="15" t="s">
        <v>229</v>
      </c>
    </row>
    <row r="835" spans="1:3" x14ac:dyDescent="0.2">
      <c r="A835" s="15">
        <v>31744</v>
      </c>
      <c r="B835" s="15" t="s">
        <v>278</v>
      </c>
      <c r="C835" s="15" t="s">
        <v>265</v>
      </c>
    </row>
    <row r="836" spans="1:3" x14ac:dyDescent="0.2">
      <c r="A836" s="15">
        <v>31747</v>
      </c>
      <c r="B836" s="15" t="s">
        <v>278</v>
      </c>
      <c r="C836" s="15" t="s">
        <v>265</v>
      </c>
    </row>
    <row r="837" spans="1:3" x14ac:dyDescent="0.2">
      <c r="A837" s="15">
        <v>31749</v>
      </c>
      <c r="B837" s="15" t="s">
        <v>267</v>
      </c>
      <c r="C837" s="15" t="s">
        <v>265</v>
      </c>
    </row>
    <row r="838" spans="1:3" x14ac:dyDescent="0.2">
      <c r="A838" s="15">
        <v>31750</v>
      </c>
      <c r="B838" s="15" t="s">
        <v>280</v>
      </c>
      <c r="C838" s="15" t="s">
        <v>265</v>
      </c>
    </row>
    <row r="839" spans="1:3" x14ac:dyDescent="0.2">
      <c r="A839" s="15">
        <v>31753</v>
      </c>
      <c r="B839" s="15" t="s">
        <v>278</v>
      </c>
      <c r="C839" s="15" t="s">
        <v>265</v>
      </c>
    </row>
    <row r="840" spans="1:3" x14ac:dyDescent="0.2">
      <c r="A840" s="15">
        <v>31756</v>
      </c>
      <c r="B840" s="15" t="s">
        <v>278</v>
      </c>
      <c r="C840" s="15" t="s">
        <v>265</v>
      </c>
    </row>
    <row r="841" spans="1:3" x14ac:dyDescent="0.2">
      <c r="A841" s="15">
        <v>31757</v>
      </c>
      <c r="B841" s="15" t="s">
        <v>271</v>
      </c>
      <c r="C841" s="15" t="s">
        <v>265</v>
      </c>
    </row>
    <row r="842" spans="1:3" x14ac:dyDescent="0.2">
      <c r="A842" s="15">
        <v>31758</v>
      </c>
      <c r="B842" s="15" t="s">
        <v>271</v>
      </c>
      <c r="C842" s="15" t="s">
        <v>265</v>
      </c>
    </row>
    <row r="843" spans="1:3" x14ac:dyDescent="0.2">
      <c r="A843" s="15">
        <v>31760</v>
      </c>
      <c r="B843" s="15" t="s">
        <v>281</v>
      </c>
      <c r="C843" s="15" t="s">
        <v>265</v>
      </c>
    </row>
    <row r="844" spans="1:3" x14ac:dyDescent="0.2">
      <c r="A844" s="15">
        <v>31763</v>
      </c>
      <c r="B844" s="15" t="s">
        <v>282</v>
      </c>
      <c r="C844" s="15" t="s">
        <v>229</v>
      </c>
    </row>
    <row r="845" spans="1:3" x14ac:dyDescent="0.2">
      <c r="A845" s="15">
        <v>31764</v>
      </c>
      <c r="B845" s="15" t="s">
        <v>275</v>
      </c>
      <c r="C845" s="15" t="s">
        <v>229</v>
      </c>
    </row>
    <row r="846" spans="1:3" x14ac:dyDescent="0.2">
      <c r="A846" s="15">
        <v>31765</v>
      </c>
      <c r="B846" s="15" t="s">
        <v>271</v>
      </c>
      <c r="C846" s="15" t="s">
        <v>265</v>
      </c>
    </row>
    <row r="847" spans="1:3" x14ac:dyDescent="0.2">
      <c r="A847" s="15">
        <v>31768</v>
      </c>
      <c r="B847" s="15" t="s">
        <v>278</v>
      </c>
      <c r="C847" s="15" t="s">
        <v>265</v>
      </c>
    </row>
    <row r="848" spans="1:3" x14ac:dyDescent="0.2">
      <c r="A848" s="15">
        <v>31769</v>
      </c>
      <c r="B848" s="15" t="s">
        <v>281</v>
      </c>
      <c r="C848" s="15" t="s">
        <v>265</v>
      </c>
    </row>
    <row r="849" spans="1:3" x14ac:dyDescent="0.2">
      <c r="A849" s="15">
        <v>31771</v>
      </c>
      <c r="B849" s="15" t="s">
        <v>278</v>
      </c>
      <c r="C849" s="15" t="s">
        <v>265</v>
      </c>
    </row>
    <row r="850" spans="1:3" x14ac:dyDescent="0.2">
      <c r="A850" s="15">
        <v>31772</v>
      </c>
      <c r="B850" s="15" t="s">
        <v>283</v>
      </c>
      <c r="C850" s="15" t="s">
        <v>229</v>
      </c>
    </row>
    <row r="851" spans="1:3" x14ac:dyDescent="0.2">
      <c r="A851" s="15">
        <v>31773</v>
      </c>
      <c r="B851" s="15" t="s">
        <v>271</v>
      </c>
      <c r="C851" s="15" t="s">
        <v>265</v>
      </c>
    </row>
    <row r="852" spans="1:3" x14ac:dyDescent="0.2">
      <c r="A852" s="15">
        <v>31774</v>
      </c>
      <c r="B852" s="15" t="s">
        <v>281</v>
      </c>
      <c r="C852" s="15" t="s">
        <v>265</v>
      </c>
    </row>
    <row r="853" spans="1:3" x14ac:dyDescent="0.2">
      <c r="A853" s="15">
        <v>31775</v>
      </c>
      <c r="B853" s="15" t="s">
        <v>279</v>
      </c>
      <c r="C853" s="15" t="s">
        <v>265</v>
      </c>
    </row>
    <row r="854" spans="1:3" x14ac:dyDescent="0.2">
      <c r="A854" s="15">
        <v>31776</v>
      </c>
      <c r="B854" s="15" t="s">
        <v>278</v>
      </c>
      <c r="C854" s="15" t="s">
        <v>265</v>
      </c>
    </row>
    <row r="855" spans="1:3" x14ac:dyDescent="0.2">
      <c r="A855" s="15">
        <v>31778</v>
      </c>
      <c r="B855" s="15" t="s">
        <v>271</v>
      </c>
      <c r="C855" s="15" t="s">
        <v>265</v>
      </c>
    </row>
    <row r="856" spans="1:3" x14ac:dyDescent="0.2">
      <c r="A856" s="15">
        <v>31779</v>
      </c>
      <c r="B856" s="15" t="s">
        <v>277</v>
      </c>
      <c r="C856" s="15" t="s">
        <v>229</v>
      </c>
    </row>
    <row r="857" spans="1:3" x14ac:dyDescent="0.2">
      <c r="A857" s="15">
        <v>31780</v>
      </c>
      <c r="B857" s="15" t="s">
        <v>275</v>
      </c>
      <c r="C857" s="15" t="s">
        <v>229</v>
      </c>
    </row>
    <row r="858" spans="1:3" x14ac:dyDescent="0.2">
      <c r="A858" s="15">
        <v>31781</v>
      </c>
      <c r="B858" s="15" t="s">
        <v>283</v>
      </c>
      <c r="C858" s="15" t="s">
        <v>229</v>
      </c>
    </row>
    <row r="859" spans="1:3" x14ac:dyDescent="0.2">
      <c r="A859" s="15">
        <v>31782</v>
      </c>
      <c r="B859" s="15" t="s">
        <v>274</v>
      </c>
      <c r="C859" s="15" t="s">
        <v>229</v>
      </c>
    </row>
    <row r="860" spans="1:3" x14ac:dyDescent="0.2">
      <c r="A860" s="15">
        <v>31783</v>
      </c>
      <c r="B860" s="15" t="s">
        <v>276</v>
      </c>
      <c r="C860" s="15" t="s">
        <v>265</v>
      </c>
    </row>
    <row r="861" spans="1:3" x14ac:dyDescent="0.2">
      <c r="A861" s="15">
        <v>31784</v>
      </c>
      <c r="B861" s="15" t="s">
        <v>277</v>
      </c>
      <c r="C861" s="15" t="s">
        <v>229</v>
      </c>
    </row>
    <row r="862" spans="1:3" x14ac:dyDescent="0.2">
      <c r="A862" s="15">
        <v>31787</v>
      </c>
      <c r="B862" s="15" t="s">
        <v>282</v>
      </c>
      <c r="C862" s="15" t="s">
        <v>229</v>
      </c>
    </row>
    <row r="863" spans="1:3" x14ac:dyDescent="0.2">
      <c r="A863" s="15">
        <v>31788</v>
      </c>
      <c r="B863" s="15" t="s">
        <v>278</v>
      </c>
      <c r="C863" s="15" t="s">
        <v>265</v>
      </c>
    </row>
    <row r="864" spans="1:3" x14ac:dyDescent="0.2">
      <c r="A864" s="15">
        <v>31789</v>
      </c>
      <c r="B864" s="15" t="s">
        <v>283</v>
      </c>
      <c r="C864" s="15" t="s">
        <v>229</v>
      </c>
    </row>
    <row r="865" spans="1:3" x14ac:dyDescent="0.2">
      <c r="A865" s="15">
        <v>31790</v>
      </c>
      <c r="B865" s="15" t="s">
        <v>276</v>
      </c>
      <c r="C865" s="15" t="s">
        <v>265</v>
      </c>
    </row>
    <row r="866" spans="1:3" x14ac:dyDescent="0.2">
      <c r="A866" s="15">
        <v>31791</v>
      </c>
      <c r="B866" s="15" t="s">
        <v>283</v>
      </c>
      <c r="C866" s="15" t="s">
        <v>229</v>
      </c>
    </row>
    <row r="867" spans="1:3" x14ac:dyDescent="0.2">
      <c r="A867" s="15">
        <v>31792</v>
      </c>
      <c r="B867" s="15" t="s">
        <v>271</v>
      </c>
      <c r="C867" s="15" t="s">
        <v>265</v>
      </c>
    </row>
    <row r="868" spans="1:3" x14ac:dyDescent="0.2">
      <c r="A868" s="15">
        <v>31793</v>
      </c>
      <c r="B868" s="15" t="s">
        <v>279</v>
      </c>
      <c r="C868" s="15" t="s">
        <v>265</v>
      </c>
    </row>
    <row r="869" spans="1:3" x14ac:dyDescent="0.2">
      <c r="A869" s="15">
        <v>31794</v>
      </c>
      <c r="B869" s="15" t="s">
        <v>279</v>
      </c>
      <c r="C869" s="15" t="s">
        <v>265</v>
      </c>
    </row>
    <row r="870" spans="1:3" x14ac:dyDescent="0.2">
      <c r="A870" s="15">
        <v>31795</v>
      </c>
      <c r="B870" s="15" t="s">
        <v>279</v>
      </c>
      <c r="C870" s="15" t="s">
        <v>265</v>
      </c>
    </row>
    <row r="871" spans="1:3" x14ac:dyDescent="0.2">
      <c r="A871" s="15">
        <v>31796</v>
      </c>
      <c r="B871" s="15" t="s">
        <v>283</v>
      </c>
      <c r="C871" s="15" t="s">
        <v>229</v>
      </c>
    </row>
    <row r="872" spans="1:3" x14ac:dyDescent="0.2">
      <c r="A872" s="15">
        <v>31798</v>
      </c>
      <c r="B872" s="15" t="s">
        <v>281</v>
      </c>
      <c r="C872" s="15" t="s">
        <v>265</v>
      </c>
    </row>
    <row r="873" spans="1:3" x14ac:dyDescent="0.2">
      <c r="A873" s="15">
        <v>31799</v>
      </c>
      <c r="B873" s="15" t="s">
        <v>271</v>
      </c>
      <c r="C873" s="15" t="s">
        <v>265</v>
      </c>
    </row>
    <row r="874" spans="1:3" x14ac:dyDescent="0.2">
      <c r="A874" s="15">
        <v>31801</v>
      </c>
      <c r="B874" s="15" t="s">
        <v>284</v>
      </c>
      <c r="C874" s="15" t="s">
        <v>157</v>
      </c>
    </row>
    <row r="875" spans="1:3" x14ac:dyDescent="0.2">
      <c r="A875" s="15">
        <v>31803</v>
      </c>
      <c r="B875" s="15" t="s">
        <v>244</v>
      </c>
      <c r="C875" s="15" t="s">
        <v>157</v>
      </c>
    </row>
    <row r="876" spans="1:3" x14ac:dyDescent="0.2">
      <c r="A876" s="15">
        <v>31804</v>
      </c>
      <c r="B876" s="15" t="s">
        <v>285</v>
      </c>
      <c r="C876" s="15" t="s">
        <v>157</v>
      </c>
    </row>
    <row r="877" spans="1:3" x14ac:dyDescent="0.2">
      <c r="A877" s="15">
        <v>31805</v>
      </c>
      <c r="B877" s="15" t="s">
        <v>286</v>
      </c>
      <c r="C877" s="15" t="s">
        <v>157</v>
      </c>
    </row>
    <row r="878" spans="1:3" x14ac:dyDescent="0.2">
      <c r="A878" s="15">
        <v>31806</v>
      </c>
      <c r="B878" s="15" t="s">
        <v>287</v>
      </c>
      <c r="C878" s="15" t="s">
        <v>229</v>
      </c>
    </row>
    <row r="879" spans="1:3" x14ac:dyDescent="0.2">
      <c r="A879" s="15">
        <v>31807</v>
      </c>
      <c r="B879" s="15" t="s">
        <v>285</v>
      </c>
      <c r="C879" s="15" t="s">
        <v>157</v>
      </c>
    </row>
    <row r="880" spans="1:3" x14ac:dyDescent="0.2">
      <c r="A880" s="15">
        <v>31808</v>
      </c>
      <c r="B880" s="15" t="s">
        <v>288</v>
      </c>
      <c r="C880" s="15" t="s">
        <v>157</v>
      </c>
    </row>
    <row r="881" spans="1:3" x14ac:dyDescent="0.2">
      <c r="A881" s="15">
        <v>31810</v>
      </c>
      <c r="B881" s="15" t="s">
        <v>284</v>
      </c>
      <c r="C881" s="15" t="s">
        <v>157</v>
      </c>
    </row>
    <row r="882" spans="1:3" x14ac:dyDescent="0.2">
      <c r="A882" s="15">
        <v>31811</v>
      </c>
      <c r="B882" s="15" t="s">
        <v>285</v>
      </c>
      <c r="C882" s="15" t="s">
        <v>157</v>
      </c>
    </row>
    <row r="883" spans="1:3" x14ac:dyDescent="0.2">
      <c r="A883" s="15">
        <v>31812</v>
      </c>
      <c r="B883" s="15" t="s">
        <v>284</v>
      </c>
      <c r="C883" s="15" t="s">
        <v>157</v>
      </c>
    </row>
    <row r="884" spans="1:3" x14ac:dyDescent="0.2">
      <c r="A884" s="15">
        <v>31814</v>
      </c>
      <c r="B884" s="15" t="s">
        <v>289</v>
      </c>
      <c r="C884" s="15" t="s">
        <v>157</v>
      </c>
    </row>
    <row r="885" spans="1:3" x14ac:dyDescent="0.2">
      <c r="A885" s="15">
        <v>31815</v>
      </c>
      <c r="B885" s="15" t="s">
        <v>289</v>
      </c>
      <c r="C885" s="15" t="s">
        <v>157</v>
      </c>
    </row>
    <row r="886" spans="1:3" x14ac:dyDescent="0.2">
      <c r="A886" s="15">
        <v>31816</v>
      </c>
      <c r="B886" s="15" t="s">
        <v>156</v>
      </c>
      <c r="C886" s="15" t="s">
        <v>157</v>
      </c>
    </row>
    <row r="887" spans="1:3" x14ac:dyDescent="0.2">
      <c r="A887" s="15">
        <v>31820</v>
      </c>
      <c r="B887" s="15" t="s">
        <v>288</v>
      </c>
      <c r="C887" s="15" t="s">
        <v>157</v>
      </c>
    </row>
    <row r="888" spans="1:3" x14ac:dyDescent="0.2">
      <c r="A888" s="15">
        <v>31821</v>
      </c>
      <c r="B888" s="15" t="s">
        <v>289</v>
      </c>
      <c r="C888" s="15" t="s">
        <v>157</v>
      </c>
    </row>
    <row r="889" spans="1:3" x14ac:dyDescent="0.2">
      <c r="A889" s="15">
        <v>31822</v>
      </c>
      <c r="B889" s="15" t="s">
        <v>285</v>
      </c>
      <c r="C889" s="15" t="s">
        <v>157</v>
      </c>
    </row>
    <row r="890" spans="1:3" x14ac:dyDescent="0.2">
      <c r="A890" s="15">
        <v>31823</v>
      </c>
      <c r="B890" s="15" t="s">
        <v>285</v>
      </c>
      <c r="C890" s="15" t="s">
        <v>157</v>
      </c>
    </row>
    <row r="891" spans="1:3" x14ac:dyDescent="0.2">
      <c r="A891" s="15">
        <v>31824</v>
      </c>
      <c r="B891" s="15" t="s">
        <v>290</v>
      </c>
      <c r="C891" s="15" t="s">
        <v>157</v>
      </c>
    </row>
    <row r="892" spans="1:3" x14ac:dyDescent="0.2">
      <c r="A892" s="15">
        <v>31825</v>
      </c>
      <c r="B892" s="15" t="s">
        <v>289</v>
      </c>
      <c r="C892" s="15" t="s">
        <v>157</v>
      </c>
    </row>
    <row r="893" spans="1:3" x14ac:dyDescent="0.2">
      <c r="A893" s="15">
        <v>31826</v>
      </c>
      <c r="B893" s="15" t="s">
        <v>285</v>
      </c>
      <c r="C893" s="15" t="s">
        <v>157</v>
      </c>
    </row>
    <row r="894" spans="1:3" x14ac:dyDescent="0.2">
      <c r="A894" s="15">
        <v>31827</v>
      </c>
      <c r="B894" s="15" t="s">
        <v>284</v>
      </c>
      <c r="C894" s="15" t="s">
        <v>157</v>
      </c>
    </row>
    <row r="895" spans="1:3" x14ac:dyDescent="0.2">
      <c r="A895" s="15">
        <v>31829</v>
      </c>
      <c r="B895" s="15" t="s">
        <v>288</v>
      </c>
      <c r="C895" s="15" t="s">
        <v>157</v>
      </c>
    </row>
    <row r="896" spans="1:3" x14ac:dyDescent="0.2">
      <c r="A896" s="15">
        <v>31830</v>
      </c>
      <c r="B896" s="15" t="s">
        <v>156</v>
      </c>
      <c r="C896" s="15" t="s">
        <v>157</v>
      </c>
    </row>
    <row r="897" spans="1:3" x14ac:dyDescent="0.2">
      <c r="A897" s="15">
        <v>31831</v>
      </c>
      <c r="B897" s="15" t="s">
        <v>285</v>
      </c>
      <c r="C897" s="15" t="s">
        <v>157</v>
      </c>
    </row>
    <row r="898" spans="1:3" x14ac:dyDescent="0.2">
      <c r="A898" s="15">
        <v>31832</v>
      </c>
      <c r="B898" s="15" t="s">
        <v>290</v>
      </c>
      <c r="C898" s="15" t="s">
        <v>157</v>
      </c>
    </row>
    <row r="899" spans="1:3" x14ac:dyDescent="0.2">
      <c r="A899" s="15">
        <v>31833</v>
      </c>
      <c r="B899" s="15" t="s">
        <v>160</v>
      </c>
      <c r="C899" s="15" t="s">
        <v>157</v>
      </c>
    </row>
    <row r="900" spans="1:3" x14ac:dyDescent="0.2">
      <c r="A900" s="15">
        <v>31836</v>
      </c>
      <c r="B900" s="15" t="s">
        <v>284</v>
      </c>
      <c r="C900" s="15" t="s">
        <v>157</v>
      </c>
    </row>
    <row r="901" spans="1:3" x14ac:dyDescent="0.2">
      <c r="A901" s="15">
        <v>31901</v>
      </c>
      <c r="B901" s="15" t="s">
        <v>288</v>
      </c>
      <c r="C901" s="15" t="s">
        <v>157</v>
      </c>
    </row>
    <row r="902" spans="1:3" x14ac:dyDescent="0.2">
      <c r="A902" s="15">
        <v>31902</v>
      </c>
      <c r="B902" s="15" t="s">
        <v>288</v>
      </c>
      <c r="C902" s="15" t="s">
        <v>157</v>
      </c>
    </row>
    <row r="903" spans="1:3" x14ac:dyDescent="0.2">
      <c r="A903" s="15">
        <v>31903</v>
      </c>
      <c r="B903" s="15" t="s">
        <v>288</v>
      </c>
      <c r="C903" s="15" t="s">
        <v>157</v>
      </c>
    </row>
    <row r="904" spans="1:3" x14ac:dyDescent="0.2">
      <c r="A904" s="15">
        <v>31904</v>
      </c>
      <c r="B904" s="15" t="s">
        <v>288</v>
      </c>
      <c r="C904" s="15" t="s">
        <v>157</v>
      </c>
    </row>
    <row r="905" spans="1:3" x14ac:dyDescent="0.2">
      <c r="A905" s="15">
        <v>31905</v>
      </c>
      <c r="B905" s="15" t="s">
        <v>288</v>
      </c>
      <c r="C905" s="15" t="s">
        <v>157</v>
      </c>
    </row>
    <row r="906" spans="1:3" x14ac:dyDescent="0.2">
      <c r="A906" s="15">
        <v>31906</v>
      </c>
      <c r="B906" s="15" t="s">
        <v>288</v>
      </c>
      <c r="C906" s="15" t="s">
        <v>157</v>
      </c>
    </row>
    <row r="907" spans="1:3" x14ac:dyDescent="0.2">
      <c r="A907" s="15">
        <v>31907</v>
      </c>
      <c r="B907" s="15" t="s">
        <v>288</v>
      </c>
      <c r="C907" s="15" t="s">
        <v>157</v>
      </c>
    </row>
    <row r="908" spans="1:3" x14ac:dyDescent="0.2">
      <c r="A908" s="15">
        <v>31908</v>
      </c>
      <c r="B908" s="15" t="s">
        <v>288</v>
      </c>
      <c r="C908" s="15" t="s">
        <v>157</v>
      </c>
    </row>
    <row r="909" spans="1:3" x14ac:dyDescent="0.2">
      <c r="A909" s="15">
        <v>31909</v>
      </c>
      <c r="B909" s="15" t="s">
        <v>288</v>
      </c>
      <c r="C909" s="15" t="s">
        <v>157</v>
      </c>
    </row>
    <row r="910" spans="1:3" x14ac:dyDescent="0.2">
      <c r="A910" s="15">
        <v>31914</v>
      </c>
      <c r="B910" s="15" t="s">
        <v>288</v>
      </c>
      <c r="C910" s="15" t="s">
        <v>157</v>
      </c>
    </row>
    <row r="911" spans="1:3" x14ac:dyDescent="0.2">
      <c r="A911" s="15">
        <v>31917</v>
      </c>
      <c r="B911" s="15" t="s">
        <v>288</v>
      </c>
      <c r="C911" s="15" t="s">
        <v>157</v>
      </c>
    </row>
    <row r="912" spans="1:3" x14ac:dyDescent="0.2">
      <c r="A912" s="15">
        <v>31993</v>
      </c>
      <c r="B912" s="15" t="s">
        <v>288</v>
      </c>
      <c r="C912" s="15" t="s">
        <v>157</v>
      </c>
    </row>
    <row r="913" spans="1:3" x14ac:dyDescent="0.2">
      <c r="A913" s="15">
        <v>31995</v>
      </c>
      <c r="B913" s="15" t="s">
        <v>288</v>
      </c>
      <c r="C913" s="15" t="s">
        <v>157</v>
      </c>
    </row>
    <row r="914" spans="1:3" x14ac:dyDescent="0.2">
      <c r="A914" s="15">
        <v>31997</v>
      </c>
      <c r="B914" s="15" t="s">
        <v>288</v>
      </c>
      <c r="C914" s="15" t="s">
        <v>157</v>
      </c>
    </row>
    <row r="915" spans="1:3" x14ac:dyDescent="0.2">
      <c r="A915" s="15">
        <v>31998</v>
      </c>
      <c r="B915" s="15" t="s">
        <v>288</v>
      </c>
      <c r="C915" s="15" t="s">
        <v>157</v>
      </c>
    </row>
    <row r="916" spans="1:3" x14ac:dyDescent="0.2">
      <c r="A916" s="15">
        <v>31999</v>
      </c>
      <c r="B916" s="15" t="s">
        <v>288</v>
      </c>
      <c r="C916" s="15" t="s">
        <v>157</v>
      </c>
    </row>
    <row r="917" spans="1:3" x14ac:dyDescent="0.2">
      <c r="A917" s="15">
        <v>39813</v>
      </c>
      <c r="B917" s="15" t="s">
        <v>291</v>
      </c>
      <c r="C917" s="15" t="s">
        <v>229</v>
      </c>
    </row>
    <row r="918" spans="1:3" x14ac:dyDescent="0.2">
      <c r="A918" s="15">
        <v>39815</v>
      </c>
      <c r="B918" s="15" t="s">
        <v>292</v>
      </c>
      <c r="C918" s="15" t="s">
        <v>265</v>
      </c>
    </row>
    <row r="919" spans="1:3" x14ac:dyDescent="0.2">
      <c r="A919" s="15">
        <v>39817</v>
      </c>
      <c r="B919" s="15" t="s">
        <v>292</v>
      </c>
      <c r="C919" s="15" t="s">
        <v>265</v>
      </c>
    </row>
    <row r="920" spans="1:3" x14ac:dyDescent="0.2">
      <c r="A920" s="15">
        <v>39818</v>
      </c>
      <c r="B920" s="15" t="s">
        <v>292</v>
      </c>
      <c r="C920" s="15" t="s">
        <v>265</v>
      </c>
    </row>
    <row r="921" spans="1:3" x14ac:dyDescent="0.2">
      <c r="A921" s="15">
        <v>39819</v>
      </c>
      <c r="B921" s="15" t="s">
        <v>292</v>
      </c>
      <c r="C921" s="15" t="s">
        <v>265</v>
      </c>
    </row>
    <row r="922" spans="1:3" x14ac:dyDescent="0.2">
      <c r="A922" s="15">
        <v>39823</v>
      </c>
      <c r="B922" s="15" t="s">
        <v>293</v>
      </c>
      <c r="C922" s="15" t="s">
        <v>265</v>
      </c>
    </row>
    <row r="923" spans="1:3" x14ac:dyDescent="0.2">
      <c r="A923" s="15">
        <v>39824</v>
      </c>
      <c r="B923" s="15" t="s">
        <v>294</v>
      </c>
      <c r="C923" s="15" t="s">
        <v>229</v>
      </c>
    </row>
    <row r="924" spans="1:3" x14ac:dyDescent="0.2">
      <c r="A924" s="15">
        <v>39825</v>
      </c>
      <c r="B924" s="15" t="s">
        <v>292</v>
      </c>
      <c r="C924" s="15" t="s">
        <v>265</v>
      </c>
    </row>
    <row r="925" spans="1:3" x14ac:dyDescent="0.2">
      <c r="A925" s="15">
        <v>39826</v>
      </c>
      <c r="B925" s="15" t="s">
        <v>295</v>
      </c>
      <c r="C925" s="15" t="s">
        <v>229</v>
      </c>
    </row>
    <row r="926" spans="1:3" x14ac:dyDescent="0.2">
      <c r="A926" s="15">
        <v>39827</v>
      </c>
      <c r="B926" s="15" t="s">
        <v>296</v>
      </c>
      <c r="C926" s="15" t="s">
        <v>265</v>
      </c>
    </row>
    <row r="927" spans="1:3" x14ac:dyDescent="0.2">
      <c r="A927" s="15">
        <v>39828</v>
      </c>
      <c r="B927" s="15" t="s">
        <v>296</v>
      </c>
      <c r="C927" s="15" t="s">
        <v>265</v>
      </c>
    </row>
    <row r="928" spans="1:3" x14ac:dyDescent="0.2">
      <c r="A928" s="15">
        <v>39829</v>
      </c>
      <c r="B928" s="15" t="s">
        <v>296</v>
      </c>
      <c r="C928" s="15" t="s">
        <v>265</v>
      </c>
    </row>
    <row r="929" spans="1:3" x14ac:dyDescent="0.2">
      <c r="A929" s="15">
        <v>39832</v>
      </c>
      <c r="B929" s="15" t="s">
        <v>293</v>
      </c>
      <c r="C929" s="15" t="s">
        <v>265</v>
      </c>
    </row>
    <row r="930" spans="1:3" x14ac:dyDescent="0.2">
      <c r="A930" s="15">
        <v>39834</v>
      </c>
      <c r="B930" s="15" t="s">
        <v>292</v>
      </c>
      <c r="C930" s="15" t="s">
        <v>265</v>
      </c>
    </row>
    <row r="931" spans="1:3" x14ac:dyDescent="0.2">
      <c r="A931" s="15">
        <v>39836</v>
      </c>
      <c r="B931" s="15" t="s">
        <v>297</v>
      </c>
      <c r="C931" s="15" t="s">
        <v>229</v>
      </c>
    </row>
    <row r="932" spans="1:3" x14ac:dyDescent="0.2">
      <c r="A932" s="15">
        <v>39837</v>
      </c>
      <c r="B932" s="15" t="s">
        <v>298</v>
      </c>
      <c r="C932" s="15" t="s">
        <v>265</v>
      </c>
    </row>
    <row r="933" spans="1:3" x14ac:dyDescent="0.2">
      <c r="A933" s="15">
        <v>39840</v>
      </c>
      <c r="B933" s="15" t="s">
        <v>297</v>
      </c>
      <c r="C933" s="15" t="s">
        <v>229</v>
      </c>
    </row>
    <row r="934" spans="1:3" x14ac:dyDescent="0.2">
      <c r="A934" s="15">
        <v>39841</v>
      </c>
      <c r="B934" s="15" t="s">
        <v>293</v>
      </c>
      <c r="C934" s="15" t="s">
        <v>265</v>
      </c>
    </row>
    <row r="935" spans="1:3" x14ac:dyDescent="0.2">
      <c r="A935" s="15">
        <v>39842</v>
      </c>
      <c r="B935" s="15" t="s">
        <v>295</v>
      </c>
      <c r="C935" s="15" t="s">
        <v>229</v>
      </c>
    </row>
    <row r="936" spans="1:3" x14ac:dyDescent="0.2">
      <c r="A936" s="15">
        <v>39845</v>
      </c>
      <c r="B936" s="15" t="s">
        <v>299</v>
      </c>
      <c r="C936" s="15" t="s">
        <v>265</v>
      </c>
    </row>
    <row r="937" spans="1:3" x14ac:dyDescent="0.2">
      <c r="A937" s="15">
        <v>39846</v>
      </c>
      <c r="B937" s="15" t="s">
        <v>291</v>
      </c>
      <c r="C937" s="15" t="s">
        <v>229</v>
      </c>
    </row>
    <row r="938" spans="1:3" x14ac:dyDescent="0.2">
      <c r="A938" s="15">
        <v>39851</v>
      </c>
      <c r="B938" s="15" t="s">
        <v>294</v>
      </c>
      <c r="C938" s="15" t="s">
        <v>229</v>
      </c>
    </row>
    <row r="939" spans="1:3" x14ac:dyDescent="0.2">
      <c r="A939" s="15">
        <v>39852</v>
      </c>
      <c r="B939" s="15" t="s">
        <v>292</v>
      </c>
      <c r="C939" s="15" t="s">
        <v>265</v>
      </c>
    </row>
    <row r="940" spans="1:3" x14ac:dyDescent="0.2">
      <c r="A940" s="15">
        <v>39854</v>
      </c>
      <c r="B940" s="15" t="s">
        <v>300</v>
      </c>
      <c r="C940" s="15" t="s">
        <v>157</v>
      </c>
    </row>
    <row r="941" spans="1:3" x14ac:dyDescent="0.2">
      <c r="A941" s="15">
        <v>39859</v>
      </c>
      <c r="B941" s="15" t="s">
        <v>299</v>
      </c>
      <c r="C941" s="15" t="s">
        <v>265</v>
      </c>
    </row>
    <row r="942" spans="1:3" x14ac:dyDescent="0.2">
      <c r="A942" s="15">
        <v>39861</v>
      </c>
      <c r="B942" s="15" t="s">
        <v>293</v>
      </c>
      <c r="C942" s="15" t="s">
        <v>265</v>
      </c>
    </row>
    <row r="943" spans="1:3" x14ac:dyDescent="0.2">
      <c r="A943" s="15">
        <v>39862</v>
      </c>
      <c r="B943" s="15" t="s">
        <v>291</v>
      </c>
      <c r="C943" s="15" t="s">
        <v>229</v>
      </c>
    </row>
    <row r="944" spans="1:3" x14ac:dyDescent="0.2">
      <c r="A944" s="15">
        <v>39866</v>
      </c>
      <c r="B944" s="15" t="s">
        <v>291</v>
      </c>
      <c r="C944" s="15" t="s">
        <v>229</v>
      </c>
    </row>
    <row r="945" spans="1:3" x14ac:dyDescent="0.2">
      <c r="A945" s="15">
        <v>39867</v>
      </c>
      <c r="B945" s="15" t="s">
        <v>300</v>
      </c>
      <c r="C945" s="15" t="s">
        <v>157</v>
      </c>
    </row>
    <row r="946" spans="1:3" x14ac:dyDescent="0.2">
      <c r="A946" s="15">
        <v>39870</v>
      </c>
      <c r="B946" s="15" t="s">
        <v>301</v>
      </c>
      <c r="C946" s="15" t="s">
        <v>229</v>
      </c>
    </row>
    <row r="947" spans="1:3" x14ac:dyDescent="0.2">
      <c r="A947" s="15">
        <v>39877</v>
      </c>
      <c r="B947" s="15" t="s">
        <v>295</v>
      </c>
      <c r="C947" s="15" t="s">
        <v>229</v>
      </c>
    </row>
    <row r="948" spans="1:3" x14ac:dyDescent="0.2">
      <c r="A948" s="15">
        <v>39885</v>
      </c>
      <c r="B948" s="15" t="s">
        <v>295</v>
      </c>
      <c r="C948" s="15" t="s">
        <v>229</v>
      </c>
    </row>
    <row r="949" spans="1:3" x14ac:dyDescent="0.2">
      <c r="A949" s="15">
        <v>39886</v>
      </c>
      <c r="B949" s="15" t="s">
        <v>297</v>
      </c>
      <c r="C949" s="15" t="s">
        <v>229</v>
      </c>
    </row>
    <row r="950" spans="1:3" x14ac:dyDescent="0.2">
      <c r="A950" s="15">
        <v>39897</v>
      </c>
      <c r="B950" s="15" t="s">
        <v>296</v>
      </c>
      <c r="C950" s="15" t="s">
        <v>265</v>
      </c>
    </row>
    <row r="951" spans="1:3" x14ac:dyDescent="0.2">
      <c r="A951" s="15">
        <v>39901</v>
      </c>
      <c r="B951" s="15" t="s">
        <v>127</v>
      </c>
      <c r="C951" s="15" t="s">
        <v>128</v>
      </c>
    </row>
  </sheetData>
  <autoFilter ref="C1:C951" xr:uid="{24C70173-3DA3-4AD4-A1CB-5A7909E69C39}"/>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52B82-8FEB-4B5C-BF20-5621357F034C}">
  <sheetPr codeName="Sheet5">
    <tabColor theme="5" tint="0.59999389629810485"/>
  </sheetPr>
  <dimension ref="A1:C10"/>
  <sheetViews>
    <sheetView zoomScaleNormal="100" workbookViewId="0">
      <selection sqref="A1:B10"/>
    </sheetView>
  </sheetViews>
  <sheetFormatPr baseColWidth="10" defaultColWidth="8.6640625" defaultRowHeight="15" x14ac:dyDescent="0.2"/>
  <cols>
    <col min="1" max="1" width="22.5" style="2" customWidth="1"/>
    <col min="2" max="2" width="39.1640625" style="2" customWidth="1"/>
    <col min="3" max="3" width="21.1640625" style="2" customWidth="1"/>
    <col min="4" max="16384" width="8.6640625" style="2"/>
  </cols>
  <sheetData>
    <row r="1" spans="1:3" x14ac:dyDescent="0.2">
      <c r="A1" s="2" t="s">
        <v>302</v>
      </c>
      <c r="B1" s="2" t="s">
        <v>2</v>
      </c>
      <c r="C1" s="2" t="s">
        <v>303</v>
      </c>
    </row>
    <row r="2" spans="1:3" x14ac:dyDescent="0.2">
      <c r="A2" s="2" t="s">
        <v>81</v>
      </c>
      <c r="B2" s="2" t="s">
        <v>324</v>
      </c>
      <c r="C2" s="2" t="s">
        <v>325</v>
      </c>
    </row>
    <row r="3" spans="1:3" x14ac:dyDescent="0.2">
      <c r="A3" s="2" t="s">
        <v>85</v>
      </c>
      <c r="B3" s="2" t="s">
        <v>326</v>
      </c>
      <c r="C3" s="2" t="s">
        <v>325</v>
      </c>
    </row>
    <row r="4" spans="1:3" x14ac:dyDescent="0.2">
      <c r="A4" s="2" t="s">
        <v>87</v>
      </c>
      <c r="B4" s="2" t="s">
        <v>327</v>
      </c>
      <c r="C4" s="2" t="s">
        <v>328</v>
      </c>
    </row>
    <row r="5" spans="1:3" x14ac:dyDescent="0.2">
      <c r="A5" s="2" t="s">
        <v>91</v>
      </c>
      <c r="B5" s="2" t="s">
        <v>329</v>
      </c>
      <c r="C5" s="2" t="s">
        <v>330</v>
      </c>
    </row>
    <row r="6" spans="1:3" x14ac:dyDescent="0.2">
      <c r="A6" s="2" t="s">
        <v>88</v>
      </c>
      <c r="B6" s="2" t="s">
        <v>331</v>
      </c>
      <c r="C6" s="2" t="s">
        <v>328</v>
      </c>
    </row>
    <row r="7" spans="1:3" x14ac:dyDescent="0.2">
      <c r="A7" s="2" t="s">
        <v>92</v>
      </c>
      <c r="B7" s="2" t="s">
        <v>332</v>
      </c>
      <c r="C7" s="2" t="s">
        <v>330</v>
      </c>
    </row>
    <row r="8" spans="1:3" x14ac:dyDescent="0.2">
      <c r="A8" s="2" t="s">
        <v>89</v>
      </c>
      <c r="B8" s="2" t="s">
        <v>333</v>
      </c>
      <c r="C8" s="2" t="s">
        <v>328</v>
      </c>
    </row>
    <row r="9" spans="1:3" x14ac:dyDescent="0.2">
      <c r="A9" s="2" t="s">
        <v>86</v>
      </c>
      <c r="B9" s="2" t="s">
        <v>334</v>
      </c>
      <c r="C9" s="2" t="s">
        <v>325</v>
      </c>
    </row>
    <row r="10" spans="1:3" x14ac:dyDescent="0.2">
      <c r="A10" s="2" t="s">
        <v>90</v>
      </c>
      <c r="B10" s="2" t="s">
        <v>335</v>
      </c>
      <c r="C10" s="2" t="s">
        <v>328</v>
      </c>
    </row>
  </sheetData>
  <phoneticPr fontId="7" type="noConversion"/>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FACB5-D6E7-40A8-BCFF-5C6F5B1B733C}">
  <sheetPr codeName="Sheet6">
    <tabColor theme="5" tint="0.59999389629810485"/>
  </sheetPr>
  <dimension ref="A1:I2304"/>
  <sheetViews>
    <sheetView zoomScale="90" zoomScaleNormal="90" workbookViewId="0">
      <selection activeCell="B10" sqref="B10"/>
    </sheetView>
  </sheetViews>
  <sheetFormatPr baseColWidth="10" defaultColWidth="8.6640625" defaultRowHeight="15" x14ac:dyDescent="0.2"/>
  <cols>
    <col min="1" max="9" width="20.5" style="2" customWidth="1"/>
    <col min="10" max="16384" width="8.6640625" style="2"/>
  </cols>
  <sheetData>
    <row r="1" spans="1:9" ht="18" x14ac:dyDescent="0.2">
      <c r="A1" s="1" t="s">
        <v>323</v>
      </c>
    </row>
    <row r="2" spans="1:9" x14ac:dyDescent="0.2">
      <c r="A2" s="3" t="s">
        <v>304</v>
      </c>
      <c r="B2" s="4" t="s">
        <v>305</v>
      </c>
    </row>
    <row r="3" spans="1:9" x14ac:dyDescent="0.2">
      <c r="A3" s="5" t="s">
        <v>306</v>
      </c>
      <c r="B3" s="6"/>
    </row>
    <row r="4" spans="1:9" x14ac:dyDescent="0.2">
      <c r="A4" s="7" t="s">
        <v>307</v>
      </c>
      <c r="B4" s="6"/>
    </row>
    <row r="5" spans="1:9" x14ac:dyDescent="0.2">
      <c r="A5" s="8" t="s">
        <v>308</v>
      </c>
      <c r="B5" s="9" t="s">
        <v>309</v>
      </c>
    </row>
    <row r="7" spans="1:9" ht="28" x14ac:dyDescent="0.2">
      <c r="A7" s="10" t="s">
        <v>310</v>
      </c>
      <c r="B7" s="11" t="s">
        <v>311</v>
      </c>
      <c r="C7" s="11" t="s">
        <v>312</v>
      </c>
      <c r="D7" s="11" t="s">
        <v>313</v>
      </c>
      <c r="E7" s="160" t="s">
        <v>314</v>
      </c>
      <c r="F7" s="160"/>
      <c r="G7" s="160"/>
      <c r="H7" s="160"/>
      <c r="I7" s="109" t="s">
        <v>315</v>
      </c>
    </row>
    <row r="8" spans="1:9" ht="60" x14ac:dyDescent="0.2">
      <c r="A8" s="12" t="s">
        <v>316</v>
      </c>
      <c r="B8" s="13" t="s">
        <v>317</v>
      </c>
      <c r="C8" s="13" t="s">
        <v>318</v>
      </c>
      <c r="D8" s="13" t="s">
        <v>319</v>
      </c>
      <c r="E8" s="161" t="s">
        <v>320</v>
      </c>
      <c r="F8" s="161"/>
      <c r="G8" s="161"/>
      <c r="H8" s="161"/>
      <c r="I8" s="110" t="s">
        <v>321</v>
      </c>
    </row>
    <row r="9" spans="1:9" x14ac:dyDescent="0.2">
      <c r="A9" s="13"/>
      <c r="B9" s="13"/>
      <c r="C9" s="13"/>
      <c r="D9" s="13"/>
      <c r="E9" s="110" t="s">
        <v>77</v>
      </c>
      <c r="F9" s="110" t="s">
        <v>78</v>
      </c>
      <c r="G9" s="110" t="s">
        <v>79</v>
      </c>
      <c r="H9" s="110" t="s">
        <v>80</v>
      </c>
      <c r="I9" s="110"/>
    </row>
    <row r="10" spans="1:9" ht="75" x14ac:dyDescent="0.2">
      <c r="A10" s="82" t="s">
        <v>81</v>
      </c>
      <c r="B10" s="83" t="s">
        <v>82</v>
      </c>
      <c r="C10" s="84" t="s">
        <v>322</v>
      </c>
      <c r="D10" s="85" t="s">
        <v>83</v>
      </c>
      <c r="E10" s="86">
        <v>478.14</v>
      </c>
      <c r="F10" s="87">
        <v>485.64</v>
      </c>
      <c r="G10" s="87">
        <v>493.26</v>
      </c>
      <c r="H10" s="87">
        <v>501</v>
      </c>
      <c r="I10" s="14"/>
    </row>
    <row r="11" spans="1:9" x14ac:dyDescent="0.2">
      <c r="A11" s="14" t="s">
        <v>81</v>
      </c>
      <c r="B11" s="14" t="s">
        <v>82</v>
      </c>
      <c r="C11" s="14" t="s">
        <v>322</v>
      </c>
      <c r="D11" s="9">
        <v>15</v>
      </c>
      <c r="E11" s="86">
        <v>520.64</v>
      </c>
      <c r="F11" s="87">
        <v>528.80999999999995</v>
      </c>
      <c r="G11" s="87">
        <v>537.11</v>
      </c>
      <c r="H11" s="87">
        <v>545.53</v>
      </c>
      <c r="I11" s="14"/>
    </row>
    <row r="12" spans="1:9" x14ac:dyDescent="0.2">
      <c r="A12" s="14" t="s">
        <v>81</v>
      </c>
      <c r="B12" s="14" t="s">
        <v>82</v>
      </c>
      <c r="C12" s="14" t="s">
        <v>322</v>
      </c>
      <c r="D12" s="9">
        <v>16</v>
      </c>
      <c r="E12" s="86">
        <v>536.89</v>
      </c>
      <c r="F12" s="87">
        <v>545.32000000000005</v>
      </c>
      <c r="G12" s="87">
        <v>553.87</v>
      </c>
      <c r="H12" s="87">
        <v>562.55999999999995</v>
      </c>
      <c r="I12" s="14"/>
    </row>
    <row r="13" spans="1:9" x14ac:dyDescent="0.2">
      <c r="A13" s="14" t="s">
        <v>81</v>
      </c>
      <c r="B13" s="14" t="s">
        <v>82</v>
      </c>
      <c r="C13" s="14" t="s">
        <v>322</v>
      </c>
      <c r="D13" s="9">
        <v>17</v>
      </c>
      <c r="E13" s="87">
        <v>553.14</v>
      </c>
      <c r="F13" s="87">
        <v>561.82000000000005</v>
      </c>
      <c r="G13" s="87">
        <v>570.64</v>
      </c>
      <c r="H13" s="87">
        <v>579.59</v>
      </c>
      <c r="I13" s="14"/>
    </row>
    <row r="14" spans="1:9" x14ac:dyDescent="0.2">
      <c r="A14" s="14" t="s">
        <v>81</v>
      </c>
      <c r="B14" s="14" t="s">
        <v>82</v>
      </c>
      <c r="C14" s="14" t="s">
        <v>322</v>
      </c>
      <c r="D14" s="9">
        <v>18</v>
      </c>
      <c r="E14" s="86">
        <v>570.64</v>
      </c>
      <c r="F14" s="87">
        <v>579.6</v>
      </c>
      <c r="G14" s="87">
        <v>588.69000000000005</v>
      </c>
      <c r="H14" s="87">
        <v>597.92999999999995</v>
      </c>
      <c r="I14" s="14"/>
    </row>
    <row r="15" spans="1:9" x14ac:dyDescent="0.2">
      <c r="A15" s="14" t="s">
        <v>81</v>
      </c>
      <c r="B15" s="14" t="s">
        <v>82</v>
      </c>
      <c r="C15" s="14" t="s">
        <v>322</v>
      </c>
      <c r="D15" s="9">
        <v>19</v>
      </c>
      <c r="E15" s="86">
        <v>588.14</v>
      </c>
      <c r="F15" s="87">
        <v>597.37</v>
      </c>
      <c r="G15" s="87">
        <v>606.74</v>
      </c>
      <c r="H15" s="87">
        <v>616.26</v>
      </c>
      <c r="I15" s="14"/>
    </row>
    <row r="16" spans="1:9" x14ac:dyDescent="0.2">
      <c r="A16" s="14" t="s">
        <v>81</v>
      </c>
      <c r="B16" s="14" t="s">
        <v>82</v>
      </c>
      <c r="C16" s="14" t="s">
        <v>322</v>
      </c>
      <c r="D16" s="85">
        <v>20</v>
      </c>
      <c r="E16" s="86">
        <v>606.27</v>
      </c>
      <c r="F16" s="87">
        <v>615.78</v>
      </c>
      <c r="G16" s="87">
        <v>625.44000000000005</v>
      </c>
      <c r="H16" s="87">
        <v>635.26</v>
      </c>
      <c r="I16" s="14"/>
    </row>
    <row r="17" spans="1:9" x14ac:dyDescent="0.2">
      <c r="A17" s="14" t="s">
        <v>81</v>
      </c>
      <c r="B17" s="14" t="s">
        <v>82</v>
      </c>
      <c r="C17" s="14" t="s">
        <v>322</v>
      </c>
      <c r="D17" s="9">
        <v>21</v>
      </c>
      <c r="E17" s="86">
        <v>625.02</v>
      </c>
      <c r="F17" s="87">
        <v>634.83000000000004</v>
      </c>
      <c r="G17" s="87">
        <v>644.79</v>
      </c>
      <c r="H17" s="87">
        <v>654.9</v>
      </c>
      <c r="I17" s="14"/>
    </row>
    <row r="18" spans="1:9" x14ac:dyDescent="0.2">
      <c r="A18" s="14" t="s">
        <v>81</v>
      </c>
      <c r="B18" s="14" t="s">
        <v>82</v>
      </c>
      <c r="C18" s="14" t="s">
        <v>322</v>
      </c>
      <c r="D18" s="9">
        <v>22</v>
      </c>
      <c r="E18" s="86">
        <v>625.02</v>
      </c>
      <c r="F18" s="87">
        <v>634.83000000000004</v>
      </c>
      <c r="G18" s="87">
        <v>644.79</v>
      </c>
      <c r="H18" s="87">
        <v>654.9</v>
      </c>
      <c r="I18" s="14"/>
    </row>
    <row r="19" spans="1:9" x14ac:dyDescent="0.2">
      <c r="A19" s="14" t="s">
        <v>81</v>
      </c>
      <c r="B19" s="14" t="s">
        <v>82</v>
      </c>
      <c r="C19" s="14" t="s">
        <v>322</v>
      </c>
      <c r="D19" s="9">
        <v>23</v>
      </c>
      <c r="E19" s="86">
        <v>625.02</v>
      </c>
      <c r="F19" s="87">
        <v>634.83000000000004</v>
      </c>
      <c r="G19" s="87">
        <v>644.79</v>
      </c>
      <c r="H19" s="87">
        <v>654.9</v>
      </c>
      <c r="I19" s="14"/>
    </row>
    <row r="20" spans="1:9" x14ac:dyDescent="0.2">
      <c r="A20" s="14" t="s">
        <v>81</v>
      </c>
      <c r="B20" s="14" t="s">
        <v>82</v>
      </c>
      <c r="C20" s="14" t="s">
        <v>322</v>
      </c>
      <c r="D20" s="9">
        <v>24</v>
      </c>
      <c r="E20" s="87">
        <v>625.02</v>
      </c>
      <c r="F20" s="87">
        <v>634.83000000000004</v>
      </c>
      <c r="G20" s="87">
        <v>644.79</v>
      </c>
      <c r="H20" s="87">
        <v>654.9</v>
      </c>
      <c r="I20" s="14"/>
    </row>
    <row r="21" spans="1:9" x14ac:dyDescent="0.2">
      <c r="A21" s="14" t="s">
        <v>81</v>
      </c>
      <c r="B21" s="14" t="s">
        <v>82</v>
      </c>
      <c r="C21" s="14" t="s">
        <v>322</v>
      </c>
      <c r="D21" s="9">
        <v>25</v>
      </c>
      <c r="E21" s="87">
        <v>627.52</v>
      </c>
      <c r="F21" s="87">
        <v>637.37</v>
      </c>
      <c r="G21" s="87">
        <v>647.37</v>
      </c>
      <c r="H21" s="87">
        <v>657.52</v>
      </c>
      <c r="I21" s="14"/>
    </row>
    <row r="22" spans="1:9" x14ac:dyDescent="0.2">
      <c r="A22" s="14" t="s">
        <v>81</v>
      </c>
      <c r="B22" s="14" t="s">
        <v>82</v>
      </c>
      <c r="C22" s="14" t="s">
        <v>322</v>
      </c>
      <c r="D22" s="9">
        <v>26</v>
      </c>
      <c r="E22" s="87">
        <v>640.02</v>
      </c>
      <c r="F22" s="87">
        <v>650.05999999999995</v>
      </c>
      <c r="G22" s="87">
        <v>660.26</v>
      </c>
      <c r="H22" s="87">
        <v>670.62</v>
      </c>
      <c r="I22" s="14"/>
    </row>
    <row r="23" spans="1:9" x14ac:dyDescent="0.2">
      <c r="A23" s="14" t="s">
        <v>81</v>
      </c>
      <c r="B23" s="14" t="s">
        <v>82</v>
      </c>
      <c r="C23" s="14" t="s">
        <v>322</v>
      </c>
      <c r="D23" s="9">
        <v>27</v>
      </c>
      <c r="E23" s="87">
        <v>655.02</v>
      </c>
      <c r="F23" s="87">
        <v>665.3</v>
      </c>
      <c r="G23" s="87">
        <v>675.74</v>
      </c>
      <c r="H23" s="87">
        <v>686.34</v>
      </c>
      <c r="I23" s="14"/>
    </row>
    <row r="24" spans="1:9" x14ac:dyDescent="0.2">
      <c r="A24" s="14" t="s">
        <v>81</v>
      </c>
      <c r="B24" s="14" t="s">
        <v>82</v>
      </c>
      <c r="C24" s="14" t="s">
        <v>322</v>
      </c>
      <c r="D24" s="9">
        <v>28</v>
      </c>
      <c r="E24" s="87">
        <v>679.4</v>
      </c>
      <c r="F24" s="87">
        <v>690.06</v>
      </c>
      <c r="G24" s="87">
        <v>700.88</v>
      </c>
      <c r="H24" s="87">
        <v>711.88</v>
      </c>
      <c r="I24" s="14"/>
    </row>
    <row r="25" spans="1:9" x14ac:dyDescent="0.2">
      <c r="A25" s="14" t="s">
        <v>81</v>
      </c>
      <c r="B25" s="14" t="s">
        <v>82</v>
      </c>
      <c r="C25" s="14" t="s">
        <v>322</v>
      </c>
      <c r="D25" s="9">
        <v>29</v>
      </c>
      <c r="E25" s="87">
        <v>699.4</v>
      </c>
      <c r="F25" s="87">
        <v>710.37</v>
      </c>
      <c r="G25" s="87">
        <v>721.52</v>
      </c>
      <c r="H25" s="87">
        <v>732.84</v>
      </c>
      <c r="I25" s="14"/>
    </row>
    <row r="26" spans="1:9" x14ac:dyDescent="0.2">
      <c r="A26" s="14" t="s">
        <v>81</v>
      </c>
      <c r="B26" s="14" t="s">
        <v>82</v>
      </c>
      <c r="C26" s="14" t="s">
        <v>322</v>
      </c>
      <c r="D26" s="9">
        <v>30</v>
      </c>
      <c r="E26" s="87">
        <v>709.4</v>
      </c>
      <c r="F26" s="87">
        <v>720.53</v>
      </c>
      <c r="G26" s="87">
        <v>731.83</v>
      </c>
      <c r="H26" s="87">
        <v>743.32</v>
      </c>
      <c r="I26" s="14"/>
    </row>
    <row r="27" spans="1:9" x14ac:dyDescent="0.2">
      <c r="A27" s="14" t="s">
        <v>81</v>
      </c>
      <c r="B27" s="14" t="s">
        <v>82</v>
      </c>
      <c r="C27" s="14" t="s">
        <v>322</v>
      </c>
      <c r="D27" s="9">
        <v>31</v>
      </c>
      <c r="E27" s="87">
        <v>724.4</v>
      </c>
      <c r="F27" s="87">
        <v>735.76</v>
      </c>
      <c r="G27" s="87">
        <v>747.31</v>
      </c>
      <c r="H27" s="87">
        <v>759.03</v>
      </c>
      <c r="I27" s="14"/>
    </row>
    <row r="28" spans="1:9" x14ac:dyDescent="0.2">
      <c r="A28" s="14" t="s">
        <v>81</v>
      </c>
      <c r="B28" s="14" t="s">
        <v>82</v>
      </c>
      <c r="C28" s="14" t="s">
        <v>322</v>
      </c>
      <c r="D28" s="9">
        <v>32</v>
      </c>
      <c r="E28" s="87">
        <v>739.4</v>
      </c>
      <c r="F28" s="87">
        <v>751</v>
      </c>
      <c r="G28" s="87">
        <v>762.78</v>
      </c>
      <c r="H28" s="87">
        <v>774.75</v>
      </c>
      <c r="I28" s="14"/>
    </row>
    <row r="29" spans="1:9" x14ac:dyDescent="0.2">
      <c r="A29" s="14" t="s">
        <v>81</v>
      </c>
      <c r="B29" s="14" t="s">
        <v>82</v>
      </c>
      <c r="C29" s="14" t="s">
        <v>322</v>
      </c>
      <c r="D29" s="9">
        <v>33</v>
      </c>
      <c r="E29" s="87">
        <v>748.78</v>
      </c>
      <c r="F29" s="87">
        <v>760.52</v>
      </c>
      <c r="G29" s="87">
        <v>772.46</v>
      </c>
      <c r="H29" s="87">
        <v>784.57</v>
      </c>
      <c r="I29" s="14"/>
    </row>
    <row r="30" spans="1:9" x14ac:dyDescent="0.2">
      <c r="A30" s="14" t="s">
        <v>81</v>
      </c>
      <c r="B30" s="14" t="s">
        <v>82</v>
      </c>
      <c r="C30" s="14" t="s">
        <v>322</v>
      </c>
      <c r="D30" s="9">
        <v>34</v>
      </c>
      <c r="E30" s="87">
        <v>758.78</v>
      </c>
      <c r="F30" s="87">
        <v>770.68</v>
      </c>
      <c r="G30" s="87">
        <v>782.77</v>
      </c>
      <c r="H30" s="87">
        <v>795.05</v>
      </c>
      <c r="I30" s="14"/>
    </row>
    <row r="31" spans="1:9" x14ac:dyDescent="0.2">
      <c r="A31" s="14" t="s">
        <v>81</v>
      </c>
      <c r="B31" s="14" t="s">
        <v>82</v>
      </c>
      <c r="C31" s="14" t="s">
        <v>322</v>
      </c>
      <c r="D31" s="9">
        <v>35</v>
      </c>
      <c r="E31" s="87">
        <v>763.78</v>
      </c>
      <c r="F31" s="87">
        <v>775.76</v>
      </c>
      <c r="G31" s="87">
        <v>787.93</v>
      </c>
      <c r="H31" s="87">
        <v>800.29</v>
      </c>
      <c r="I31" s="14"/>
    </row>
    <row r="32" spans="1:9" x14ac:dyDescent="0.2">
      <c r="A32" s="14" t="s">
        <v>81</v>
      </c>
      <c r="B32" s="14" t="s">
        <v>82</v>
      </c>
      <c r="C32" s="14" t="s">
        <v>322</v>
      </c>
      <c r="D32" s="9">
        <v>36</v>
      </c>
      <c r="E32" s="87">
        <v>768.78</v>
      </c>
      <c r="F32" s="87">
        <v>780.84</v>
      </c>
      <c r="G32" s="87">
        <v>793.09</v>
      </c>
      <c r="H32" s="87">
        <v>805.53</v>
      </c>
      <c r="I32" s="14"/>
    </row>
    <row r="33" spans="1:9" x14ac:dyDescent="0.2">
      <c r="A33" s="14" t="s">
        <v>81</v>
      </c>
      <c r="B33" s="14" t="s">
        <v>82</v>
      </c>
      <c r="C33" s="14" t="s">
        <v>322</v>
      </c>
      <c r="D33" s="9">
        <v>37</v>
      </c>
      <c r="E33" s="87">
        <v>773.78</v>
      </c>
      <c r="F33" s="87">
        <v>785.92</v>
      </c>
      <c r="G33" s="87">
        <v>798.25</v>
      </c>
      <c r="H33" s="87">
        <v>810.77</v>
      </c>
      <c r="I33" s="14"/>
    </row>
    <row r="34" spans="1:9" x14ac:dyDescent="0.2">
      <c r="A34" s="14" t="s">
        <v>81</v>
      </c>
      <c r="B34" s="14" t="s">
        <v>82</v>
      </c>
      <c r="C34" s="14" t="s">
        <v>322</v>
      </c>
      <c r="D34" s="9">
        <v>38</v>
      </c>
      <c r="E34" s="87">
        <v>778.78</v>
      </c>
      <c r="F34" s="87">
        <v>790.99</v>
      </c>
      <c r="G34" s="87">
        <v>803.41</v>
      </c>
      <c r="H34" s="87">
        <v>816.01</v>
      </c>
      <c r="I34" s="14"/>
    </row>
    <row r="35" spans="1:9" x14ac:dyDescent="0.2">
      <c r="A35" s="14" t="s">
        <v>81</v>
      </c>
      <c r="B35" s="14" t="s">
        <v>82</v>
      </c>
      <c r="C35" s="14" t="s">
        <v>322</v>
      </c>
      <c r="D35" s="9">
        <v>39</v>
      </c>
      <c r="E35" s="87">
        <v>788.78</v>
      </c>
      <c r="F35" s="87">
        <v>801.15</v>
      </c>
      <c r="G35" s="87">
        <v>813.72</v>
      </c>
      <c r="H35" s="87">
        <v>826.49</v>
      </c>
      <c r="I35" s="14"/>
    </row>
    <row r="36" spans="1:9" x14ac:dyDescent="0.2">
      <c r="A36" s="14" t="s">
        <v>81</v>
      </c>
      <c r="B36" s="14" t="s">
        <v>82</v>
      </c>
      <c r="C36" s="14" t="s">
        <v>322</v>
      </c>
      <c r="D36" s="9">
        <v>40</v>
      </c>
      <c r="E36" s="87">
        <v>798.78</v>
      </c>
      <c r="F36" s="87">
        <v>811.31</v>
      </c>
      <c r="G36" s="87">
        <v>824.04</v>
      </c>
      <c r="H36" s="87">
        <v>836.97</v>
      </c>
      <c r="I36" s="14"/>
    </row>
    <row r="37" spans="1:9" x14ac:dyDescent="0.2">
      <c r="A37" s="14" t="s">
        <v>81</v>
      </c>
      <c r="B37" s="14" t="s">
        <v>82</v>
      </c>
      <c r="C37" s="14" t="s">
        <v>322</v>
      </c>
      <c r="D37" s="9">
        <v>41</v>
      </c>
      <c r="E37" s="87">
        <v>813.78</v>
      </c>
      <c r="F37" s="87">
        <v>826.55</v>
      </c>
      <c r="G37" s="87">
        <v>839.51</v>
      </c>
      <c r="H37" s="87">
        <v>852.68</v>
      </c>
      <c r="I37" s="14"/>
    </row>
    <row r="38" spans="1:9" x14ac:dyDescent="0.2">
      <c r="A38" s="14" t="s">
        <v>81</v>
      </c>
      <c r="B38" s="14" t="s">
        <v>82</v>
      </c>
      <c r="C38" s="14" t="s">
        <v>322</v>
      </c>
      <c r="D38" s="9">
        <v>42</v>
      </c>
      <c r="E38" s="87">
        <v>828.15</v>
      </c>
      <c r="F38" s="87">
        <v>841.15</v>
      </c>
      <c r="G38" s="87">
        <v>854.34</v>
      </c>
      <c r="H38" s="87">
        <v>867.75</v>
      </c>
      <c r="I38" s="14"/>
    </row>
    <row r="39" spans="1:9" x14ac:dyDescent="0.2">
      <c r="A39" s="14" t="s">
        <v>81</v>
      </c>
      <c r="B39" s="14" t="s">
        <v>82</v>
      </c>
      <c r="C39" s="14" t="s">
        <v>322</v>
      </c>
      <c r="D39" s="9">
        <v>43</v>
      </c>
      <c r="E39" s="87">
        <v>848.15</v>
      </c>
      <c r="F39" s="87">
        <v>861.46</v>
      </c>
      <c r="G39" s="87">
        <v>874.98</v>
      </c>
      <c r="H39" s="87">
        <v>888.7</v>
      </c>
      <c r="I39" s="14"/>
    </row>
    <row r="40" spans="1:9" x14ac:dyDescent="0.2">
      <c r="A40" s="14" t="s">
        <v>81</v>
      </c>
      <c r="B40" s="14" t="s">
        <v>82</v>
      </c>
      <c r="C40" s="14" t="s">
        <v>322</v>
      </c>
      <c r="D40" s="9">
        <v>44</v>
      </c>
      <c r="E40" s="87">
        <v>873.15</v>
      </c>
      <c r="F40" s="87">
        <v>886.85</v>
      </c>
      <c r="G40" s="87">
        <v>900.77</v>
      </c>
      <c r="H40" s="87">
        <v>914.9</v>
      </c>
      <c r="I40" s="14"/>
    </row>
    <row r="41" spans="1:9" x14ac:dyDescent="0.2">
      <c r="A41" s="14" t="s">
        <v>81</v>
      </c>
      <c r="B41" s="14" t="s">
        <v>82</v>
      </c>
      <c r="C41" s="14" t="s">
        <v>322</v>
      </c>
      <c r="D41" s="9">
        <v>45</v>
      </c>
      <c r="E41" s="87">
        <v>902.53</v>
      </c>
      <c r="F41" s="87">
        <v>916.69</v>
      </c>
      <c r="G41" s="87">
        <v>931.07</v>
      </c>
      <c r="H41" s="87">
        <v>945.68</v>
      </c>
      <c r="I41" s="14"/>
    </row>
    <row r="42" spans="1:9" x14ac:dyDescent="0.2">
      <c r="A42" s="14" t="s">
        <v>81</v>
      </c>
      <c r="B42" s="14" t="s">
        <v>82</v>
      </c>
      <c r="C42" s="14" t="s">
        <v>322</v>
      </c>
      <c r="D42" s="9">
        <v>46</v>
      </c>
      <c r="E42" s="87">
        <v>937.53</v>
      </c>
      <c r="F42" s="87">
        <v>952.24</v>
      </c>
      <c r="G42" s="87">
        <v>967.18</v>
      </c>
      <c r="H42" s="87">
        <v>982.36</v>
      </c>
      <c r="I42" s="14"/>
    </row>
    <row r="43" spans="1:9" x14ac:dyDescent="0.2">
      <c r="A43" s="14" t="s">
        <v>81</v>
      </c>
      <c r="B43" s="14" t="s">
        <v>82</v>
      </c>
      <c r="C43" s="14" t="s">
        <v>322</v>
      </c>
      <c r="D43" s="9">
        <v>47</v>
      </c>
      <c r="E43" s="87">
        <v>976.91</v>
      </c>
      <c r="F43" s="87">
        <v>992.24</v>
      </c>
      <c r="G43" s="87">
        <v>1007.8</v>
      </c>
      <c r="H43" s="87">
        <v>1023.61</v>
      </c>
      <c r="I43" s="14"/>
    </row>
    <row r="44" spans="1:9" x14ac:dyDescent="0.2">
      <c r="A44" s="14" t="s">
        <v>81</v>
      </c>
      <c r="B44" s="14" t="s">
        <v>82</v>
      </c>
      <c r="C44" s="14" t="s">
        <v>322</v>
      </c>
      <c r="D44" s="9">
        <v>48</v>
      </c>
      <c r="E44" s="87">
        <v>1021.91</v>
      </c>
      <c r="F44" s="87">
        <v>1037.94</v>
      </c>
      <c r="G44" s="87">
        <v>1054.23</v>
      </c>
      <c r="H44" s="87">
        <v>1070.77</v>
      </c>
      <c r="I44" s="14"/>
    </row>
    <row r="45" spans="1:9" x14ac:dyDescent="0.2">
      <c r="A45" s="14" t="s">
        <v>81</v>
      </c>
      <c r="B45" s="14" t="s">
        <v>82</v>
      </c>
      <c r="C45" s="14" t="s">
        <v>322</v>
      </c>
      <c r="D45" s="9">
        <v>49</v>
      </c>
      <c r="E45" s="87">
        <v>1066.29</v>
      </c>
      <c r="F45" s="87">
        <v>1083.02</v>
      </c>
      <c r="G45" s="87">
        <v>1100.01</v>
      </c>
      <c r="H45" s="87">
        <v>1117.27</v>
      </c>
      <c r="I45" s="14"/>
    </row>
    <row r="46" spans="1:9" x14ac:dyDescent="0.2">
      <c r="A46" s="14" t="s">
        <v>81</v>
      </c>
      <c r="B46" s="14" t="s">
        <v>82</v>
      </c>
      <c r="C46" s="14" t="s">
        <v>322</v>
      </c>
      <c r="D46" s="9">
        <v>50</v>
      </c>
      <c r="E46" s="87">
        <v>1116.29</v>
      </c>
      <c r="F46" s="87">
        <v>1133.8</v>
      </c>
      <c r="G46" s="87">
        <v>1151.5899999999999</v>
      </c>
      <c r="H46" s="87">
        <v>1169.6600000000001</v>
      </c>
      <c r="I46" s="14"/>
    </row>
    <row r="47" spans="1:9" x14ac:dyDescent="0.2">
      <c r="A47" s="14" t="s">
        <v>81</v>
      </c>
      <c r="B47" s="14" t="s">
        <v>82</v>
      </c>
      <c r="C47" s="14" t="s">
        <v>322</v>
      </c>
      <c r="D47" s="9">
        <v>51</v>
      </c>
      <c r="E47" s="87">
        <v>1165.6600000000001</v>
      </c>
      <c r="F47" s="87">
        <v>1183.95</v>
      </c>
      <c r="G47" s="87">
        <v>1202.53</v>
      </c>
      <c r="H47" s="87">
        <v>1221.4000000000001</v>
      </c>
      <c r="I47" s="14"/>
    </row>
    <row r="48" spans="1:9" x14ac:dyDescent="0.2">
      <c r="A48" s="14" t="s">
        <v>81</v>
      </c>
      <c r="B48" s="14" t="s">
        <v>82</v>
      </c>
      <c r="C48" s="14" t="s">
        <v>322</v>
      </c>
      <c r="D48" s="9">
        <v>52</v>
      </c>
      <c r="E48" s="87">
        <v>1220.04</v>
      </c>
      <c r="F48" s="87">
        <v>1239.18</v>
      </c>
      <c r="G48" s="87">
        <v>1258.6300000000001</v>
      </c>
      <c r="H48" s="87">
        <v>1278.3699999999999</v>
      </c>
      <c r="I48" s="14"/>
    </row>
    <row r="49" spans="1:9" x14ac:dyDescent="0.2">
      <c r="A49" s="14" t="s">
        <v>81</v>
      </c>
      <c r="B49" s="14" t="s">
        <v>82</v>
      </c>
      <c r="C49" s="14" t="s">
        <v>322</v>
      </c>
      <c r="D49" s="9">
        <v>53</v>
      </c>
      <c r="E49" s="87">
        <v>1275.04</v>
      </c>
      <c r="F49" s="87">
        <v>1295.05</v>
      </c>
      <c r="G49" s="87">
        <v>1315.37</v>
      </c>
      <c r="H49" s="87">
        <v>1336</v>
      </c>
      <c r="I49" s="14"/>
    </row>
    <row r="50" spans="1:9" x14ac:dyDescent="0.2">
      <c r="A50" s="14" t="s">
        <v>81</v>
      </c>
      <c r="B50" s="14" t="s">
        <v>82</v>
      </c>
      <c r="C50" s="14" t="s">
        <v>322</v>
      </c>
      <c r="D50" s="9">
        <v>54</v>
      </c>
      <c r="E50" s="87">
        <v>1334.42</v>
      </c>
      <c r="F50" s="87">
        <v>1355.36</v>
      </c>
      <c r="G50" s="87">
        <v>1376.62</v>
      </c>
      <c r="H50" s="87">
        <v>1398.22</v>
      </c>
      <c r="I50" s="14"/>
    </row>
    <row r="51" spans="1:9" x14ac:dyDescent="0.2">
      <c r="A51" s="14" t="s">
        <v>81</v>
      </c>
      <c r="B51" s="14" t="s">
        <v>82</v>
      </c>
      <c r="C51" s="14" t="s">
        <v>322</v>
      </c>
      <c r="D51" s="9">
        <v>55</v>
      </c>
      <c r="E51" s="87">
        <v>1393.8</v>
      </c>
      <c r="F51" s="87">
        <v>1415.67</v>
      </c>
      <c r="G51" s="87">
        <v>1437.88</v>
      </c>
      <c r="H51" s="87">
        <v>1460.44</v>
      </c>
      <c r="I51" s="14"/>
    </row>
    <row r="52" spans="1:9" x14ac:dyDescent="0.2">
      <c r="A52" s="14" t="s">
        <v>81</v>
      </c>
      <c r="B52" s="14" t="s">
        <v>82</v>
      </c>
      <c r="C52" s="14" t="s">
        <v>322</v>
      </c>
      <c r="D52" s="9">
        <v>56</v>
      </c>
      <c r="E52" s="87">
        <v>1458.17</v>
      </c>
      <c r="F52" s="87">
        <v>1481.05</v>
      </c>
      <c r="G52" s="87">
        <v>1504.29</v>
      </c>
      <c r="H52" s="87">
        <v>1527.89</v>
      </c>
      <c r="I52" s="14"/>
    </row>
    <row r="53" spans="1:9" x14ac:dyDescent="0.2">
      <c r="A53" s="14" t="s">
        <v>81</v>
      </c>
      <c r="B53" s="14" t="s">
        <v>82</v>
      </c>
      <c r="C53" s="14" t="s">
        <v>322</v>
      </c>
      <c r="D53" s="9">
        <v>57</v>
      </c>
      <c r="E53" s="87">
        <v>1523.18</v>
      </c>
      <c r="F53" s="87">
        <v>1547.07</v>
      </c>
      <c r="G53" s="87">
        <v>1571.35</v>
      </c>
      <c r="H53" s="87">
        <v>1596</v>
      </c>
      <c r="I53" s="14"/>
    </row>
    <row r="54" spans="1:9" x14ac:dyDescent="0.2">
      <c r="A54" s="14" t="s">
        <v>81</v>
      </c>
      <c r="B54" s="14" t="s">
        <v>82</v>
      </c>
      <c r="C54" s="14" t="s">
        <v>322</v>
      </c>
      <c r="D54" s="9">
        <v>58</v>
      </c>
      <c r="E54" s="87">
        <v>1592.55</v>
      </c>
      <c r="F54" s="87">
        <v>1617.54</v>
      </c>
      <c r="G54" s="87">
        <v>1642.92</v>
      </c>
      <c r="H54" s="87">
        <v>1668.69</v>
      </c>
      <c r="I54" s="14"/>
    </row>
    <row r="55" spans="1:9" x14ac:dyDescent="0.2">
      <c r="A55" s="14" t="s">
        <v>81</v>
      </c>
      <c r="B55" s="14" t="s">
        <v>82</v>
      </c>
      <c r="C55" s="14" t="s">
        <v>322</v>
      </c>
      <c r="D55" s="9">
        <v>59</v>
      </c>
      <c r="E55" s="87">
        <v>1626.93</v>
      </c>
      <c r="F55" s="87">
        <v>1652.46</v>
      </c>
      <c r="G55" s="87">
        <v>1678.38</v>
      </c>
      <c r="H55" s="87">
        <v>1704.71</v>
      </c>
      <c r="I55" s="14"/>
    </row>
    <row r="56" spans="1:9" x14ac:dyDescent="0.2">
      <c r="A56" s="14" t="s">
        <v>81</v>
      </c>
      <c r="B56" s="14" t="s">
        <v>82</v>
      </c>
      <c r="C56" s="14" t="s">
        <v>322</v>
      </c>
      <c r="D56" s="9">
        <v>60</v>
      </c>
      <c r="E56" s="87">
        <v>1696.31</v>
      </c>
      <c r="F56" s="87">
        <v>1722.92</v>
      </c>
      <c r="G56" s="87">
        <v>1749.95</v>
      </c>
      <c r="H56" s="87">
        <v>1777.41</v>
      </c>
      <c r="I56" s="14"/>
    </row>
    <row r="57" spans="1:9" x14ac:dyDescent="0.2">
      <c r="A57" s="14" t="s">
        <v>81</v>
      </c>
      <c r="B57" s="14" t="s">
        <v>82</v>
      </c>
      <c r="C57" s="14" t="s">
        <v>322</v>
      </c>
      <c r="D57" s="9">
        <v>61</v>
      </c>
      <c r="E57" s="87">
        <v>1756.31</v>
      </c>
      <c r="F57" s="87">
        <v>1783.86</v>
      </c>
      <c r="G57" s="87">
        <v>1811.85</v>
      </c>
      <c r="H57" s="87">
        <v>1840.28</v>
      </c>
      <c r="I57" s="14"/>
    </row>
    <row r="58" spans="1:9" x14ac:dyDescent="0.2">
      <c r="A58" s="14" t="s">
        <v>81</v>
      </c>
      <c r="B58" s="14" t="s">
        <v>82</v>
      </c>
      <c r="C58" s="14" t="s">
        <v>322</v>
      </c>
      <c r="D58" s="9">
        <v>62</v>
      </c>
      <c r="E58" s="87">
        <v>1795.69</v>
      </c>
      <c r="F58" s="87">
        <v>1823.86</v>
      </c>
      <c r="G58" s="87">
        <v>1852.47</v>
      </c>
      <c r="H58" s="87">
        <v>1881.54</v>
      </c>
      <c r="I58" s="14"/>
    </row>
    <row r="59" spans="1:9" x14ac:dyDescent="0.2">
      <c r="A59" s="14" t="s">
        <v>81</v>
      </c>
      <c r="B59" s="14" t="s">
        <v>82</v>
      </c>
      <c r="C59" s="14" t="s">
        <v>322</v>
      </c>
      <c r="D59" s="9">
        <v>63</v>
      </c>
      <c r="E59" s="87">
        <v>1845.06</v>
      </c>
      <c r="F59" s="87">
        <v>1874.01</v>
      </c>
      <c r="G59" s="87">
        <v>1903.41</v>
      </c>
      <c r="H59" s="87">
        <v>1933.28</v>
      </c>
      <c r="I59" s="14"/>
    </row>
    <row r="60" spans="1:9" x14ac:dyDescent="0.2">
      <c r="A60" s="14" t="s">
        <v>81</v>
      </c>
      <c r="B60" s="14" t="s">
        <v>82</v>
      </c>
      <c r="C60" s="14" t="s">
        <v>322</v>
      </c>
      <c r="D60" s="85" t="s">
        <v>84</v>
      </c>
      <c r="E60" s="87">
        <v>1875.05</v>
      </c>
      <c r="F60" s="87">
        <v>1904.47</v>
      </c>
      <c r="G60" s="87">
        <v>1934.35</v>
      </c>
      <c r="H60" s="87">
        <v>1964.7</v>
      </c>
      <c r="I60" s="14"/>
    </row>
    <row r="61" spans="1:9" ht="75" x14ac:dyDescent="0.2">
      <c r="A61" s="82" t="s">
        <v>85</v>
      </c>
      <c r="B61" s="83" t="s">
        <v>82</v>
      </c>
      <c r="C61" s="84" t="s">
        <v>322</v>
      </c>
      <c r="D61" s="85" t="s">
        <v>83</v>
      </c>
      <c r="E61" s="87">
        <v>470.78</v>
      </c>
      <c r="F61" s="87">
        <v>478.16</v>
      </c>
      <c r="G61" s="87">
        <v>485.67</v>
      </c>
      <c r="H61" s="87">
        <v>493.29</v>
      </c>
      <c r="I61" s="14"/>
    </row>
    <row r="62" spans="1:9" x14ac:dyDescent="0.2">
      <c r="A62" s="14" t="s">
        <v>85</v>
      </c>
      <c r="B62" s="14" t="s">
        <v>82</v>
      </c>
      <c r="C62" s="14" t="s">
        <v>322</v>
      </c>
      <c r="D62" s="9">
        <v>15</v>
      </c>
      <c r="E62" s="87">
        <v>512.62</v>
      </c>
      <c r="F62" s="87">
        <v>520.66999999999996</v>
      </c>
      <c r="G62" s="87">
        <v>528.84</v>
      </c>
      <c r="H62" s="87">
        <v>537.13</v>
      </c>
      <c r="I62" s="14"/>
    </row>
    <row r="63" spans="1:9" x14ac:dyDescent="0.2">
      <c r="A63" s="14" t="s">
        <v>85</v>
      </c>
      <c r="B63" s="14" t="s">
        <v>82</v>
      </c>
      <c r="C63" s="14" t="s">
        <v>322</v>
      </c>
      <c r="D63" s="9">
        <v>16</v>
      </c>
      <c r="E63" s="87">
        <v>528.62</v>
      </c>
      <c r="F63" s="87">
        <v>536.91999999999996</v>
      </c>
      <c r="G63" s="87">
        <v>545.34</v>
      </c>
      <c r="H63" s="87">
        <v>553.9</v>
      </c>
      <c r="I63" s="14"/>
    </row>
    <row r="64" spans="1:9" x14ac:dyDescent="0.2">
      <c r="A64" s="14" t="s">
        <v>85</v>
      </c>
      <c r="B64" s="14" t="s">
        <v>82</v>
      </c>
      <c r="C64" s="14" t="s">
        <v>322</v>
      </c>
      <c r="D64" s="9">
        <v>17</v>
      </c>
      <c r="E64" s="87">
        <v>544.62</v>
      </c>
      <c r="F64" s="87">
        <v>553.16999999999996</v>
      </c>
      <c r="G64" s="87">
        <v>561.85</v>
      </c>
      <c r="H64" s="87">
        <v>570.66</v>
      </c>
      <c r="I64" s="14"/>
    </row>
    <row r="65" spans="1:9" x14ac:dyDescent="0.2">
      <c r="A65" s="14" t="s">
        <v>85</v>
      </c>
      <c r="B65" s="14" t="s">
        <v>82</v>
      </c>
      <c r="C65" s="14" t="s">
        <v>322</v>
      </c>
      <c r="D65" s="9">
        <v>18</v>
      </c>
      <c r="E65" s="87">
        <v>561.86</v>
      </c>
      <c r="F65" s="87">
        <v>570.66999999999996</v>
      </c>
      <c r="G65" s="87">
        <v>579.62</v>
      </c>
      <c r="H65" s="87">
        <v>588.72</v>
      </c>
      <c r="I65" s="14"/>
    </row>
    <row r="66" spans="1:9" x14ac:dyDescent="0.2">
      <c r="A66" s="14" t="s">
        <v>85</v>
      </c>
      <c r="B66" s="14" t="s">
        <v>82</v>
      </c>
      <c r="C66" s="14" t="s">
        <v>322</v>
      </c>
      <c r="D66" s="9">
        <v>19</v>
      </c>
      <c r="E66" s="87">
        <v>579.09</v>
      </c>
      <c r="F66" s="87">
        <v>588.16999999999996</v>
      </c>
      <c r="G66" s="87">
        <v>597.4</v>
      </c>
      <c r="H66" s="87">
        <v>606.77</v>
      </c>
      <c r="I66" s="14"/>
    </row>
    <row r="67" spans="1:9" x14ac:dyDescent="0.2">
      <c r="A67" s="14" t="s">
        <v>85</v>
      </c>
      <c r="B67" s="14" t="s">
        <v>82</v>
      </c>
      <c r="C67" s="14" t="s">
        <v>322</v>
      </c>
      <c r="D67" s="85">
        <v>20</v>
      </c>
      <c r="E67" s="87">
        <v>596.92999999999995</v>
      </c>
      <c r="F67" s="87">
        <v>606.29999999999995</v>
      </c>
      <c r="G67" s="87">
        <v>615.80999999999995</v>
      </c>
      <c r="H67" s="87">
        <v>625.47</v>
      </c>
      <c r="I67" s="14"/>
    </row>
    <row r="68" spans="1:9" x14ac:dyDescent="0.2">
      <c r="A68" s="14" t="s">
        <v>85</v>
      </c>
      <c r="B68" s="14" t="s">
        <v>82</v>
      </c>
      <c r="C68" s="14" t="s">
        <v>322</v>
      </c>
      <c r="D68" s="9">
        <v>21</v>
      </c>
      <c r="E68" s="87">
        <v>615.39</v>
      </c>
      <c r="F68" s="87">
        <v>625.04999999999995</v>
      </c>
      <c r="G68" s="87">
        <v>634.86</v>
      </c>
      <c r="H68" s="87">
        <v>644.82000000000005</v>
      </c>
      <c r="I68" s="14"/>
    </row>
    <row r="69" spans="1:9" x14ac:dyDescent="0.2">
      <c r="A69" s="14" t="s">
        <v>85</v>
      </c>
      <c r="B69" s="14" t="s">
        <v>82</v>
      </c>
      <c r="C69" s="14" t="s">
        <v>322</v>
      </c>
      <c r="D69" s="9">
        <v>22</v>
      </c>
      <c r="E69" s="87">
        <v>615.39</v>
      </c>
      <c r="F69" s="87">
        <v>625.04999999999995</v>
      </c>
      <c r="G69" s="87">
        <v>634.86</v>
      </c>
      <c r="H69" s="87">
        <v>644.82000000000005</v>
      </c>
      <c r="I69" s="14"/>
    </row>
    <row r="70" spans="1:9" x14ac:dyDescent="0.2">
      <c r="A70" s="14" t="s">
        <v>85</v>
      </c>
      <c r="B70" s="14" t="s">
        <v>82</v>
      </c>
      <c r="C70" s="14" t="s">
        <v>322</v>
      </c>
      <c r="D70" s="9">
        <v>23</v>
      </c>
      <c r="E70" s="87">
        <v>615.39</v>
      </c>
      <c r="F70" s="87">
        <v>625.04999999999995</v>
      </c>
      <c r="G70" s="87">
        <v>634.86</v>
      </c>
      <c r="H70" s="87">
        <v>644.82000000000005</v>
      </c>
      <c r="I70" s="14"/>
    </row>
    <row r="71" spans="1:9" x14ac:dyDescent="0.2">
      <c r="A71" s="14" t="s">
        <v>85</v>
      </c>
      <c r="B71" s="14" t="s">
        <v>82</v>
      </c>
      <c r="C71" s="14" t="s">
        <v>322</v>
      </c>
      <c r="D71" s="9">
        <v>24</v>
      </c>
      <c r="E71" s="87">
        <v>615.39</v>
      </c>
      <c r="F71" s="87">
        <v>625.04999999999995</v>
      </c>
      <c r="G71" s="87">
        <v>634.86</v>
      </c>
      <c r="H71" s="87">
        <v>644.82000000000005</v>
      </c>
      <c r="I71" s="14"/>
    </row>
    <row r="72" spans="1:9" x14ac:dyDescent="0.2">
      <c r="A72" s="14" t="s">
        <v>85</v>
      </c>
      <c r="B72" s="14" t="s">
        <v>82</v>
      </c>
      <c r="C72" s="14" t="s">
        <v>322</v>
      </c>
      <c r="D72" s="9">
        <v>25</v>
      </c>
      <c r="E72" s="87">
        <v>617.86</v>
      </c>
      <c r="F72" s="87">
        <v>627.54999999999995</v>
      </c>
      <c r="G72" s="87">
        <v>637.4</v>
      </c>
      <c r="H72" s="87">
        <v>647.4</v>
      </c>
      <c r="I72" s="14"/>
    </row>
    <row r="73" spans="1:9" x14ac:dyDescent="0.2">
      <c r="A73" s="14" t="s">
        <v>85</v>
      </c>
      <c r="B73" s="14" t="s">
        <v>82</v>
      </c>
      <c r="C73" s="14" t="s">
        <v>322</v>
      </c>
      <c r="D73" s="9">
        <v>26</v>
      </c>
      <c r="E73" s="87">
        <v>630.16</v>
      </c>
      <c r="F73" s="87">
        <v>640.04999999999995</v>
      </c>
      <c r="G73" s="87">
        <v>650.09</v>
      </c>
      <c r="H73" s="87">
        <v>660.29</v>
      </c>
      <c r="I73" s="14"/>
    </row>
    <row r="74" spans="1:9" x14ac:dyDescent="0.2">
      <c r="A74" s="14" t="s">
        <v>85</v>
      </c>
      <c r="B74" s="14" t="s">
        <v>82</v>
      </c>
      <c r="C74" s="14" t="s">
        <v>322</v>
      </c>
      <c r="D74" s="9">
        <v>27</v>
      </c>
      <c r="E74" s="87">
        <v>644.92999999999995</v>
      </c>
      <c r="F74" s="87">
        <v>655.04999999999995</v>
      </c>
      <c r="G74" s="87">
        <v>665.33</v>
      </c>
      <c r="H74" s="87">
        <v>675.77</v>
      </c>
      <c r="I74" s="14"/>
    </row>
    <row r="75" spans="1:9" x14ac:dyDescent="0.2">
      <c r="A75" s="14" t="s">
        <v>85</v>
      </c>
      <c r="B75" s="14" t="s">
        <v>82</v>
      </c>
      <c r="C75" s="14" t="s">
        <v>322</v>
      </c>
      <c r="D75" s="9">
        <v>28</v>
      </c>
      <c r="E75" s="87">
        <v>668.93</v>
      </c>
      <c r="F75" s="87">
        <v>679.43</v>
      </c>
      <c r="G75" s="87">
        <v>690.09</v>
      </c>
      <c r="H75" s="87">
        <v>700.92</v>
      </c>
      <c r="I75" s="14"/>
    </row>
    <row r="76" spans="1:9" x14ac:dyDescent="0.2">
      <c r="A76" s="14" t="s">
        <v>85</v>
      </c>
      <c r="B76" s="14" t="s">
        <v>82</v>
      </c>
      <c r="C76" s="14" t="s">
        <v>322</v>
      </c>
      <c r="D76" s="9">
        <v>29</v>
      </c>
      <c r="E76" s="87">
        <v>688.63</v>
      </c>
      <c r="F76" s="87">
        <v>699.43</v>
      </c>
      <c r="G76" s="87">
        <v>710.4</v>
      </c>
      <c r="H76" s="87">
        <v>721.55</v>
      </c>
      <c r="I76" s="14"/>
    </row>
    <row r="77" spans="1:9" x14ac:dyDescent="0.2">
      <c r="A77" s="14" t="s">
        <v>85</v>
      </c>
      <c r="B77" s="14" t="s">
        <v>82</v>
      </c>
      <c r="C77" s="14" t="s">
        <v>322</v>
      </c>
      <c r="D77" s="9">
        <v>30</v>
      </c>
      <c r="E77" s="87">
        <v>698.47</v>
      </c>
      <c r="F77" s="87">
        <v>709.43</v>
      </c>
      <c r="G77" s="87">
        <v>720.56</v>
      </c>
      <c r="H77" s="87">
        <v>731.87</v>
      </c>
      <c r="I77" s="14"/>
    </row>
    <row r="78" spans="1:9" x14ac:dyDescent="0.2">
      <c r="A78" s="14" t="s">
        <v>85</v>
      </c>
      <c r="B78" s="14" t="s">
        <v>82</v>
      </c>
      <c r="C78" s="14" t="s">
        <v>322</v>
      </c>
      <c r="D78" s="9">
        <v>31</v>
      </c>
      <c r="E78" s="87">
        <v>713.24</v>
      </c>
      <c r="F78" s="87">
        <v>724.43</v>
      </c>
      <c r="G78" s="87">
        <v>735.8</v>
      </c>
      <c r="H78" s="87">
        <v>747.34</v>
      </c>
      <c r="I78" s="14"/>
    </row>
    <row r="79" spans="1:9" x14ac:dyDescent="0.2">
      <c r="A79" s="14" t="s">
        <v>85</v>
      </c>
      <c r="B79" s="14" t="s">
        <v>82</v>
      </c>
      <c r="C79" s="14" t="s">
        <v>322</v>
      </c>
      <c r="D79" s="9">
        <v>32</v>
      </c>
      <c r="E79" s="87">
        <v>728.01</v>
      </c>
      <c r="F79" s="87">
        <v>739.43</v>
      </c>
      <c r="G79" s="87">
        <v>751.04</v>
      </c>
      <c r="H79" s="87">
        <v>762.82</v>
      </c>
      <c r="I79" s="14"/>
    </row>
    <row r="80" spans="1:9" x14ac:dyDescent="0.2">
      <c r="A80" s="14" t="s">
        <v>85</v>
      </c>
      <c r="B80" s="14" t="s">
        <v>82</v>
      </c>
      <c r="C80" s="14" t="s">
        <v>322</v>
      </c>
      <c r="D80" s="9">
        <v>33</v>
      </c>
      <c r="E80" s="87">
        <v>737.24</v>
      </c>
      <c r="F80" s="87">
        <v>748.81</v>
      </c>
      <c r="G80" s="87">
        <v>760.56</v>
      </c>
      <c r="H80" s="87">
        <v>772.49</v>
      </c>
      <c r="I80" s="14"/>
    </row>
    <row r="81" spans="1:9" x14ac:dyDescent="0.2">
      <c r="A81" s="14" t="s">
        <v>85</v>
      </c>
      <c r="B81" s="14" t="s">
        <v>82</v>
      </c>
      <c r="C81" s="14" t="s">
        <v>322</v>
      </c>
      <c r="D81" s="9">
        <v>34</v>
      </c>
      <c r="E81" s="87">
        <v>747.09</v>
      </c>
      <c r="F81" s="87">
        <v>758.81</v>
      </c>
      <c r="G81" s="87">
        <v>770.72</v>
      </c>
      <c r="H81" s="87">
        <v>782.81</v>
      </c>
      <c r="I81" s="14"/>
    </row>
    <row r="82" spans="1:9" x14ac:dyDescent="0.2">
      <c r="A82" s="14" t="s">
        <v>85</v>
      </c>
      <c r="B82" s="14" t="s">
        <v>82</v>
      </c>
      <c r="C82" s="14" t="s">
        <v>322</v>
      </c>
      <c r="D82" s="9">
        <v>35</v>
      </c>
      <c r="E82" s="87">
        <v>752.01</v>
      </c>
      <c r="F82" s="87">
        <v>763.81</v>
      </c>
      <c r="G82" s="87">
        <v>775.79</v>
      </c>
      <c r="H82" s="87">
        <v>787.97</v>
      </c>
      <c r="I82" s="14"/>
    </row>
    <row r="83" spans="1:9" x14ac:dyDescent="0.2">
      <c r="A83" s="14" t="s">
        <v>85</v>
      </c>
      <c r="B83" s="14" t="s">
        <v>82</v>
      </c>
      <c r="C83" s="14" t="s">
        <v>322</v>
      </c>
      <c r="D83" s="9">
        <v>36</v>
      </c>
      <c r="E83" s="87">
        <v>756.94</v>
      </c>
      <c r="F83" s="87">
        <v>768.81</v>
      </c>
      <c r="G83" s="87">
        <v>780.87</v>
      </c>
      <c r="H83" s="87">
        <v>793.13</v>
      </c>
      <c r="I83" s="14"/>
    </row>
    <row r="84" spans="1:9" x14ac:dyDescent="0.2">
      <c r="A84" s="14" t="s">
        <v>85</v>
      </c>
      <c r="B84" s="14" t="s">
        <v>82</v>
      </c>
      <c r="C84" s="14" t="s">
        <v>322</v>
      </c>
      <c r="D84" s="9">
        <v>37</v>
      </c>
      <c r="E84" s="87">
        <v>761.86</v>
      </c>
      <c r="F84" s="87">
        <v>773.81</v>
      </c>
      <c r="G84" s="87">
        <v>785.95</v>
      </c>
      <c r="H84" s="87">
        <v>798.28</v>
      </c>
      <c r="I84" s="14"/>
    </row>
    <row r="85" spans="1:9" x14ac:dyDescent="0.2">
      <c r="A85" s="14" t="s">
        <v>85</v>
      </c>
      <c r="B85" s="14" t="s">
        <v>82</v>
      </c>
      <c r="C85" s="14" t="s">
        <v>322</v>
      </c>
      <c r="D85" s="9">
        <v>38</v>
      </c>
      <c r="E85" s="87">
        <v>766.78</v>
      </c>
      <c r="F85" s="87">
        <v>778.81</v>
      </c>
      <c r="G85" s="87">
        <v>791.03</v>
      </c>
      <c r="H85" s="87">
        <v>803.44</v>
      </c>
      <c r="I85" s="14"/>
    </row>
    <row r="86" spans="1:9" x14ac:dyDescent="0.2">
      <c r="A86" s="14" t="s">
        <v>85</v>
      </c>
      <c r="B86" s="14" t="s">
        <v>82</v>
      </c>
      <c r="C86" s="14" t="s">
        <v>322</v>
      </c>
      <c r="D86" s="9">
        <v>39</v>
      </c>
      <c r="E86" s="87">
        <v>776.63</v>
      </c>
      <c r="F86" s="87">
        <v>788.81</v>
      </c>
      <c r="G86" s="87">
        <v>801.19</v>
      </c>
      <c r="H86" s="87">
        <v>813.76</v>
      </c>
      <c r="I86" s="14"/>
    </row>
    <row r="87" spans="1:9" x14ac:dyDescent="0.2">
      <c r="A87" s="14" t="s">
        <v>85</v>
      </c>
      <c r="B87" s="14" t="s">
        <v>82</v>
      </c>
      <c r="C87" s="14" t="s">
        <v>322</v>
      </c>
      <c r="D87" s="9">
        <v>40</v>
      </c>
      <c r="E87" s="87">
        <v>786.47</v>
      </c>
      <c r="F87" s="87">
        <v>798.81</v>
      </c>
      <c r="G87" s="87">
        <v>811.35</v>
      </c>
      <c r="H87" s="87">
        <v>824.08</v>
      </c>
      <c r="I87" s="14"/>
    </row>
    <row r="88" spans="1:9" x14ac:dyDescent="0.2">
      <c r="A88" s="14" t="s">
        <v>85</v>
      </c>
      <c r="B88" s="14" t="s">
        <v>82</v>
      </c>
      <c r="C88" s="14" t="s">
        <v>322</v>
      </c>
      <c r="D88" s="9">
        <v>41</v>
      </c>
      <c r="E88" s="87">
        <v>801.24</v>
      </c>
      <c r="F88" s="87">
        <v>813.82</v>
      </c>
      <c r="G88" s="87">
        <v>826.58</v>
      </c>
      <c r="H88" s="87">
        <v>839.55</v>
      </c>
      <c r="I88" s="14"/>
    </row>
    <row r="89" spans="1:9" x14ac:dyDescent="0.2">
      <c r="A89" s="14" t="s">
        <v>85</v>
      </c>
      <c r="B89" s="14" t="s">
        <v>82</v>
      </c>
      <c r="C89" s="14" t="s">
        <v>322</v>
      </c>
      <c r="D89" s="9">
        <v>42</v>
      </c>
      <c r="E89" s="87">
        <v>815.4</v>
      </c>
      <c r="F89" s="87">
        <v>828.19</v>
      </c>
      <c r="G89" s="87">
        <v>841.19</v>
      </c>
      <c r="H89" s="87">
        <v>854.38</v>
      </c>
      <c r="I89" s="14"/>
    </row>
    <row r="90" spans="1:9" x14ac:dyDescent="0.2">
      <c r="A90" s="14" t="s">
        <v>85</v>
      </c>
      <c r="B90" s="14" t="s">
        <v>82</v>
      </c>
      <c r="C90" s="14" t="s">
        <v>322</v>
      </c>
      <c r="D90" s="9">
        <v>43</v>
      </c>
      <c r="E90" s="87">
        <v>835.09</v>
      </c>
      <c r="F90" s="87">
        <v>848.19</v>
      </c>
      <c r="G90" s="87">
        <v>861.5</v>
      </c>
      <c r="H90" s="87">
        <v>875.02</v>
      </c>
      <c r="I90" s="14"/>
    </row>
    <row r="91" spans="1:9" x14ac:dyDescent="0.2">
      <c r="A91" s="14" t="s">
        <v>85</v>
      </c>
      <c r="B91" s="14" t="s">
        <v>82</v>
      </c>
      <c r="C91" s="14" t="s">
        <v>322</v>
      </c>
      <c r="D91" s="9">
        <v>44</v>
      </c>
      <c r="E91" s="87">
        <v>859.71</v>
      </c>
      <c r="F91" s="87">
        <v>873.19</v>
      </c>
      <c r="G91" s="87">
        <v>886.89</v>
      </c>
      <c r="H91" s="87">
        <v>900.81</v>
      </c>
      <c r="I91" s="14"/>
    </row>
    <row r="92" spans="1:9" x14ac:dyDescent="0.2">
      <c r="A92" s="14" t="s">
        <v>85</v>
      </c>
      <c r="B92" s="14" t="s">
        <v>82</v>
      </c>
      <c r="C92" s="14" t="s">
        <v>322</v>
      </c>
      <c r="D92" s="9">
        <v>45</v>
      </c>
      <c r="E92" s="87">
        <v>888.63</v>
      </c>
      <c r="F92" s="87">
        <v>902.57</v>
      </c>
      <c r="G92" s="87">
        <v>916.73</v>
      </c>
      <c r="H92" s="87">
        <v>931.12</v>
      </c>
      <c r="I92" s="14"/>
    </row>
    <row r="93" spans="1:9" x14ac:dyDescent="0.2">
      <c r="A93" s="14" t="s">
        <v>85</v>
      </c>
      <c r="B93" s="14" t="s">
        <v>82</v>
      </c>
      <c r="C93" s="14" t="s">
        <v>322</v>
      </c>
      <c r="D93" s="9">
        <v>46</v>
      </c>
      <c r="E93" s="87">
        <v>923.09</v>
      </c>
      <c r="F93" s="87">
        <v>937.58</v>
      </c>
      <c r="G93" s="87">
        <v>952.29</v>
      </c>
      <c r="H93" s="87">
        <v>967.23</v>
      </c>
      <c r="I93" s="14"/>
    </row>
    <row r="94" spans="1:9" x14ac:dyDescent="0.2">
      <c r="A94" s="14" t="s">
        <v>85</v>
      </c>
      <c r="B94" s="14" t="s">
        <v>82</v>
      </c>
      <c r="C94" s="14" t="s">
        <v>322</v>
      </c>
      <c r="D94" s="9">
        <v>47</v>
      </c>
      <c r="E94" s="87">
        <v>961.86</v>
      </c>
      <c r="F94" s="87">
        <v>976.95</v>
      </c>
      <c r="G94" s="87">
        <v>992.28</v>
      </c>
      <c r="H94" s="87">
        <v>1007.85</v>
      </c>
      <c r="I94" s="14"/>
    </row>
    <row r="95" spans="1:9" x14ac:dyDescent="0.2">
      <c r="A95" s="14" t="s">
        <v>85</v>
      </c>
      <c r="B95" s="14" t="s">
        <v>82</v>
      </c>
      <c r="C95" s="14" t="s">
        <v>322</v>
      </c>
      <c r="D95" s="9">
        <v>48</v>
      </c>
      <c r="E95" s="87">
        <v>1006.17</v>
      </c>
      <c r="F95" s="87">
        <v>1021.96</v>
      </c>
      <c r="G95" s="87">
        <v>1037.99</v>
      </c>
      <c r="H95" s="87">
        <v>1054.28</v>
      </c>
      <c r="I95" s="14"/>
    </row>
    <row r="96" spans="1:9" x14ac:dyDescent="0.2">
      <c r="A96" s="14" t="s">
        <v>85</v>
      </c>
      <c r="B96" s="14" t="s">
        <v>82</v>
      </c>
      <c r="C96" s="14" t="s">
        <v>322</v>
      </c>
      <c r="D96" s="9">
        <v>49</v>
      </c>
      <c r="E96" s="87">
        <v>1049.8599999999999</v>
      </c>
      <c r="F96" s="87">
        <v>1066.3399999999999</v>
      </c>
      <c r="G96" s="87">
        <v>1083.07</v>
      </c>
      <c r="H96" s="87">
        <v>1100.06</v>
      </c>
      <c r="I96" s="14"/>
    </row>
    <row r="97" spans="1:9" x14ac:dyDescent="0.2">
      <c r="A97" s="14" t="s">
        <v>85</v>
      </c>
      <c r="B97" s="14" t="s">
        <v>82</v>
      </c>
      <c r="C97" s="14" t="s">
        <v>322</v>
      </c>
      <c r="D97" s="9">
        <v>50</v>
      </c>
      <c r="E97" s="87">
        <v>1099.0999999999999</v>
      </c>
      <c r="F97" s="87">
        <v>1116.3399999999999</v>
      </c>
      <c r="G97" s="87">
        <v>1133.8499999999999</v>
      </c>
      <c r="H97" s="87">
        <v>1151.6400000000001</v>
      </c>
      <c r="I97" s="14"/>
    </row>
    <row r="98" spans="1:9" x14ac:dyDescent="0.2">
      <c r="A98" s="14" t="s">
        <v>85</v>
      </c>
      <c r="B98" s="14" t="s">
        <v>82</v>
      </c>
      <c r="C98" s="14" t="s">
        <v>322</v>
      </c>
      <c r="D98" s="9">
        <v>51</v>
      </c>
      <c r="E98" s="87">
        <v>1147.71</v>
      </c>
      <c r="F98" s="87">
        <v>1165.72</v>
      </c>
      <c r="G98" s="87">
        <v>1184.01</v>
      </c>
      <c r="H98" s="87">
        <v>1202.58</v>
      </c>
      <c r="I98" s="14"/>
    </row>
    <row r="99" spans="1:9" x14ac:dyDescent="0.2">
      <c r="A99" s="14" t="s">
        <v>85</v>
      </c>
      <c r="B99" s="14" t="s">
        <v>82</v>
      </c>
      <c r="C99" s="14" t="s">
        <v>322</v>
      </c>
      <c r="D99" s="9">
        <v>52</v>
      </c>
      <c r="E99" s="87">
        <v>1201.25</v>
      </c>
      <c r="F99" s="87">
        <v>1220.0999999999999</v>
      </c>
      <c r="G99" s="87">
        <v>1239.24</v>
      </c>
      <c r="H99" s="87">
        <v>1258.68</v>
      </c>
      <c r="I99" s="14"/>
    </row>
    <row r="100" spans="1:9" x14ac:dyDescent="0.2">
      <c r="A100" s="14" t="s">
        <v>85</v>
      </c>
      <c r="B100" s="14" t="s">
        <v>82</v>
      </c>
      <c r="C100" s="14" t="s">
        <v>322</v>
      </c>
      <c r="D100" s="9">
        <v>53</v>
      </c>
      <c r="E100" s="87">
        <v>1255.4100000000001</v>
      </c>
      <c r="F100" s="87">
        <v>1275.0999999999999</v>
      </c>
      <c r="G100" s="87">
        <v>1295.1099999999999</v>
      </c>
      <c r="H100" s="87">
        <v>1315.43</v>
      </c>
      <c r="I100" s="14"/>
    </row>
    <row r="101" spans="1:9" x14ac:dyDescent="0.2">
      <c r="A101" s="14" t="s">
        <v>85</v>
      </c>
      <c r="B101" s="14" t="s">
        <v>82</v>
      </c>
      <c r="C101" s="14" t="s">
        <v>322</v>
      </c>
      <c r="D101" s="9">
        <v>54</v>
      </c>
      <c r="E101" s="87">
        <v>1313.87</v>
      </c>
      <c r="F101" s="87">
        <v>1334.48</v>
      </c>
      <c r="G101" s="87">
        <v>1355.42</v>
      </c>
      <c r="H101" s="87">
        <v>1376.68</v>
      </c>
      <c r="I101" s="14"/>
    </row>
    <row r="102" spans="1:9" x14ac:dyDescent="0.2">
      <c r="A102" s="14" t="s">
        <v>85</v>
      </c>
      <c r="B102" s="14" t="s">
        <v>82</v>
      </c>
      <c r="C102" s="14" t="s">
        <v>322</v>
      </c>
      <c r="D102" s="9">
        <v>55</v>
      </c>
      <c r="E102" s="87">
        <v>1372.33</v>
      </c>
      <c r="F102" s="87">
        <v>1393.86</v>
      </c>
      <c r="G102" s="87">
        <v>1415.73</v>
      </c>
      <c r="H102" s="87">
        <v>1437.94</v>
      </c>
      <c r="I102" s="14"/>
    </row>
    <row r="103" spans="1:9" x14ac:dyDescent="0.2">
      <c r="A103" s="14" t="s">
        <v>85</v>
      </c>
      <c r="B103" s="14" t="s">
        <v>82</v>
      </c>
      <c r="C103" s="14" t="s">
        <v>322</v>
      </c>
      <c r="D103" s="9">
        <v>56</v>
      </c>
      <c r="E103" s="87">
        <v>1435.72</v>
      </c>
      <c r="F103" s="87">
        <v>1458.24</v>
      </c>
      <c r="G103" s="87">
        <v>1481.12</v>
      </c>
      <c r="H103" s="87">
        <v>1504.36</v>
      </c>
      <c r="I103" s="14"/>
    </row>
    <row r="104" spans="1:9" x14ac:dyDescent="0.2">
      <c r="A104" s="14" t="s">
        <v>85</v>
      </c>
      <c r="B104" s="14" t="s">
        <v>82</v>
      </c>
      <c r="C104" s="14" t="s">
        <v>322</v>
      </c>
      <c r="D104" s="9">
        <v>57</v>
      </c>
      <c r="E104" s="87">
        <v>1499.72</v>
      </c>
      <c r="F104" s="87">
        <v>1523.25</v>
      </c>
      <c r="G104" s="87">
        <v>1547.15</v>
      </c>
      <c r="H104" s="87">
        <v>1571.42</v>
      </c>
      <c r="I104" s="14"/>
    </row>
    <row r="105" spans="1:9" x14ac:dyDescent="0.2">
      <c r="A105" s="14" t="s">
        <v>85</v>
      </c>
      <c r="B105" s="14" t="s">
        <v>82</v>
      </c>
      <c r="C105" s="14" t="s">
        <v>322</v>
      </c>
      <c r="D105" s="9">
        <v>58</v>
      </c>
      <c r="E105" s="87">
        <v>1568.03</v>
      </c>
      <c r="F105" s="87">
        <v>1592.63</v>
      </c>
      <c r="G105" s="87">
        <v>1617.61</v>
      </c>
      <c r="H105" s="87">
        <v>1642.99</v>
      </c>
      <c r="I105" s="14"/>
    </row>
    <row r="106" spans="1:9" x14ac:dyDescent="0.2">
      <c r="A106" s="14" t="s">
        <v>85</v>
      </c>
      <c r="B106" s="14" t="s">
        <v>82</v>
      </c>
      <c r="C106" s="14" t="s">
        <v>322</v>
      </c>
      <c r="D106" s="9">
        <v>59</v>
      </c>
      <c r="E106" s="87">
        <v>1601.87</v>
      </c>
      <c r="F106" s="87">
        <v>1627.01</v>
      </c>
      <c r="G106" s="87">
        <v>1652.53</v>
      </c>
      <c r="H106" s="87">
        <v>1678.46</v>
      </c>
      <c r="I106" s="14"/>
    </row>
    <row r="107" spans="1:9" x14ac:dyDescent="0.2">
      <c r="A107" s="14" t="s">
        <v>85</v>
      </c>
      <c r="B107" s="14" t="s">
        <v>82</v>
      </c>
      <c r="C107" s="14" t="s">
        <v>322</v>
      </c>
      <c r="D107" s="9">
        <v>60</v>
      </c>
      <c r="E107" s="87">
        <v>1670.18</v>
      </c>
      <c r="F107" s="87">
        <v>1696.39</v>
      </c>
      <c r="G107" s="87">
        <v>1723</v>
      </c>
      <c r="H107" s="87">
        <v>1750.03</v>
      </c>
      <c r="I107" s="14"/>
    </row>
    <row r="108" spans="1:9" x14ac:dyDescent="0.2">
      <c r="A108" s="14" t="s">
        <v>85</v>
      </c>
      <c r="B108" s="14" t="s">
        <v>82</v>
      </c>
      <c r="C108" s="14" t="s">
        <v>322</v>
      </c>
      <c r="D108" s="9">
        <v>61</v>
      </c>
      <c r="E108" s="87">
        <v>1729.26</v>
      </c>
      <c r="F108" s="87">
        <v>1756.39</v>
      </c>
      <c r="G108" s="87">
        <v>1783.95</v>
      </c>
      <c r="H108" s="87">
        <v>1811.94</v>
      </c>
      <c r="I108" s="14"/>
    </row>
    <row r="109" spans="1:9" x14ac:dyDescent="0.2">
      <c r="A109" s="14" t="s">
        <v>85</v>
      </c>
      <c r="B109" s="14" t="s">
        <v>82</v>
      </c>
      <c r="C109" s="14" t="s">
        <v>322</v>
      </c>
      <c r="D109" s="9">
        <v>62</v>
      </c>
      <c r="E109" s="87">
        <v>1768.03</v>
      </c>
      <c r="F109" s="87">
        <v>1795.77</v>
      </c>
      <c r="G109" s="87">
        <v>1823.94</v>
      </c>
      <c r="H109" s="87">
        <v>1852.56</v>
      </c>
      <c r="I109" s="14"/>
    </row>
    <row r="110" spans="1:9" x14ac:dyDescent="0.2">
      <c r="A110" s="14" t="s">
        <v>85</v>
      </c>
      <c r="B110" s="14" t="s">
        <v>82</v>
      </c>
      <c r="C110" s="14" t="s">
        <v>322</v>
      </c>
      <c r="D110" s="9">
        <v>63</v>
      </c>
      <c r="E110" s="87">
        <v>1816.65</v>
      </c>
      <c r="F110" s="87">
        <v>1845.15</v>
      </c>
      <c r="G110" s="87">
        <v>1874.1</v>
      </c>
      <c r="H110" s="87">
        <v>1903.5</v>
      </c>
      <c r="I110" s="14"/>
    </row>
    <row r="111" spans="1:9" x14ac:dyDescent="0.2">
      <c r="A111" s="14" t="s">
        <v>85</v>
      </c>
      <c r="B111" s="14" t="s">
        <v>82</v>
      </c>
      <c r="C111" s="14" t="s">
        <v>322</v>
      </c>
      <c r="D111" s="85" t="s">
        <v>84</v>
      </c>
      <c r="E111" s="87">
        <v>1846.17</v>
      </c>
      <c r="F111" s="87">
        <v>1875.14</v>
      </c>
      <c r="G111" s="87">
        <v>1904.56</v>
      </c>
      <c r="H111" s="87">
        <v>1934.44</v>
      </c>
      <c r="I111" s="14"/>
    </row>
    <row r="112" spans="1:9" ht="75" x14ac:dyDescent="0.2">
      <c r="A112" s="82" t="s">
        <v>86</v>
      </c>
      <c r="B112" s="83" t="s">
        <v>82</v>
      </c>
      <c r="C112" s="84" t="s">
        <v>322</v>
      </c>
      <c r="D112" s="85" t="s">
        <v>83</v>
      </c>
      <c r="E112" s="87">
        <v>430.8</v>
      </c>
      <c r="F112" s="87">
        <v>437.56</v>
      </c>
      <c r="G112" s="87">
        <v>444.42</v>
      </c>
      <c r="H112" s="87">
        <v>451.4</v>
      </c>
      <c r="I112" s="14"/>
    </row>
    <row r="113" spans="1:9" x14ac:dyDescent="0.2">
      <c r="A113" s="14" t="s">
        <v>86</v>
      </c>
      <c r="B113" s="14" t="s">
        <v>82</v>
      </c>
      <c r="C113" s="14" t="s">
        <v>322</v>
      </c>
      <c r="D113" s="9">
        <v>15</v>
      </c>
      <c r="E113" s="87">
        <v>469.09</v>
      </c>
      <c r="F113" s="87">
        <v>476.45</v>
      </c>
      <c r="G113" s="87">
        <v>483.93</v>
      </c>
      <c r="H113" s="87">
        <v>491.52</v>
      </c>
      <c r="I113" s="14"/>
    </row>
    <row r="114" spans="1:9" x14ac:dyDescent="0.2">
      <c r="A114" s="14" t="s">
        <v>86</v>
      </c>
      <c r="B114" s="14" t="s">
        <v>82</v>
      </c>
      <c r="C114" s="14" t="s">
        <v>322</v>
      </c>
      <c r="D114" s="9">
        <v>16</v>
      </c>
      <c r="E114" s="87">
        <v>483.74</v>
      </c>
      <c r="F114" s="87">
        <v>491.32</v>
      </c>
      <c r="G114" s="87">
        <v>499.03</v>
      </c>
      <c r="H114" s="87">
        <v>506.86</v>
      </c>
      <c r="I114" s="14"/>
    </row>
    <row r="115" spans="1:9" x14ac:dyDescent="0.2">
      <c r="A115" s="14" t="s">
        <v>86</v>
      </c>
      <c r="B115" s="14" t="s">
        <v>82</v>
      </c>
      <c r="C115" s="14" t="s">
        <v>322</v>
      </c>
      <c r="D115" s="9">
        <v>17</v>
      </c>
      <c r="E115" s="87">
        <v>498.38</v>
      </c>
      <c r="F115" s="87">
        <v>506.2</v>
      </c>
      <c r="G115" s="87">
        <v>514.14</v>
      </c>
      <c r="H115" s="87">
        <v>522.20000000000005</v>
      </c>
      <c r="I115" s="14"/>
    </row>
    <row r="116" spans="1:9" x14ac:dyDescent="0.2">
      <c r="A116" s="14" t="s">
        <v>86</v>
      </c>
      <c r="B116" s="14" t="s">
        <v>82</v>
      </c>
      <c r="C116" s="14" t="s">
        <v>322</v>
      </c>
      <c r="D116" s="9">
        <v>18</v>
      </c>
      <c r="E116" s="87">
        <v>514.14</v>
      </c>
      <c r="F116" s="87">
        <v>522.21</v>
      </c>
      <c r="G116" s="87">
        <v>530.4</v>
      </c>
      <c r="H116" s="87">
        <v>538.73</v>
      </c>
      <c r="I116" s="14"/>
    </row>
    <row r="117" spans="1:9" x14ac:dyDescent="0.2">
      <c r="A117" s="14" t="s">
        <v>86</v>
      </c>
      <c r="B117" s="14" t="s">
        <v>82</v>
      </c>
      <c r="C117" s="14" t="s">
        <v>322</v>
      </c>
      <c r="D117" s="9">
        <v>19</v>
      </c>
      <c r="E117" s="87">
        <v>529.91</v>
      </c>
      <c r="F117" s="87">
        <v>538.23</v>
      </c>
      <c r="G117" s="87">
        <v>546.66999999999996</v>
      </c>
      <c r="H117" s="87">
        <v>555.25</v>
      </c>
      <c r="I117" s="14"/>
    </row>
    <row r="118" spans="1:9" x14ac:dyDescent="0.2">
      <c r="A118" s="14" t="s">
        <v>86</v>
      </c>
      <c r="B118" s="14" t="s">
        <v>82</v>
      </c>
      <c r="C118" s="14" t="s">
        <v>322</v>
      </c>
      <c r="D118" s="85">
        <v>20</v>
      </c>
      <c r="E118" s="87">
        <v>546.24</v>
      </c>
      <c r="F118" s="87">
        <v>554.80999999999995</v>
      </c>
      <c r="G118" s="87">
        <v>563.52</v>
      </c>
      <c r="H118" s="87">
        <v>572.36</v>
      </c>
      <c r="I118" s="14"/>
    </row>
    <row r="119" spans="1:9" x14ac:dyDescent="0.2">
      <c r="A119" s="14" t="s">
        <v>86</v>
      </c>
      <c r="B119" s="14" t="s">
        <v>82</v>
      </c>
      <c r="C119" s="14" t="s">
        <v>322</v>
      </c>
      <c r="D119" s="9">
        <v>21</v>
      </c>
      <c r="E119" s="87">
        <v>563.14</v>
      </c>
      <c r="F119" s="87">
        <v>571.97</v>
      </c>
      <c r="G119" s="87">
        <v>580.95000000000005</v>
      </c>
      <c r="H119" s="87">
        <v>590.05999999999995</v>
      </c>
      <c r="I119" s="14"/>
    </row>
    <row r="120" spans="1:9" x14ac:dyDescent="0.2">
      <c r="A120" s="14" t="s">
        <v>86</v>
      </c>
      <c r="B120" s="14" t="s">
        <v>82</v>
      </c>
      <c r="C120" s="14" t="s">
        <v>322</v>
      </c>
      <c r="D120" s="9">
        <v>22</v>
      </c>
      <c r="E120" s="87">
        <v>563.14</v>
      </c>
      <c r="F120" s="87">
        <v>571.97</v>
      </c>
      <c r="G120" s="87">
        <v>580.95000000000005</v>
      </c>
      <c r="H120" s="87">
        <v>590.05999999999995</v>
      </c>
      <c r="I120" s="14"/>
    </row>
    <row r="121" spans="1:9" x14ac:dyDescent="0.2">
      <c r="A121" s="14" t="s">
        <v>86</v>
      </c>
      <c r="B121" s="14" t="s">
        <v>82</v>
      </c>
      <c r="C121" s="14" t="s">
        <v>322</v>
      </c>
      <c r="D121" s="9">
        <v>23</v>
      </c>
      <c r="E121" s="87">
        <v>563.14</v>
      </c>
      <c r="F121" s="87">
        <v>571.97</v>
      </c>
      <c r="G121" s="87">
        <v>580.95000000000005</v>
      </c>
      <c r="H121" s="87">
        <v>590.05999999999995</v>
      </c>
      <c r="I121" s="14"/>
    </row>
    <row r="122" spans="1:9" x14ac:dyDescent="0.2">
      <c r="A122" s="14" t="s">
        <v>86</v>
      </c>
      <c r="B122" s="14" t="s">
        <v>82</v>
      </c>
      <c r="C122" s="14" t="s">
        <v>322</v>
      </c>
      <c r="D122" s="9">
        <v>24</v>
      </c>
      <c r="E122" s="87">
        <v>563.14</v>
      </c>
      <c r="F122" s="87">
        <v>571.97</v>
      </c>
      <c r="G122" s="87">
        <v>580.95000000000005</v>
      </c>
      <c r="H122" s="87">
        <v>590.05999999999995</v>
      </c>
      <c r="I122" s="14"/>
    </row>
    <row r="123" spans="1:9" x14ac:dyDescent="0.2">
      <c r="A123" s="14" t="s">
        <v>86</v>
      </c>
      <c r="B123" s="14" t="s">
        <v>82</v>
      </c>
      <c r="C123" s="14" t="s">
        <v>322</v>
      </c>
      <c r="D123" s="9">
        <v>25</v>
      </c>
      <c r="E123" s="87">
        <v>565.39</v>
      </c>
      <c r="F123" s="87">
        <v>574.26</v>
      </c>
      <c r="G123" s="87">
        <v>583.27</v>
      </c>
      <c r="H123" s="87">
        <v>592.41999999999996</v>
      </c>
      <c r="I123" s="14"/>
    </row>
    <row r="124" spans="1:9" x14ac:dyDescent="0.2">
      <c r="A124" s="14" t="s">
        <v>86</v>
      </c>
      <c r="B124" s="14" t="s">
        <v>82</v>
      </c>
      <c r="C124" s="14" t="s">
        <v>322</v>
      </c>
      <c r="D124" s="9">
        <v>26</v>
      </c>
      <c r="E124" s="87">
        <v>576.65</v>
      </c>
      <c r="F124" s="87">
        <v>585.70000000000005</v>
      </c>
      <c r="G124" s="87">
        <v>594.89</v>
      </c>
      <c r="H124" s="87">
        <v>604.22</v>
      </c>
      <c r="I124" s="14"/>
    </row>
    <row r="125" spans="1:9" x14ac:dyDescent="0.2">
      <c r="A125" s="14" t="s">
        <v>86</v>
      </c>
      <c r="B125" s="14" t="s">
        <v>82</v>
      </c>
      <c r="C125" s="14" t="s">
        <v>322</v>
      </c>
      <c r="D125" s="9">
        <v>27</v>
      </c>
      <c r="E125" s="87">
        <v>590.16999999999996</v>
      </c>
      <c r="F125" s="87">
        <v>599.42999999999995</v>
      </c>
      <c r="G125" s="87">
        <v>608.83000000000004</v>
      </c>
      <c r="H125" s="87">
        <v>618.38</v>
      </c>
      <c r="I125" s="14"/>
    </row>
    <row r="126" spans="1:9" x14ac:dyDescent="0.2">
      <c r="A126" s="14" t="s">
        <v>86</v>
      </c>
      <c r="B126" s="14" t="s">
        <v>82</v>
      </c>
      <c r="C126" s="14" t="s">
        <v>322</v>
      </c>
      <c r="D126" s="9">
        <v>28</v>
      </c>
      <c r="E126" s="87">
        <v>612.13</v>
      </c>
      <c r="F126" s="87">
        <v>621.73</v>
      </c>
      <c r="G126" s="87">
        <v>631.49</v>
      </c>
      <c r="H126" s="87">
        <v>641.4</v>
      </c>
      <c r="I126" s="14"/>
    </row>
    <row r="127" spans="1:9" x14ac:dyDescent="0.2">
      <c r="A127" s="14" t="s">
        <v>86</v>
      </c>
      <c r="B127" s="14" t="s">
        <v>82</v>
      </c>
      <c r="C127" s="14" t="s">
        <v>322</v>
      </c>
      <c r="D127" s="9">
        <v>29</v>
      </c>
      <c r="E127" s="87">
        <v>630.15</v>
      </c>
      <c r="F127" s="87">
        <v>640.04</v>
      </c>
      <c r="G127" s="87">
        <v>650.08000000000004</v>
      </c>
      <c r="H127" s="87">
        <v>660.28</v>
      </c>
      <c r="I127" s="14"/>
    </row>
    <row r="128" spans="1:9" x14ac:dyDescent="0.2">
      <c r="A128" s="14" t="s">
        <v>86</v>
      </c>
      <c r="B128" s="14" t="s">
        <v>82</v>
      </c>
      <c r="C128" s="14" t="s">
        <v>322</v>
      </c>
      <c r="D128" s="9">
        <v>30</v>
      </c>
      <c r="E128" s="87">
        <v>639.16</v>
      </c>
      <c r="F128" s="87">
        <v>649.19000000000005</v>
      </c>
      <c r="G128" s="87">
        <v>659.37</v>
      </c>
      <c r="H128" s="87">
        <v>669.72</v>
      </c>
      <c r="I128" s="14"/>
    </row>
    <row r="129" spans="1:9" x14ac:dyDescent="0.2">
      <c r="A129" s="14" t="s">
        <v>86</v>
      </c>
      <c r="B129" s="14" t="s">
        <v>82</v>
      </c>
      <c r="C129" s="14" t="s">
        <v>322</v>
      </c>
      <c r="D129" s="9">
        <v>31</v>
      </c>
      <c r="E129" s="87">
        <v>652.67999999999995</v>
      </c>
      <c r="F129" s="87">
        <v>662.92</v>
      </c>
      <c r="G129" s="87">
        <v>673.32</v>
      </c>
      <c r="H129" s="87">
        <v>683.88</v>
      </c>
      <c r="I129" s="14"/>
    </row>
    <row r="130" spans="1:9" x14ac:dyDescent="0.2">
      <c r="A130" s="14" t="s">
        <v>86</v>
      </c>
      <c r="B130" s="14" t="s">
        <v>82</v>
      </c>
      <c r="C130" s="14" t="s">
        <v>322</v>
      </c>
      <c r="D130" s="9">
        <v>32</v>
      </c>
      <c r="E130" s="87">
        <v>666.19</v>
      </c>
      <c r="F130" s="87">
        <v>676.64</v>
      </c>
      <c r="G130" s="87">
        <v>687.26</v>
      </c>
      <c r="H130" s="87">
        <v>698.04</v>
      </c>
      <c r="I130" s="14"/>
    </row>
    <row r="131" spans="1:9" x14ac:dyDescent="0.2">
      <c r="A131" s="14" t="s">
        <v>86</v>
      </c>
      <c r="B131" s="14" t="s">
        <v>82</v>
      </c>
      <c r="C131" s="14" t="s">
        <v>322</v>
      </c>
      <c r="D131" s="9">
        <v>33</v>
      </c>
      <c r="E131" s="87">
        <v>674.64</v>
      </c>
      <c r="F131" s="87">
        <v>685.22</v>
      </c>
      <c r="G131" s="87">
        <v>695.97</v>
      </c>
      <c r="H131" s="87">
        <v>706.89</v>
      </c>
      <c r="I131" s="14"/>
    </row>
    <row r="132" spans="1:9" x14ac:dyDescent="0.2">
      <c r="A132" s="14" t="s">
        <v>86</v>
      </c>
      <c r="B132" s="14" t="s">
        <v>82</v>
      </c>
      <c r="C132" s="14" t="s">
        <v>322</v>
      </c>
      <c r="D132" s="9">
        <v>34</v>
      </c>
      <c r="E132" s="87">
        <v>683.65</v>
      </c>
      <c r="F132" s="87">
        <v>694.38</v>
      </c>
      <c r="G132" s="87">
        <v>705.27</v>
      </c>
      <c r="H132" s="87">
        <v>716.33</v>
      </c>
      <c r="I132" s="14"/>
    </row>
    <row r="133" spans="1:9" x14ac:dyDescent="0.2">
      <c r="A133" s="14" t="s">
        <v>86</v>
      </c>
      <c r="B133" s="14" t="s">
        <v>82</v>
      </c>
      <c r="C133" s="14" t="s">
        <v>322</v>
      </c>
      <c r="D133" s="9">
        <v>35</v>
      </c>
      <c r="E133" s="87">
        <v>688.15</v>
      </c>
      <c r="F133" s="87">
        <v>698.95</v>
      </c>
      <c r="G133" s="87">
        <v>709.92</v>
      </c>
      <c r="H133" s="87">
        <v>721.06</v>
      </c>
      <c r="I133" s="14"/>
    </row>
    <row r="134" spans="1:9" x14ac:dyDescent="0.2">
      <c r="A134" s="14" t="s">
        <v>86</v>
      </c>
      <c r="B134" s="14" t="s">
        <v>82</v>
      </c>
      <c r="C134" s="14" t="s">
        <v>322</v>
      </c>
      <c r="D134" s="9">
        <v>36</v>
      </c>
      <c r="E134" s="87">
        <v>692.66</v>
      </c>
      <c r="F134" s="87">
        <v>703.53</v>
      </c>
      <c r="G134" s="87">
        <v>714.56</v>
      </c>
      <c r="H134" s="87">
        <v>725.78</v>
      </c>
      <c r="I134" s="14"/>
    </row>
    <row r="135" spans="1:9" x14ac:dyDescent="0.2">
      <c r="A135" s="14" t="s">
        <v>86</v>
      </c>
      <c r="B135" s="14" t="s">
        <v>82</v>
      </c>
      <c r="C135" s="14" t="s">
        <v>322</v>
      </c>
      <c r="D135" s="9">
        <v>37</v>
      </c>
      <c r="E135" s="87">
        <v>697.16</v>
      </c>
      <c r="F135" s="87">
        <v>708.1</v>
      </c>
      <c r="G135" s="87">
        <v>719.21</v>
      </c>
      <c r="H135" s="87">
        <v>730.5</v>
      </c>
      <c r="I135" s="14"/>
    </row>
    <row r="136" spans="1:9" x14ac:dyDescent="0.2">
      <c r="A136" s="14" t="s">
        <v>86</v>
      </c>
      <c r="B136" s="14" t="s">
        <v>82</v>
      </c>
      <c r="C136" s="14" t="s">
        <v>322</v>
      </c>
      <c r="D136" s="9">
        <v>38</v>
      </c>
      <c r="E136" s="87">
        <v>701.67</v>
      </c>
      <c r="F136" s="87">
        <v>712.68</v>
      </c>
      <c r="G136" s="87">
        <v>723.86</v>
      </c>
      <c r="H136" s="87">
        <v>735.22</v>
      </c>
      <c r="I136" s="14"/>
    </row>
    <row r="137" spans="1:9" x14ac:dyDescent="0.2">
      <c r="A137" s="14" t="s">
        <v>86</v>
      </c>
      <c r="B137" s="14" t="s">
        <v>82</v>
      </c>
      <c r="C137" s="14" t="s">
        <v>322</v>
      </c>
      <c r="D137" s="9">
        <v>39</v>
      </c>
      <c r="E137" s="87">
        <v>710.68</v>
      </c>
      <c r="F137" s="87">
        <v>721.83</v>
      </c>
      <c r="G137" s="87">
        <v>733.16</v>
      </c>
      <c r="H137" s="87">
        <v>744.66</v>
      </c>
      <c r="I137" s="14"/>
    </row>
    <row r="138" spans="1:9" x14ac:dyDescent="0.2">
      <c r="A138" s="14" t="s">
        <v>86</v>
      </c>
      <c r="B138" s="14" t="s">
        <v>82</v>
      </c>
      <c r="C138" s="14" t="s">
        <v>322</v>
      </c>
      <c r="D138" s="9">
        <v>40</v>
      </c>
      <c r="E138" s="87">
        <v>719.69</v>
      </c>
      <c r="F138" s="87">
        <v>730.98</v>
      </c>
      <c r="G138" s="87">
        <v>742.45</v>
      </c>
      <c r="H138" s="87">
        <v>754.1</v>
      </c>
      <c r="I138" s="14"/>
    </row>
    <row r="139" spans="1:9" x14ac:dyDescent="0.2">
      <c r="A139" s="14" t="s">
        <v>86</v>
      </c>
      <c r="B139" s="14" t="s">
        <v>82</v>
      </c>
      <c r="C139" s="14" t="s">
        <v>322</v>
      </c>
      <c r="D139" s="9">
        <v>41</v>
      </c>
      <c r="E139" s="87">
        <v>733.21</v>
      </c>
      <c r="F139" s="87">
        <v>744.71</v>
      </c>
      <c r="G139" s="87">
        <v>756.39</v>
      </c>
      <c r="H139" s="87">
        <v>768.26</v>
      </c>
      <c r="I139" s="14"/>
    </row>
    <row r="140" spans="1:9" x14ac:dyDescent="0.2">
      <c r="A140" s="14" t="s">
        <v>86</v>
      </c>
      <c r="B140" s="14" t="s">
        <v>82</v>
      </c>
      <c r="C140" s="14" t="s">
        <v>322</v>
      </c>
      <c r="D140" s="9">
        <v>42</v>
      </c>
      <c r="E140" s="87">
        <v>746.16</v>
      </c>
      <c r="F140" s="87">
        <v>757.86</v>
      </c>
      <c r="G140" s="87">
        <v>769.75</v>
      </c>
      <c r="H140" s="87">
        <v>781.83</v>
      </c>
      <c r="I140" s="14"/>
    </row>
    <row r="141" spans="1:9" x14ac:dyDescent="0.2">
      <c r="A141" s="14" t="s">
        <v>86</v>
      </c>
      <c r="B141" s="14" t="s">
        <v>82</v>
      </c>
      <c r="C141" s="14" t="s">
        <v>322</v>
      </c>
      <c r="D141" s="9">
        <v>43</v>
      </c>
      <c r="E141" s="87">
        <v>764.18</v>
      </c>
      <c r="F141" s="87">
        <v>776.17</v>
      </c>
      <c r="G141" s="87">
        <v>788.35</v>
      </c>
      <c r="H141" s="87">
        <v>800.71</v>
      </c>
      <c r="I141" s="14"/>
    </row>
    <row r="142" spans="1:9" x14ac:dyDescent="0.2">
      <c r="A142" s="14" t="s">
        <v>86</v>
      </c>
      <c r="B142" s="14" t="s">
        <v>82</v>
      </c>
      <c r="C142" s="14" t="s">
        <v>322</v>
      </c>
      <c r="D142" s="9">
        <v>44</v>
      </c>
      <c r="E142" s="87">
        <v>786.7</v>
      </c>
      <c r="F142" s="87">
        <v>799.05</v>
      </c>
      <c r="G142" s="87">
        <v>811.58</v>
      </c>
      <c r="H142" s="87">
        <v>824.32</v>
      </c>
      <c r="I142" s="14"/>
    </row>
    <row r="143" spans="1:9" x14ac:dyDescent="0.2">
      <c r="A143" s="14" t="s">
        <v>86</v>
      </c>
      <c r="B143" s="14" t="s">
        <v>82</v>
      </c>
      <c r="C143" s="14" t="s">
        <v>322</v>
      </c>
      <c r="D143" s="9">
        <v>45</v>
      </c>
      <c r="E143" s="87">
        <v>813.17</v>
      </c>
      <c r="F143" s="87">
        <v>825.93</v>
      </c>
      <c r="G143" s="87">
        <v>838.89</v>
      </c>
      <c r="H143" s="87">
        <v>852.05</v>
      </c>
      <c r="I143" s="14"/>
    </row>
    <row r="144" spans="1:9" x14ac:dyDescent="0.2">
      <c r="A144" s="14" t="s">
        <v>86</v>
      </c>
      <c r="B144" s="14" t="s">
        <v>82</v>
      </c>
      <c r="C144" s="14" t="s">
        <v>322</v>
      </c>
      <c r="D144" s="9">
        <v>46</v>
      </c>
      <c r="E144" s="87">
        <v>844.71</v>
      </c>
      <c r="F144" s="87">
        <v>857.96</v>
      </c>
      <c r="G144" s="87">
        <v>871.42</v>
      </c>
      <c r="H144" s="87">
        <v>885.09</v>
      </c>
      <c r="I144" s="14"/>
    </row>
    <row r="145" spans="1:9" x14ac:dyDescent="0.2">
      <c r="A145" s="14" t="s">
        <v>86</v>
      </c>
      <c r="B145" s="14" t="s">
        <v>82</v>
      </c>
      <c r="C145" s="14" t="s">
        <v>322</v>
      </c>
      <c r="D145" s="9">
        <v>47</v>
      </c>
      <c r="E145" s="87">
        <v>880.18</v>
      </c>
      <c r="F145" s="87">
        <v>893.99</v>
      </c>
      <c r="G145" s="87">
        <v>908.02</v>
      </c>
      <c r="H145" s="87">
        <v>922.27</v>
      </c>
      <c r="I145" s="14"/>
    </row>
    <row r="146" spans="1:9" x14ac:dyDescent="0.2">
      <c r="A146" s="14" t="s">
        <v>86</v>
      </c>
      <c r="B146" s="14" t="s">
        <v>82</v>
      </c>
      <c r="C146" s="14" t="s">
        <v>322</v>
      </c>
      <c r="D146" s="9">
        <v>48</v>
      </c>
      <c r="E146" s="87">
        <v>920.73</v>
      </c>
      <c r="F146" s="87">
        <v>935.18</v>
      </c>
      <c r="G146" s="87">
        <v>949.85</v>
      </c>
      <c r="H146" s="87">
        <v>964.75</v>
      </c>
      <c r="I146" s="14"/>
    </row>
    <row r="147" spans="1:9" x14ac:dyDescent="0.2">
      <c r="A147" s="14" t="s">
        <v>86</v>
      </c>
      <c r="B147" s="14" t="s">
        <v>82</v>
      </c>
      <c r="C147" s="14" t="s">
        <v>322</v>
      </c>
      <c r="D147" s="9">
        <v>49</v>
      </c>
      <c r="E147" s="87">
        <v>960.71</v>
      </c>
      <c r="F147" s="87">
        <v>975.79</v>
      </c>
      <c r="G147" s="87">
        <v>991.1</v>
      </c>
      <c r="H147" s="87">
        <v>1006.65</v>
      </c>
      <c r="I147" s="14"/>
    </row>
    <row r="148" spans="1:9" x14ac:dyDescent="0.2">
      <c r="A148" s="14" t="s">
        <v>86</v>
      </c>
      <c r="B148" s="14" t="s">
        <v>82</v>
      </c>
      <c r="C148" s="14" t="s">
        <v>322</v>
      </c>
      <c r="D148" s="9">
        <v>50</v>
      </c>
      <c r="E148" s="87">
        <v>1005.76</v>
      </c>
      <c r="F148" s="87">
        <v>1021.54</v>
      </c>
      <c r="G148" s="87">
        <v>1037.57</v>
      </c>
      <c r="H148" s="87">
        <v>1053.8499999999999</v>
      </c>
      <c r="I148" s="14"/>
    </row>
    <row r="149" spans="1:9" x14ac:dyDescent="0.2">
      <c r="A149" s="14" t="s">
        <v>86</v>
      </c>
      <c r="B149" s="14" t="s">
        <v>82</v>
      </c>
      <c r="C149" s="14" t="s">
        <v>322</v>
      </c>
      <c r="D149" s="9">
        <v>51</v>
      </c>
      <c r="E149" s="87">
        <v>1050.25</v>
      </c>
      <c r="F149" s="87">
        <v>1066.73</v>
      </c>
      <c r="G149" s="87">
        <v>1083.47</v>
      </c>
      <c r="H149" s="87">
        <v>1100.47</v>
      </c>
      <c r="I149" s="14"/>
    </row>
    <row r="150" spans="1:9" x14ac:dyDescent="0.2">
      <c r="A150" s="14" t="s">
        <v>86</v>
      </c>
      <c r="B150" s="14" t="s">
        <v>82</v>
      </c>
      <c r="C150" s="14" t="s">
        <v>322</v>
      </c>
      <c r="D150" s="9">
        <v>52</v>
      </c>
      <c r="E150" s="87">
        <v>1099.25</v>
      </c>
      <c r="F150" s="87">
        <v>1116.49</v>
      </c>
      <c r="G150" s="87">
        <v>1134.01</v>
      </c>
      <c r="H150" s="87">
        <v>1151.8</v>
      </c>
      <c r="I150" s="14"/>
    </row>
    <row r="151" spans="1:9" x14ac:dyDescent="0.2">
      <c r="A151" s="14" t="s">
        <v>86</v>
      </c>
      <c r="B151" s="14" t="s">
        <v>82</v>
      </c>
      <c r="C151" s="14" t="s">
        <v>322</v>
      </c>
      <c r="D151" s="9">
        <v>53</v>
      </c>
      <c r="E151" s="87">
        <v>1148.8</v>
      </c>
      <c r="F151" s="87">
        <v>1166.83</v>
      </c>
      <c r="G151" s="87">
        <v>1185.1300000000001</v>
      </c>
      <c r="H151" s="87">
        <v>1203.73</v>
      </c>
      <c r="I151" s="14"/>
    </row>
    <row r="152" spans="1:9" x14ac:dyDescent="0.2">
      <c r="A152" s="14" t="s">
        <v>86</v>
      </c>
      <c r="B152" s="14" t="s">
        <v>82</v>
      </c>
      <c r="C152" s="14" t="s">
        <v>322</v>
      </c>
      <c r="D152" s="9">
        <v>54</v>
      </c>
      <c r="E152" s="87">
        <v>1202.3</v>
      </c>
      <c r="F152" s="87">
        <v>1221.1600000000001</v>
      </c>
      <c r="G152" s="87">
        <v>1240.32</v>
      </c>
      <c r="H152" s="87">
        <v>1259.78</v>
      </c>
      <c r="I152" s="14"/>
    </row>
    <row r="153" spans="1:9" x14ac:dyDescent="0.2">
      <c r="A153" s="14" t="s">
        <v>86</v>
      </c>
      <c r="B153" s="14" t="s">
        <v>82</v>
      </c>
      <c r="C153" s="14" t="s">
        <v>322</v>
      </c>
      <c r="D153" s="9">
        <v>55</v>
      </c>
      <c r="E153" s="87">
        <v>1255.8</v>
      </c>
      <c r="F153" s="87">
        <v>1275.5</v>
      </c>
      <c r="G153" s="87">
        <v>1295.51</v>
      </c>
      <c r="H153" s="87">
        <v>1315.84</v>
      </c>
      <c r="I153" s="14"/>
    </row>
    <row r="154" spans="1:9" x14ac:dyDescent="0.2">
      <c r="A154" s="14" t="s">
        <v>86</v>
      </c>
      <c r="B154" s="14" t="s">
        <v>82</v>
      </c>
      <c r="C154" s="14" t="s">
        <v>322</v>
      </c>
      <c r="D154" s="9">
        <v>56</v>
      </c>
      <c r="E154" s="87">
        <v>1313.8</v>
      </c>
      <c r="F154" s="87">
        <v>1334.41</v>
      </c>
      <c r="G154" s="87">
        <v>1355.35</v>
      </c>
      <c r="H154" s="87">
        <v>1376.61</v>
      </c>
      <c r="I154" s="14"/>
    </row>
    <row r="155" spans="1:9" x14ac:dyDescent="0.2">
      <c r="A155" s="14" t="s">
        <v>86</v>
      </c>
      <c r="B155" s="14" t="s">
        <v>82</v>
      </c>
      <c r="C155" s="14" t="s">
        <v>322</v>
      </c>
      <c r="D155" s="9">
        <v>57</v>
      </c>
      <c r="E155" s="87">
        <v>1372.37</v>
      </c>
      <c r="F155" s="87">
        <v>1393.9</v>
      </c>
      <c r="G155" s="87">
        <v>1415.77</v>
      </c>
      <c r="H155" s="87">
        <v>1437.98</v>
      </c>
      <c r="I155" s="14"/>
    </row>
    <row r="156" spans="1:9" x14ac:dyDescent="0.2">
      <c r="A156" s="14" t="s">
        <v>86</v>
      </c>
      <c r="B156" s="14" t="s">
        <v>82</v>
      </c>
      <c r="C156" s="14" t="s">
        <v>322</v>
      </c>
      <c r="D156" s="9">
        <v>58</v>
      </c>
      <c r="E156" s="87">
        <v>1434.88</v>
      </c>
      <c r="F156" s="87">
        <v>1457.39</v>
      </c>
      <c r="G156" s="87">
        <v>1480.25</v>
      </c>
      <c r="H156" s="87">
        <v>1503.48</v>
      </c>
      <c r="I156" s="14"/>
    </row>
    <row r="157" spans="1:9" x14ac:dyDescent="0.2">
      <c r="A157" s="14" t="s">
        <v>86</v>
      </c>
      <c r="B157" s="14" t="s">
        <v>82</v>
      </c>
      <c r="C157" s="14" t="s">
        <v>322</v>
      </c>
      <c r="D157" s="9">
        <v>59</v>
      </c>
      <c r="E157" s="87">
        <v>1465.85</v>
      </c>
      <c r="F157" s="87">
        <v>1488.85</v>
      </c>
      <c r="G157" s="87">
        <v>1512.21</v>
      </c>
      <c r="H157" s="87">
        <v>1535.93</v>
      </c>
      <c r="I157" s="14"/>
    </row>
    <row r="158" spans="1:9" x14ac:dyDescent="0.2">
      <c r="A158" s="14" t="s">
        <v>86</v>
      </c>
      <c r="B158" s="14" t="s">
        <v>82</v>
      </c>
      <c r="C158" s="14" t="s">
        <v>322</v>
      </c>
      <c r="D158" s="9">
        <v>60</v>
      </c>
      <c r="E158" s="87">
        <v>1528.36</v>
      </c>
      <c r="F158" s="87">
        <v>1552.34</v>
      </c>
      <c r="G158" s="87">
        <v>1576.69</v>
      </c>
      <c r="H158" s="87">
        <v>1601.43</v>
      </c>
      <c r="I158" s="14"/>
    </row>
    <row r="159" spans="1:9" x14ac:dyDescent="0.2">
      <c r="A159" s="14" t="s">
        <v>86</v>
      </c>
      <c r="B159" s="14" t="s">
        <v>82</v>
      </c>
      <c r="C159" s="14" t="s">
        <v>322</v>
      </c>
      <c r="D159" s="9">
        <v>61</v>
      </c>
      <c r="E159" s="87">
        <v>1582.42</v>
      </c>
      <c r="F159" s="87">
        <v>1607.24</v>
      </c>
      <c r="G159" s="87">
        <v>1632.46</v>
      </c>
      <c r="H159" s="87">
        <v>1658.07</v>
      </c>
      <c r="I159" s="14"/>
    </row>
    <row r="160" spans="1:9" x14ac:dyDescent="0.2">
      <c r="A160" s="14" t="s">
        <v>86</v>
      </c>
      <c r="B160" s="14" t="s">
        <v>82</v>
      </c>
      <c r="C160" s="14" t="s">
        <v>322</v>
      </c>
      <c r="D160" s="9">
        <v>62</v>
      </c>
      <c r="E160" s="87">
        <v>1617.9</v>
      </c>
      <c r="F160" s="87">
        <v>1643.28</v>
      </c>
      <c r="G160" s="87">
        <v>1669.06</v>
      </c>
      <c r="H160" s="87">
        <v>1695.25</v>
      </c>
      <c r="I160" s="14"/>
    </row>
    <row r="161" spans="1:9" x14ac:dyDescent="0.2">
      <c r="A161" s="14" t="s">
        <v>86</v>
      </c>
      <c r="B161" s="14" t="s">
        <v>82</v>
      </c>
      <c r="C161" s="14" t="s">
        <v>322</v>
      </c>
      <c r="D161" s="9">
        <v>63</v>
      </c>
      <c r="E161" s="87">
        <v>1662.38</v>
      </c>
      <c r="F161" s="87">
        <v>1688.46</v>
      </c>
      <c r="G161" s="87">
        <v>1714.96</v>
      </c>
      <c r="H161" s="87">
        <v>1741.86</v>
      </c>
      <c r="I161" s="14"/>
    </row>
    <row r="162" spans="1:9" x14ac:dyDescent="0.2">
      <c r="A162" s="14" t="s">
        <v>86</v>
      </c>
      <c r="B162" s="14" t="s">
        <v>82</v>
      </c>
      <c r="C162" s="14" t="s">
        <v>322</v>
      </c>
      <c r="D162" s="85" t="s">
        <v>84</v>
      </c>
      <c r="E162" s="87">
        <v>1689.4</v>
      </c>
      <c r="F162" s="87">
        <v>1715.91</v>
      </c>
      <c r="G162" s="87">
        <v>1742.83</v>
      </c>
      <c r="H162" s="87">
        <v>1770.18</v>
      </c>
      <c r="I162" s="14"/>
    </row>
    <row r="163" spans="1:9" ht="75" x14ac:dyDescent="0.2">
      <c r="A163" s="82" t="s">
        <v>87</v>
      </c>
      <c r="B163" s="83" t="s">
        <v>82</v>
      </c>
      <c r="C163" s="84" t="s">
        <v>322</v>
      </c>
      <c r="D163" s="85" t="s">
        <v>83</v>
      </c>
      <c r="E163" s="87">
        <v>415.55</v>
      </c>
      <c r="F163" s="87">
        <v>422.07</v>
      </c>
      <c r="G163" s="87">
        <v>428.69</v>
      </c>
      <c r="H163" s="87">
        <v>435.41</v>
      </c>
      <c r="I163" s="14"/>
    </row>
    <row r="164" spans="1:9" x14ac:dyDescent="0.2">
      <c r="A164" s="14" t="s">
        <v>87</v>
      </c>
      <c r="B164" s="14" t="s">
        <v>82</v>
      </c>
      <c r="C164" s="14" t="s">
        <v>322</v>
      </c>
      <c r="D164" s="9">
        <v>15</v>
      </c>
      <c r="E164" s="87">
        <v>452.48</v>
      </c>
      <c r="F164" s="87">
        <v>459.58</v>
      </c>
      <c r="G164" s="87">
        <v>466.79</v>
      </c>
      <c r="H164" s="87">
        <v>474.12</v>
      </c>
      <c r="I164" s="14"/>
    </row>
    <row r="165" spans="1:9" x14ac:dyDescent="0.2">
      <c r="A165" s="14" t="s">
        <v>87</v>
      </c>
      <c r="B165" s="14" t="s">
        <v>82</v>
      </c>
      <c r="C165" s="14" t="s">
        <v>322</v>
      </c>
      <c r="D165" s="9">
        <v>16</v>
      </c>
      <c r="E165" s="87">
        <v>466.61</v>
      </c>
      <c r="F165" s="87">
        <v>473.93</v>
      </c>
      <c r="G165" s="87">
        <v>481.36</v>
      </c>
      <c r="H165" s="87">
        <v>488.92</v>
      </c>
      <c r="I165" s="14"/>
    </row>
    <row r="166" spans="1:9" x14ac:dyDescent="0.2">
      <c r="A166" s="14" t="s">
        <v>87</v>
      </c>
      <c r="B166" s="14" t="s">
        <v>82</v>
      </c>
      <c r="C166" s="14" t="s">
        <v>322</v>
      </c>
      <c r="D166" s="9">
        <v>17</v>
      </c>
      <c r="E166" s="87">
        <v>480.73</v>
      </c>
      <c r="F166" s="87">
        <v>488.27</v>
      </c>
      <c r="G166" s="87">
        <v>495.93</v>
      </c>
      <c r="H166" s="87">
        <v>503.71</v>
      </c>
      <c r="I166" s="14"/>
    </row>
    <row r="167" spans="1:9" x14ac:dyDescent="0.2">
      <c r="A167" s="14" t="s">
        <v>87</v>
      </c>
      <c r="B167" s="14" t="s">
        <v>82</v>
      </c>
      <c r="C167" s="14" t="s">
        <v>322</v>
      </c>
      <c r="D167" s="9">
        <v>18</v>
      </c>
      <c r="E167" s="87">
        <v>495.94</v>
      </c>
      <c r="F167" s="87">
        <v>503.72</v>
      </c>
      <c r="G167" s="87">
        <v>511.62</v>
      </c>
      <c r="H167" s="87">
        <v>519.65</v>
      </c>
      <c r="I167" s="14"/>
    </row>
    <row r="168" spans="1:9" x14ac:dyDescent="0.2">
      <c r="A168" s="14" t="s">
        <v>87</v>
      </c>
      <c r="B168" s="14" t="s">
        <v>82</v>
      </c>
      <c r="C168" s="14" t="s">
        <v>322</v>
      </c>
      <c r="D168" s="9">
        <v>19</v>
      </c>
      <c r="E168" s="87">
        <v>511.15</v>
      </c>
      <c r="F168" s="87">
        <v>519.16999999999996</v>
      </c>
      <c r="G168" s="87">
        <v>527.30999999999995</v>
      </c>
      <c r="H168" s="87">
        <v>535.59</v>
      </c>
      <c r="I168" s="14"/>
    </row>
    <row r="169" spans="1:9" x14ac:dyDescent="0.2">
      <c r="A169" s="14" t="s">
        <v>87</v>
      </c>
      <c r="B169" s="14" t="s">
        <v>82</v>
      </c>
      <c r="C169" s="14" t="s">
        <v>322</v>
      </c>
      <c r="D169" s="85">
        <v>20</v>
      </c>
      <c r="E169" s="87">
        <v>526.9</v>
      </c>
      <c r="F169" s="87">
        <v>535.16999999999996</v>
      </c>
      <c r="G169" s="87">
        <v>543.57000000000005</v>
      </c>
      <c r="H169" s="87">
        <v>552.09</v>
      </c>
      <c r="I169" s="14"/>
    </row>
    <row r="170" spans="1:9" x14ac:dyDescent="0.2">
      <c r="A170" s="14" t="s">
        <v>87</v>
      </c>
      <c r="B170" s="14" t="s">
        <v>82</v>
      </c>
      <c r="C170" s="14" t="s">
        <v>322</v>
      </c>
      <c r="D170" s="9">
        <v>21</v>
      </c>
      <c r="E170" s="87">
        <v>543.20000000000005</v>
      </c>
      <c r="F170" s="87">
        <v>551.72</v>
      </c>
      <c r="G170" s="87">
        <v>560.38</v>
      </c>
      <c r="H170" s="87">
        <v>569.16999999999996</v>
      </c>
      <c r="I170" s="14"/>
    </row>
    <row r="171" spans="1:9" x14ac:dyDescent="0.2">
      <c r="A171" s="14" t="s">
        <v>87</v>
      </c>
      <c r="B171" s="14" t="s">
        <v>82</v>
      </c>
      <c r="C171" s="14" t="s">
        <v>322</v>
      </c>
      <c r="D171" s="9">
        <v>22</v>
      </c>
      <c r="E171" s="87">
        <v>543.20000000000005</v>
      </c>
      <c r="F171" s="87">
        <v>551.72</v>
      </c>
      <c r="G171" s="87">
        <v>560.38</v>
      </c>
      <c r="H171" s="87">
        <v>569.16999999999996</v>
      </c>
      <c r="I171" s="14"/>
    </row>
    <row r="172" spans="1:9" x14ac:dyDescent="0.2">
      <c r="A172" s="14" t="s">
        <v>87</v>
      </c>
      <c r="B172" s="14" t="s">
        <v>82</v>
      </c>
      <c r="C172" s="14" t="s">
        <v>322</v>
      </c>
      <c r="D172" s="9">
        <v>23</v>
      </c>
      <c r="E172" s="87">
        <v>543.20000000000005</v>
      </c>
      <c r="F172" s="87">
        <v>551.72</v>
      </c>
      <c r="G172" s="87">
        <v>560.38</v>
      </c>
      <c r="H172" s="87">
        <v>569.16999999999996</v>
      </c>
      <c r="I172" s="14"/>
    </row>
    <row r="173" spans="1:9" x14ac:dyDescent="0.2">
      <c r="A173" s="14" t="s">
        <v>87</v>
      </c>
      <c r="B173" s="14" t="s">
        <v>82</v>
      </c>
      <c r="C173" s="14" t="s">
        <v>322</v>
      </c>
      <c r="D173" s="9">
        <v>24</v>
      </c>
      <c r="E173" s="87">
        <v>543.20000000000005</v>
      </c>
      <c r="F173" s="87">
        <v>551.72</v>
      </c>
      <c r="G173" s="87">
        <v>560.38</v>
      </c>
      <c r="H173" s="87">
        <v>569.16999999999996</v>
      </c>
      <c r="I173" s="14"/>
    </row>
    <row r="174" spans="1:9" x14ac:dyDescent="0.2">
      <c r="A174" s="14" t="s">
        <v>87</v>
      </c>
      <c r="B174" s="14" t="s">
        <v>82</v>
      </c>
      <c r="C174" s="14" t="s">
        <v>322</v>
      </c>
      <c r="D174" s="9">
        <v>25</v>
      </c>
      <c r="E174" s="87">
        <v>545.37</v>
      </c>
      <c r="F174" s="87">
        <v>553.92999999999995</v>
      </c>
      <c r="G174" s="87">
        <v>562.62</v>
      </c>
      <c r="H174" s="87">
        <v>571.44000000000005</v>
      </c>
      <c r="I174" s="14"/>
    </row>
    <row r="175" spans="1:9" x14ac:dyDescent="0.2">
      <c r="A175" s="14" t="s">
        <v>87</v>
      </c>
      <c r="B175" s="14" t="s">
        <v>82</v>
      </c>
      <c r="C175" s="14" t="s">
        <v>322</v>
      </c>
      <c r="D175" s="9">
        <v>26</v>
      </c>
      <c r="E175" s="87">
        <v>556.23</v>
      </c>
      <c r="F175" s="87">
        <v>564.96</v>
      </c>
      <c r="G175" s="87">
        <v>573.83000000000004</v>
      </c>
      <c r="H175" s="87">
        <v>582.83000000000004</v>
      </c>
      <c r="I175" s="14"/>
    </row>
    <row r="176" spans="1:9" x14ac:dyDescent="0.2">
      <c r="A176" s="14" t="s">
        <v>87</v>
      </c>
      <c r="B176" s="14" t="s">
        <v>82</v>
      </c>
      <c r="C176" s="14" t="s">
        <v>322</v>
      </c>
      <c r="D176" s="9">
        <v>27</v>
      </c>
      <c r="E176" s="87">
        <v>569.27</v>
      </c>
      <c r="F176" s="87">
        <v>578.20000000000005</v>
      </c>
      <c r="G176" s="87">
        <v>587.27</v>
      </c>
      <c r="H176" s="87">
        <v>596.49</v>
      </c>
      <c r="I176" s="14"/>
    </row>
    <row r="177" spans="1:9" x14ac:dyDescent="0.2">
      <c r="A177" s="14" t="s">
        <v>87</v>
      </c>
      <c r="B177" s="14" t="s">
        <v>82</v>
      </c>
      <c r="C177" s="14" t="s">
        <v>322</v>
      </c>
      <c r="D177" s="9">
        <v>28</v>
      </c>
      <c r="E177" s="87">
        <v>590.46</v>
      </c>
      <c r="F177" s="87">
        <v>599.72</v>
      </c>
      <c r="G177" s="87">
        <v>609.13</v>
      </c>
      <c r="H177" s="87">
        <v>618.69000000000005</v>
      </c>
      <c r="I177" s="14"/>
    </row>
    <row r="178" spans="1:9" x14ac:dyDescent="0.2">
      <c r="A178" s="14" t="s">
        <v>87</v>
      </c>
      <c r="B178" s="14" t="s">
        <v>82</v>
      </c>
      <c r="C178" s="14" t="s">
        <v>322</v>
      </c>
      <c r="D178" s="9">
        <v>29</v>
      </c>
      <c r="E178" s="87">
        <v>607.84</v>
      </c>
      <c r="F178" s="87">
        <v>617.37</v>
      </c>
      <c r="G178" s="87">
        <v>627.05999999999995</v>
      </c>
      <c r="H178" s="87">
        <v>636.9</v>
      </c>
      <c r="I178" s="14"/>
    </row>
    <row r="179" spans="1:9" x14ac:dyDescent="0.2">
      <c r="A179" s="14" t="s">
        <v>87</v>
      </c>
      <c r="B179" s="14" t="s">
        <v>82</v>
      </c>
      <c r="C179" s="14" t="s">
        <v>322</v>
      </c>
      <c r="D179" s="9">
        <v>30</v>
      </c>
      <c r="E179" s="87">
        <v>616.53</v>
      </c>
      <c r="F179" s="87">
        <v>626.20000000000005</v>
      </c>
      <c r="G179" s="87">
        <v>636.03</v>
      </c>
      <c r="H179" s="87">
        <v>646.01</v>
      </c>
      <c r="I179" s="14"/>
    </row>
    <row r="180" spans="1:9" x14ac:dyDescent="0.2">
      <c r="A180" s="14" t="s">
        <v>87</v>
      </c>
      <c r="B180" s="14" t="s">
        <v>82</v>
      </c>
      <c r="C180" s="14" t="s">
        <v>322</v>
      </c>
      <c r="D180" s="9">
        <v>31</v>
      </c>
      <c r="E180" s="87">
        <v>629.57000000000005</v>
      </c>
      <c r="F180" s="87">
        <v>639.44000000000005</v>
      </c>
      <c r="G180" s="87">
        <v>649.48</v>
      </c>
      <c r="H180" s="87">
        <v>659.67</v>
      </c>
      <c r="I180" s="14"/>
    </row>
    <row r="181" spans="1:9" x14ac:dyDescent="0.2">
      <c r="A181" s="14" t="s">
        <v>87</v>
      </c>
      <c r="B181" s="14" t="s">
        <v>82</v>
      </c>
      <c r="C181" s="14" t="s">
        <v>322</v>
      </c>
      <c r="D181" s="9">
        <v>32</v>
      </c>
      <c r="E181" s="87">
        <v>642.6</v>
      </c>
      <c r="F181" s="87">
        <v>652.67999999999995</v>
      </c>
      <c r="G181" s="87">
        <v>662.93</v>
      </c>
      <c r="H181" s="87">
        <v>673.33</v>
      </c>
      <c r="I181" s="14"/>
    </row>
    <row r="182" spans="1:9" x14ac:dyDescent="0.2">
      <c r="A182" s="14" t="s">
        <v>87</v>
      </c>
      <c r="B182" s="14" t="s">
        <v>82</v>
      </c>
      <c r="C182" s="14" t="s">
        <v>322</v>
      </c>
      <c r="D182" s="9">
        <v>33</v>
      </c>
      <c r="E182" s="87">
        <v>650.75</v>
      </c>
      <c r="F182" s="87">
        <v>660.96</v>
      </c>
      <c r="G182" s="87">
        <v>671.33</v>
      </c>
      <c r="H182" s="87">
        <v>681.86</v>
      </c>
      <c r="I182" s="14"/>
    </row>
    <row r="183" spans="1:9" x14ac:dyDescent="0.2">
      <c r="A183" s="14" t="s">
        <v>87</v>
      </c>
      <c r="B183" s="14" t="s">
        <v>82</v>
      </c>
      <c r="C183" s="14" t="s">
        <v>322</v>
      </c>
      <c r="D183" s="9">
        <v>34</v>
      </c>
      <c r="E183" s="87">
        <v>659.44</v>
      </c>
      <c r="F183" s="87">
        <v>669.79</v>
      </c>
      <c r="G183" s="87">
        <v>680.3</v>
      </c>
      <c r="H183" s="87">
        <v>690.97</v>
      </c>
      <c r="I183" s="14"/>
    </row>
    <row r="184" spans="1:9" x14ac:dyDescent="0.2">
      <c r="A184" s="14" t="s">
        <v>87</v>
      </c>
      <c r="B184" s="14" t="s">
        <v>82</v>
      </c>
      <c r="C184" s="14" t="s">
        <v>322</v>
      </c>
      <c r="D184" s="9">
        <v>35</v>
      </c>
      <c r="E184" s="87">
        <v>663.79</v>
      </c>
      <c r="F184" s="87">
        <v>674.2</v>
      </c>
      <c r="G184" s="87">
        <v>684.78</v>
      </c>
      <c r="H184" s="87">
        <v>695.52</v>
      </c>
      <c r="I184" s="14"/>
    </row>
    <row r="185" spans="1:9" x14ac:dyDescent="0.2">
      <c r="A185" s="14" t="s">
        <v>87</v>
      </c>
      <c r="B185" s="14" t="s">
        <v>82</v>
      </c>
      <c r="C185" s="14" t="s">
        <v>322</v>
      </c>
      <c r="D185" s="9">
        <v>36</v>
      </c>
      <c r="E185" s="87">
        <v>668.13</v>
      </c>
      <c r="F185" s="87">
        <v>678.62</v>
      </c>
      <c r="G185" s="87">
        <v>689.26</v>
      </c>
      <c r="H185" s="87">
        <v>700.08</v>
      </c>
      <c r="I185" s="14"/>
    </row>
    <row r="186" spans="1:9" x14ac:dyDescent="0.2">
      <c r="A186" s="14" t="s">
        <v>87</v>
      </c>
      <c r="B186" s="14" t="s">
        <v>82</v>
      </c>
      <c r="C186" s="14" t="s">
        <v>322</v>
      </c>
      <c r="D186" s="9">
        <v>37</v>
      </c>
      <c r="E186" s="87">
        <v>672.48</v>
      </c>
      <c r="F186" s="87">
        <v>683.03</v>
      </c>
      <c r="G186" s="87">
        <v>693.75</v>
      </c>
      <c r="H186" s="87">
        <v>704.63</v>
      </c>
      <c r="I186" s="14"/>
    </row>
    <row r="187" spans="1:9" x14ac:dyDescent="0.2">
      <c r="A187" s="14" t="s">
        <v>87</v>
      </c>
      <c r="B187" s="14" t="s">
        <v>82</v>
      </c>
      <c r="C187" s="14" t="s">
        <v>322</v>
      </c>
      <c r="D187" s="9">
        <v>38</v>
      </c>
      <c r="E187" s="87">
        <v>676.82</v>
      </c>
      <c r="F187" s="87">
        <v>687.44</v>
      </c>
      <c r="G187" s="87">
        <v>698.23</v>
      </c>
      <c r="H187" s="87">
        <v>709.18</v>
      </c>
      <c r="I187" s="14"/>
    </row>
    <row r="188" spans="1:9" x14ac:dyDescent="0.2">
      <c r="A188" s="14" t="s">
        <v>87</v>
      </c>
      <c r="B188" s="14" t="s">
        <v>82</v>
      </c>
      <c r="C188" s="14" t="s">
        <v>322</v>
      </c>
      <c r="D188" s="9">
        <v>39</v>
      </c>
      <c r="E188" s="87">
        <v>685.52</v>
      </c>
      <c r="F188" s="87">
        <v>696.27</v>
      </c>
      <c r="G188" s="87">
        <v>707.19</v>
      </c>
      <c r="H188" s="87">
        <v>718.29</v>
      </c>
      <c r="I188" s="14"/>
    </row>
    <row r="189" spans="1:9" x14ac:dyDescent="0.2">
      <c r="A189" s="14" t="s">
        <v>87</v>
      </c>
      <c r="B189" s="14" t="s">
        <v>82</v>
      </c>
      <c r="C189" s="14" t="s">
        <v>322</v>
      </c>
      <c r="D189" s="9">
        <v>40</v>
      </c>
      <c r="E189" s="87">
        <v>694.21</v>
      </c>
      <c r="F189" s="87">
        <v>705.1</v>
      </c>
      <c r="G189" s="87">
        <v>716.16</v>
      </c>
      <c r="H189" s="87">
        <v>727.4</v>
      </c>
      <c r="I189" s="14"/>
    </row>
    <row r="190" spans="1:9" x14ac:dyDescent="0.2">
      <c r="A190" s="14" t="s">
        <v>87</v>
      </c>
      <c r="B190" s="14" t="s">
        <v>82</v>
      </c>
      <c r="C190" s="14" t="s">
        <v>322</v>
      </c>
      <c r="D190" s="9">
        <v>41</v>
      </c>
      <c r="E190" s="87">
        <v>707.24</v>
      </c>
      <c r="F190" s="87">
        <v>718.34</v>
      </c>
      <c r="G190" s="87">
        <v>729.61</v>
      </c>
      <c r="H190" s="87">
        <v>741.06</v>
      </c>
      <c r="I190" s="14"/>
    </row>
    <row r="191" spans="1:9" x14ac:dyDescent="0.2">
      <c r="A191" s="14" t="s">
        <v>87</v>
      </c>
      <c r="B191" s="14" t="s">
        <v>82</v>
      </c>
      <c r="C191" s="14" t="s">
        <v>322</v>
      </c>
      <c r="D191" s="9">
        <v>42</v>
      </c>
      <c r="E191" s="87">
        <v>719.74</v>
      </c>
      <c r="F191" s="87">
        <v>731.03</v>
      </c>
      <c r="G191" s="87">
        <v>742.5</v>
      </c>
      <c r="H191" s="87">
        <v>754.15</v>
      </c>
      <c r="I191" s="14"/>
    </row>
    <row r="192" spans="1:9" x14ac:dyDescent="0.2">
      <c r="A192" s="14" t="s">
        <v>87</v>
      </c>
      <c r="B192" s="14" t="s">
        <v>82</v>
      </c>
      <c r="C192" s="14" t="s">
        <v>322</v>
      </c>
      <c r="D192" s="9">
        <v>43</v>
      </c>
      <c r="E192" s="87">
        <v>737.12</v>
      </c>
      <c r="F192" s="87">
        <v>748.68</v>
      </c>
      <c r="G192" s="87">
        <v>760.43</v>
      </c>
      <c r="H192" s="87">
        <v>772.36</v>
      </c>
      <c r="I192" s="14"/>
    </row>
    <row r="193" spans="1:9" x14ac:dyDescent="0.2">
      <c r="A193" s="14" t="s">
        <v>87</v>
      </c>
      <c r="B193" s="14" t="s">
        <v>82</v>
      </c>
      <c r="C193" s="14" t="s">
        <v>322</v>
      </c>
      <c r="D193" s="9">
        <v>44</v>
      </c>
      <c r="E193" s="87">
        <v>758.85</v>
      </c>
      <c r="F193" s="87">
        <v>770.75</v>
      </c>
      <c r="G193" s="87">
        <v>782.85</v>
      </c>
      <c r="H193" s="87">
        <v>795.13</v>
      </c>
      <c r="I193" s="14"/>
    </row>
    <row r="194" spans="1:9" x14ac:dyDescent="0.2">
      <c r="A194" s="14" t="s">
        <v>87</v>
      </c>
      <c r="B194" s="14" t="s">
        <v>82</v>
      </c>
      <c r="C194" s="14" t="s">
        <v>322</v>
      </c>
      <c r="D194" s="9">
        <v>45</v>
      </c>
      <c r="E194" s="87">
        <v>784.38</v>
      </c>
      <c r="F194" s="87">
        <v>796.68</v>
      </c>
      <c r="G194" s="87">
        <v>809.18</v>
      </c>
      <c r="H194" s="87">
        <v>821.88</v>
      </c>
      <c r="I194" s="14"/>
    </row>
    <row r="195" spans="1:9" x14ac:dyDescent="0.2">
      <c r="A195" s="14" t="s">
        <v>87</v>
      </c>
      <c r="B195" s="14" t="s">
        <v>82</v>
      </c>
      <c r="C195" s="14" t="s">
        <v>322</v>
      </c>
      <c r="D195" s="9">
        <v>46</v>
      </c>
      <c r="E195" s="87">
        <v>814.8</v>
      </c>
      <c r="F195" s="87">
        <v>827.58</v>
      </c>
      <c r="G195" s="87">
        <v>840.56</v>
      </c>
      <c r="H195" s="87">
        <v>853.75</v>
      </c>
      <c r="I195" s="14"/>
    </row>
    <row r="196" spans="1:9" x14ac:dyDescent="0.2">
      <c r="A196" s="14" t="s">
        <v>87</v>
      </c>
      <c r="B196" s="14" t="s">
        <v>82</v>
      </c>
      <c r="C196" s="14" t="s">
        <v>322</v>
      </c>
      <c r="D196" s="9">
        <v>47</v>
      </c>
      <c r="E196" s="87">
        <v>849.02</v>
      </c>
      <c r="F196" s="87">
        <v>862.34</v>
      </c>
      <c r="G196" s="87">
        <v>875.87</v>
      </c>
      <c r="H196" s="87">
        <v>889.61</v>
      </c>
      <c r="I196" s="14"/>
    </row>
    <row r="197" spans="1:9" x14ac:dyDescent="0.2">
      <c r="A197" s="14" t="s">
        <v>87</v>
      </c>
      <c r="B197" s="14" t="s">
        <v>82</v>
      </c>
      <c r="C197" s="14" t="s">
        <v>322</v>
      </c>
      <c r="D197" s="9">
        <v>48</v>
      </c>
      <c r="E197" s="87">
        <v>888.13</v>
      </c>
      <c r="F197" s="87">
        <v>902.06</v>
      </c>
      <c r="G197" s="87">
        <v>916.22</v>
      </c>
      <c r="H197" s="87">
        <v>930.59</v>
      </c>
      <c r="I197" s="14"/>
    </row>
    <row r="198" spans="1:9" x14ac:dyDescent="0.2">
      <c r="A198" s="14" t="s">
        <v>87</v>
      </c>
      <c r="B198" s="14" t="s">
        <v>82</v>
      </c>
      <c r="C198" s="14" t="s">
        <v>322</v>
      </c>
      <c r="D198" s="9">
        <v>49</v>
      </c>
      <c r="E198" s="87">
        <v>926.7</v>
      </c>
      <c r="F198" s="87">
        <v>941.23</v>
      </c>
      <c r="G198" s="87">
        <v>956</v>
      </c>
      <c r="H198" s="87">
        <v>971</v>
      </c>
      <c r="I198" s="14"/>
    </row>
    <row r="199" spans="1:9" x14ac:dyDescent="0.2">
      <c r="A199" s="14" t="s">
        <v>87</v>
      </c>
      <c r="B199" s="14" t="s">
        <v>82</v>
      </c>
      <c r="C199" s="14" t="s">
        <v>322</v>
      </c>
      <c r="D199" s="9">
        <v>50</v>
      </c>
      <c r="E199" s="87">
        <v>970.15</v>
      </c>
      <c r="F199" s="87">
        <v>985.37</v>
      </c>
      <c r="G199" s="87">
        <v>1000.83</v>
      </c>
      <c r="H199" s="87">
        <v>1016.53</v>
      </c>
      <c r="I199" s="14"/>
    </row>
    <row r="200" spans="1:9" x14ac:dyDescent="0.2">
      <c r="A200" s="14" t="s">
        <v>87</v>
      </c>
      <c r="B200" s="14" t="s">
        <v>82</v>
      </c>
      <c r="C200" s="14" t="s">
        <v>322</v>
      </c>
      <c r="D200" s="9">
        <v>51</v>
      </c>
      <c r="E200" s="87">
        <v>1013.06</v>
      </c>
      <c r="F200" s="87">
        <v>1028.96</v>
      </c>
      <c r="G200" s="87">
        <v>1045.0999999999999</v>
      </c>
      <c r="H200" s="87">
        <v>1061.5</v>
      </c>
      <c r="I200" s="14"/>
    </row>
    <row r="201" spans="1:9" x14ac:dyDescent="0.2">
      <c r="A201" s="14" t="s">
        <v>87</v>
      </c>
      <c r="B201" s="14" t="s">
        <v>82</v>
      </c>
      <c r="C201" s="14" t="s">
        <v>322</v>
      </c>
      <c r="D201" s="9">
        <v>52</v>
      </c>
      <c r="E201" s="87">
        <v>1060.32</v>
      </c>
      <c r="F201" s="87">
        <v>1076.96</v>
      </c>
      <c r="G201" s="87">
        <v>1093.8499999999999</v>
      </c>
      <c r="H201" s="87">
        <v>1111.02</v>
      </c>
      <c r="I201" s="14"/>
    </row>
    <row r="202" spans="1:9" x14ac:dyDescent="0.2">
      <c r="A202" s="14" t="s">
        <v>87</v>
      </c>
      <c r="B202" s="14" t="s">
        <v>82</v>
      </c>
      <c r="C202" s="14" t="s">
        <v>322</v>
      </c>
      <c r="D202" s="9">
        <v>53</v>
      </c>
      <c r="E202" s="87">
        <v>1108.1199999999999</v>
      </c>
      <c r="F202" s="87">
        <v>1125.51</v>
      </c>
      <c r="G202" s="87">
        <v>1143.17</v>
      </c>
      <c r="H202" s="87">
        <v>1161.0999999999999</v>
      </c>
      <c r="I202" s="14"/>
    </row>
    <row r="203" spans="1:9" x14ac:dyDescent="0.2">
      <c r="A203" s="14" t="s">
        <v>87</v>
      </c>
      <c r="B203" s="14" t="s">
        <v>82</v>
      </c>
      <c r="C203" s="14" t="s">
        <v>322</v>
      </c>
      <c r="D203" s="9">
        <v>54</v>
      </c>
      <c r="E203" s="87">
        <v>1159.73</v>
      </c>
      <c r="F203" s="87">
        <v>1177.92</v>
      </c>
      <c r="G203" s="87">
        <v>1196.4000000000001</v>
      </c>
      <c r="H203" s="87">
        <v>1215.17</v>
      </c>
      <c r="I203" s="14"/>
    </row>
    <row r="204" spans="1:9" x14ac:dyDescent="0.2">
      <c r="A204" s="14" t="s">
        <v>87</v>
      </c>
      <c r="B204" s="14" t="s">
        <v>82</v>
      </c>
      <c r="C204" s="14" t="s">
        <v>322</v>
      </c>
      <c r="D204" s="9">
        <v>55</v>
      </c>
      <c r="E204" s="87">
        <v>1211.33</v>
      </c>
      <c r="F204" s="87">
        <v>1230.3399999999999</v>
      </c>
      <c r="G204" s="87">
        <v>1249.6400000000001</v>
      </c>
      <c r="H204" s="87">
        <v>1269.25</v>
      </c>
      <c r="I204" s="14"/>
    </row>
    <row r="205" spans="1:9" x14ac:dyDescent="0.2">
      <c r="A205" s="14" t="s">
        <v>87</v>
      </c>
      <c r="B205" s="14" t="s">
        <v>82</v>
      </c>
      <c r="C205" s="14" t="s">
        <v>322</v>
      </c>
      <c r="D205" s="9">
        <v>56</v>
      </c>
      <c r="E205" s="87">
        <v>1267.28</v>
      </c>
      <c r="F205" s="87">
        <v>1287.1600000000001</v>
      </c>
      <c r="G205" s="87">
        <v>1307.3599999999999</v>
      </c>
      <c r="H205" s="87">
        <v>1327.87</v>
      </c>
      <c r="I205" s="14"/>
    </row>
    <row r="206" spans="1:9" x14ac:dyDescent="0.2">
      <c r="A206" s="14" t="s">
        <v>87</v>
      </c>
      <c r="B206" s="14" t="s">
        <v>82</v>
      </c>
      <c r="C206" s="14" t="s">
        <v>322</v>
      </c>
      <c r="D206" s="9">
        <v>57</v>
      </c>
      <c r="E206" s="87">
        <v>1323.77</v>
      </c>
      <c r="F206" s="87">
        <v>1344.54</v>
      </c>
      <c r="G206" s="87">
        <v>1365.64</v>
      </c>
      <c r="H206" s="87">
        <v>1387.06</v>
      </c>
      <c r="I206" s="14"/>
    </row>
    <row r="207" spans="1:9" x14ac:dyDescent="0.2">
      <c r="A207" s="14" t="s">
        <v>87</v>
      </c>
      <c r="B207" s="14" t="s">
        <v>82</v>
      </c>
      <c r="C207" s="14" t="s">
        <v>322</v>
      </c>
      <c r="D207" s="9">
        <v>58</v>
      </c>
      <c r="E207" s="87">
        <v>1384.07</v>
      </c>
      <c r="F207" s="87">
        <v>1405.78</v>
      </c>
      <c r="G207" s="87">
        <v>1427.84</v>
      </c>
      <c r="H207" s="87">
        <v>1450.24</v>
      </c>
      <c r="I207" s="14"/>
    </row>
    <row r="208" spans="1:9" x14ac:dyDescent="0.2">
      <c r="A208" s="14" t="s">
        <v>87</v>
      </c>
      <c r="B208" s="14" t="s">
        <v>82</v>
      </c>
      <c r="C208" s="14" t="s">
        <v>322</v>
      </c>
      <c r="D208" s="9">
        <v>59</v>
      </c>
      <c r="E208" s="87">
        <v>1413.94</v>
      </c>
      <c r="F208" s="87">
        <v>1436.13</v>
      </c>
      <c r="G208" s="87">
        <v>1458.66</v>
      </c>
      <c r="H208" s="87">
        <v>1481.54</v>
      </c>
      <c r="I208" s="14"/>
    </row>
    <row r="209" spans="1:9" x14ac:dyDescent="0.2">
      <c r="A209" s="14" t="s">
        <v>87</v>
      </c>
      <c r="B209" s="14" t="s">
        <v>82</v>
      </c>
      <c r="C209" s="14" t="s">
        <v>322</v>
      </c>
      <c r="D209" s="9">
        <v>60</v>
      </c>
      <c r="E209" s="87">
        <v>1474.24</v>
      </c>
      <c r="F209" s="87">
        <v>1497.37</v>
      </c>
      <c r="G209" s="87">
        <v>1520.86</v>
      </c>
      <c r="H209" s="87">
        <v>1544.72</v>
      </c>
      <c r="I209" s="14"/>
    </row>
    <row r="210" spans="1:9" x14ac:dyDescent="0.2">
      <c r="A210" s="14" t="s">
        <v>87</v>
      </c>
      <c r="B210" s="14" t="s">
        <v>82</v>
      </c>
      <c r="C210" s="14" t="s">
        <v>322</v>
      </c>
      <c r="D210" s="9">
        <v>61</v>
      </c>
      <c r="E210" s="87">
        <v>1526.39</v>
      </c>
      <c r="F210" s="87">
        <v>1550.33</v>
      </c>
      <c r="G210" s="87">
        <v>1574.66</v>
      </c>
      <c r="H210" s="87">
        <v>1599.36</v>
      </c>
      <c r="I210" s="14"/>
    </row>
    <row r="211" spans="1:9" x14ac:dyDescent="0.2">
      <c r="A211" s="14" t="s">
        <v>87</v>
      </c>
      <c r="B211" s="14" t="s">
        <v>82</v>
      </c>
      <c r="C211" s="14" t="s">
        <v>322</v>
      </c>
      <c r="D211" s="9">
        <v>62</v>
      </c>
      <c r="E211" s="87">
        <v>1560.61</v>
      </c>
      <c r="F211" s="87">
        <v>1585.09</v>
      </c>
      <c r="G211" s="87">
        <v>1609.96</v>
      </c>
      <c r="H211" s="87">
        <v>1635.22</v>
      </c>
      <c r="I211" s="14"/>
    </row>
    <row r="212" spans="1:9" x14ac:dyDescent="0.2">
      <c r="A212" s="14" t="s">
        <v>87</v>
      </c>
      <c r="B212" s="14" t="s">
        <v>82</v>
      </c>
      <c r="C212" s="14" t="s">
        <v>322</v>
      </c>
      <c r="D212" s="9">
        <v>63</v>
      </c>
      <c r="E212" s="87">
        <v>1603.52</v>
      </c>
      <c r="F212" s="87">
        <v>1628.68</v>
      </c>
      <c r="G212" s="87">
        <v>1654.23</v>
      </c>
      <c r="H212" s="87">
        <v>1680.18</v>
      </c>
      <c r="I212" s="14"/>
    </row>
    <row r="213" spans="1:9" x14ac:dyDescent="0.2">
      <c r="A213" s="14" t="s">
        <v>87</v>
      </c>
      <c r="B213" s="14" t="s">
        <v>82</v>
      </c>
      <c r="C213" s="14" t="s">
        <v>322</v>
      </c>
      <c r="D213" s="85" t="s">
        <v>84</v>
      </c>
      <c r="E213" s="87">
        <v>1629.58</v>
      </c>
      <c r="F213" s="87">
        <v>1655.15</v>
      </c>
      <c r="G213" s="87">
        <v>1681.12</v>
      </c>
      <c r="H213" s="87">
        <v>1707.49</v>
      </c>
      <c r="I213" s="14"/>
    </row>
    <row r="214" spans="1:9" ht="75" x14ac:dyDescent="0.2">
      <c r="A214" s="82" t="s">
        <v>88</v>
      </c>
      <c r="B214" s="83" t="s">
        <v>82</v>
      </c>
      <c r="C214" s="88" t="s">
        <v>322</v>
      </c>
      <c r="D214" s="9" t="s">
        <v>83</v>
      </c>
      <c r="E214" s="87">
        <v>401.87</v>
      </c>
      <c r="F214" s="87">
        <v>408.18</v>
      </c>
      <c r="G214" s="87">
        <v>414.58</v>
      </c>
      <c r="H214" s="87">
        <v>421.08</v>
      </c>
      <c r="I214" s="14"/>
    </row>
    <row r="215" spans="1:9" x14ac:dyDescent="0.2">
      <c r="A215" s="14" t="s">
        <v>88</v>
      </c>
      <c r="B215" s="14" t="s">
        <v>82</v>
      </c>
      <c r="C215" s="14" t="s">
        <v>322</v>
      </c>
      <c r="D215" s="9">
        <v>15</v>
      </c>
      <c r="E215" s="87">
        <v>437.59</v>
      </c>
      <c r="F215" s="87">
        <v>444.46</v>
      </c>
      <c r="G215" s="87">
        <v>451.43</v>
      </c>
      <c r="H215" s="87">
        <v>458.51</v>
      </c>
      <c r="I215" s="14"/>
    </row>
    <row r="216" spans="1:9" x14ac:dyDescent="0.2">
      <c r="A216" s="14" t="s">
        <v>88</v>
      </c>
      <c r="B216" s="14" t="s">
        <v>82</v>
      </c>
      <c r="C216" s="14" t="s">
        <v>322</v>
      </c>
      <c r="D216" s="9">
        <v>16</v>
      </c>
      <c r="E216" s="87">
        <v>451.25</v>
      </c>
      <c r="F216" s="87">
        <v>458.33</v>
      </c>
      <c r="G216" s="87">
        <v>465.52</v>
      </c>
      <c r="H216" s="87">
        <v>472.82</v>
      </c>
      <c r="I216" s="14"/>
    </row>
    <row r="217" spans="1:9" x14ac:dyDescent="0.2">
      <c r="A217" s="14" t="s">
        <v>88</v>
      </c>
      <c r="B217" s="14" t="s">
        <v>82</v>
      </c>
      <c r="C217" s="14" t="s">
        <v>322</v>
      </c>
      <c r="D217" s="85">
        <v>17</v>
      </c>
      <c r="E217" s="87">
        <v>464.91</v>
      </c>
      <c r="F217" s="87">
        <v>472.2</v>
      </c>
      <c r="G217" s="87">
        <v>479.61</v>
      </c>
      <c r="H217" s="87">
        <v>487.14</v>
      </c>
      <c r="I217" s="14"/>
    </row>
    <row r="218" spans="1:9" x14ac:dyDescent="0.2">
      <c r="A218" s="14" t="s">
        <v>88</v>
      </c>
      <c r="B218" s="14" t="s">
        <v>82</v>
      </c>
      <c r="C218" s="14" t="s">
        <v>322</v>
      </c>
      <c r="D218" s="9">
        <v>18</v>
      </c>
      <c r="E218" s="87">
        <v>479.62</v>
      </c>
      <c r="F218" s="87">
        <v>487.14</v>
      </c>
      <c r="G218" s="87">
        <v>494.79</v>
      </c>
      <c r="H218" s="87">
        <v>502.55</v>
      </c>
      <c r="I218" s="14"/>
    </row>
    <row r="219" spans="1:9" x14ac:dyDescent="0.2">
      <c r="A219" s="14" t="s">
        <v>88</v>
      </c>
      <c r="B219" s="14" t="s">
        <v>82</v>
      </c>
      <c r="C219" s="14" t="s">
        <v>322</v>
      </c>
      <c r="D219" s="9">
        <v>19</v>
      </c>
      <c r="E219" s="87">
        <v>494.33</v>
      </c>
      <c r="F219" s="87">
        <v>502.08</v>
      </c>
      <c r="G219" s="87">
        <v>509.96</v>
      </c>
      <c r="H219" s="87">
        <v>517.96</v>
      </c>
      <c r="I219" s="14"/>
    </row>
    <row r="220" spans="1:9" x14ac:dyDescent="0.2">
      <c r="A220" s="14" t="s">
        <v>88</v>
      </c>
      <c r="B220" s="14" t="s">
        <v>82</v>
      </c>
      <c r="C220" s="14" t="s">
        <v>322</v>
      </c>
      <c r="D220" s="9">
        <v>20</v>
      </c>
      <c r="E220" s="87">
        <v>509.56</v>
      </c>
      <c r="F220" s="87">
        <v>517.55999999999995</v>
      </c>
      <c r="G220" s="87">
        <v>525.67999999999995</v>
      </c>
      <c r="H220" s="87">
        <v>533.91999999999996</v>
      </c>
      <c r="I220" s="14"/>
    </row>
    <row r="221" spans="1:9" x14ac:dyDescent="0.2">
      <c r="A221" s="14" t="s">
        <v>88</v>
      </c>
      <c r="B221" s="14" t="s">
        <v>82</v>
      </c>
      <c r="C221" s="14" t="s">
        <v>322</v>
      </c>
      <c r="D221" s="9">
        <v>21</v>
      </c>
      <c r="E221" s="87">
        <v>525.32000000000005</v>
      </c>
      <c r="F221" s="87">
        <v>533.55999999999995</v>
      </c>
      <c r="G221" s="87">
        <v>541.92999999999995</v>
      </c>
      <c r="H221" s="87">
        <v>550.44000000000005</v>
      </c>
      <c r="I221" s="14"/>
    </row>
    <row r="222" spans="1:9" x14ac:dyDescent="0.2">
      <c r="A222" s="14" t="s">
        <v>88</v>
      </c>
      <c r="B222" s="14" t="s">
        <v>82</v>
      </c>
      <c r="C222" s="14" t="s">
        <v>322</v>
      </c>
      <c r="D222" s="9">
        <v>22</v>
      </c>
      <c r="E222" s="87">
        <v>525.32000000000005</v>
      </c>
      <c r="F222" s="87">
        <v>533.55999999999995</v>
      </c>
      <c r="G222" s="87">
        <v>541.92999999999995</v>
      </c>
      <c r="H222" s="87">
        <v>550.44000000000005</v>
      </c>
      <c r="I222" s="14"/>
    </row>
    <row r="223" spans="1:9" x14ac:dyDescent="0.2">
      <c r="A223" s="14" t="s">
        <v>88</v>
      </c>
      <c r="B223" s="14" t="s">
        <v>82</v>
      </c>
      <c r="C223" s="14" t="s">
        <v>322</v>
      </c>
      <c r="D223" s="9">
        <v>23</v>
      </c>
      <c r="E223" s="87">
        <v>525.32000000000005</v>
      </c>
      <c r="F223" s="87">
        <v>533.55999999999995</v>
      </c>
      <c r="G223" s="87">
        <v>541.92999999999995</v>
      </c>
      <c r="H223" s="87">
        <v>550.44000000000005</v>
      </c>
      <c r="I223" s="14"/>
    </row>
    <row r="224" spans="1:9" x14ac:dyDescent="0.2">
      <c r="A224" s="14" t="s">
        <v>88</v>
      </c>
      <c r="B224" s="14" t="s">
        <v>82</v>
      </c>
      <c r="C224" s="14" t="s">
        <v>322</v>
      </c>
      <c r="D224" s="9">
        <v>24</v>
      </c>
      <c r="E224" s="87">
        <v>525.32000000000005</v>
      </c>
      <c r="F224" s="87">
        <v>533.55999999999995</v>
      </c>
      <c r="G224" s="87">
        <v>541.92999999999995</v>
      </c>
      <c r="H224" s="87">
        <v>550.44000000000005</v>
      </c>
      <c r="I224" s="14"/>
    </row>
    <row r="225" spans="1:9" x14ac:dyDescent="0.2">
      <c r="A225" s="14" t="s">
        <v>88</v>
      </c>
      <c r="B225" s="14" t="s">
        <v>82</v>
      </c>
      <c r="C225" s="14" t="s">
        <v>322</v>
      </c>
      <c r="D225" s="9">
        <v>25</v>
      </c>
      <c r="E225" s="87">
        <v>527.41999999999996</v>
      </c>
      <c r="F225" s="87">
        <v>535.70000000000005</v>
      </c>
      <c r="G225" s="87">
        <v>544.1</v>
      </c>
      <c r="H225" s="87">
        <v>552.64</v>
      </c>
      <c r="I225" s="14"/>
    </row>
    <row r="226" spans="1:9" x14ac:dyDescent="0.2">
      <c r="A226" s="14" t="s">
        <v>88</v>
      </c>
      <c r="B226" s="14" t="s">
        <v>82</v>
      </c>
      <c r="C226" s="14" t="s">
        <v>322</v>
      </c>
      <c r="D226" s="9">
        <v>26</v>
      </c>
      <c r="E226" s="87">
        <v>537.92999999999995</v>
      </c>
      <c r="F226" s="87">
        <v>546.37</v>
      </c>
      <c r="G226" s="87">
        <v>554.94000000000005</v>
      </c>
      <c r="H226" s="87">
        <v>563.65</v>
      </c>
      <c r="I226" s="14"/>
    </row>
    <row r="227" spans="1:9" x14ac:dyDescent="0.2">
      <c r="A227" s="14" t="s">
        <v>88</v>
      </c>
      <c r="B227" s="14" t="s">
        <v>82</v>
      </c>
      <c r="C227" s="14" t="s">
        <v>322</v>
      </c>
      <c r="D227" s="9">
        <v>27</v>
      </c>
      <c r="E227" s="87">
        <v>550.54</v>
      </c>
      <c r="F227" s="87">
        <v>559.16999999999996</v>
      </c>
      <c r="G227" s="87">
        <v>567.95000000000005</v>
      </c>
      <c r="H227" s="87">
        <v>576.86</v>
      </c>
      <c r="I227" s="14"/>
    </row>
    <row r="228" spans="1:9" x14ac:dyDescent="0.2">
      <c r="A228" s="14" t="s">
        <v>88</v>
      </c>
      <c r="B228" s="14" t="s">
        <v>82</v>
      </c>
      <c r="C228" s="14" t="s">
        <v>322</v>
      </c>
      <c r="D228" s="9">
        <v>28</v>
      </c>
      <c r="E228" s="87">
        <v>571.02</v>
      </c>
      <c r="F228" s="87">
        <v>579.98</v>
      </c>
      <c r="G228" s="87">
        <v>589.08000000000004</v>
      </c>
      <c r="H228" s="87">
        <v>598.32000000000005</v>
      </c>
      <c r="I228" s="14"/>
    </row>
    <row r="229" spans="1:9" x14ac:dyDescent="0.2">
      <c r="A229" s="14" t="s">
        <v>88</v>
      </c>
      <c r="B229" s="14" t="s">
        <v>82</v>
      </c>
      <c r="C229" s="14" t="s">
        <v>322</v>
      </c>
      <c r="D229" s="9">
        <v>29</v>
      </c>
      <c r="E229" s="87">
        <v>587.83000000000004</v>
      </c>
      <c r="F229" s="87">
        <v>597.05999999999995</v>
      </c>
      <c r="G229" s="87">
        <v>606.41999999999996</v>
      </c>
      <c r="H229" s="87">
        <v>615.94000000000005</v>
      </c>
      <c r="I229" s="14"/>
    </row>
    <row r="230" spans="1:9" x14ac:dyDescent="0.2">
      <c r="A230" s="14" t="s">
        <v>88</v>
      </c>
      <c r="B230" s="14" t="s">
        <v>82</v>
      </c>
      <c r="C230" s="14" t="s">
        <v>322</v>
      </c>
      <c r="D230" s="9">
        <v>30</v>
      </c>
      <c r="E230" s="87">
        <v>596.24</v>
      </c>
      <c r="F230" s="87">
        <v>605.59</v>
      </c>
      <c r="G230" s="87">
        <v>615.09</v>
      </c>
      <c r="H230" s="87">
        <v>624.75</v>
      </c>
      <c r="I230" s="14"/>
    </row>
    <row r="231" spans="1:9" x14ac:dyDescent="0.2">
      <c r="A231" s="14" t="s">
        <v>88</v>
      </c>
      <c r="B231" s="14" t="s">
        <v>82</v>
      </c>
      <c r="C231" s="14" t="s">
        <v>322</v>
      </c>
      <c r="D231" s="9">
        <v>31</v>
      </c>
      <c r="E231" s="87">
        <v>608.85</v>
      </c>
      <c r="F231" s="87">
        <v>618.4</v>
      </c>
      <c r="G231" s="87">
        <v>628.1</v>
      </c>
      <c r="H231" s="87">
        <v>637.96</v>
      </c>
      <c r="I231" s="14"/>
    </row>
    <row r="232" spans="1:9" x14ac:dyDescent="0.2">
      <c r="A232" s="14" t="s">
        <v>88</v>
      </c>
      <c r="B232" s="14" t="s">
        <v>82</v>
      </c>
      <c r="C232" s="14" t="s">
        <v>322</v>
      </c>
      <c r="D232" s="9">
        <v>32</v>
      </c>
      <c r="E232" s="87">
        <v>621.45000000000005</v>
      </c>
      <c r="F232" s="87">
        <v>631.20000000000005</v>
      </c>
      <c r="G232" s="87">
        <v>641.11</v>
      </c>
      <c r="H232" s="87">
        <v>651.16999999999996</v>
      </c>
      <c r="I232" s="14"/>
    </row>
    <row r="233" spans="1:9" x14ac:dyDescent="0.2">
      <c r="A233" s="14" t="s">
        <v>88</v>
      </c>
      <c r="B233" s="14" t="s">
        <v>82</v>
      </c>
      <c r="C233" s="14" t="s">
        <v>322</v>
      </c>
      <c r="D233" s="9">
        <v>33</v>
      </c>
      <c r="E233" s="87">
        <v>629.33000000000004</v>
      </c>
      <c r="F233" s="87">
        <v>639.21</v>
      </c>
      <c r="G233" s="87">
        <v>649.24</v>
      </c>
      <c r="H233" s="87">
        <v>659.42</v>
      </c>
      <c r="I233" s="14"/>
    </row>
    <row r="234" spans="1:9" x14ac:dyDescent="0.2">
      <c r="A234" s="14" t="s">
        <v>88</v>
      </c>
      <c r="B234" s="14" t="s">
        <v>82</v>
      </c>
      <c r="C234" s="14" t="s">
        <v>322</v>
      </c>
      <c r="D234" s="9">
        <v>34</v>
      </c>
      <c r="E234" s="87">
        <v>637.74</v>
      </c>
      <c r="F234" s="87">
        <v>647.74</v>
      </c>
      <c r="G234" s="87">
        <v>657.91</v>
      </c>
      <c r="H234" s="87">
        <v>668.23</v>
      </c>
      <c r="I234" s="14"/>
    </row>
    <row r="235" spans="1:9" x14ac:dyDescent="0.2">
      <c r="A235" s="14" t="s">
        <v>88</v>
      </c>
      <c r="B235" s="14" t="s">
        <v>82</v>
      </c>
      <c r="C235" s="14" t="s">
        <v>322</v>
      </c>
      <c r="D235" s="9">
        <v>35</v>
      </c>
      <c r="E235" s="87">
        <v>641.94000000000005</v>
      </c>
      <c r="F235" s="87">
        <v>652.01</v>
      </c>
      <c r="G235" s="87">
        <v>662.24</v>
      </c>
      <c r="H235" s="87">
        <v>672.63</v>
      </c>
      <c r="I235" s="14"/>
    </row>
    <row r="236" spans="1:9" x14ac:dyDescent="0.2">
      <c r="A236" s="14" t="s">
        <v>88</v>
      </c>
      <c r="B236" s="14" t="s">
        <v>82</v>
      </c>
      <c r="C236" s="14" t="s">
        <v>322</v>
      </c>
      <c r="D236" s="9">
        <v>36</v>
      </c>
      <c r="E236" s="87">
        <v>646.14</v>
      </c>
      <c r="F236" s="87">
        <v>656.28</v>
      </c>
      <c r="G236" s="87">
        <v>666.58</v>
      </c>
      <c r="H236" s="87">
        <v>677.04</v>
      </c>
      <c r="I236" s="14"/>
    </row>
    <row r="237" spans="1:9" x14ac:dyDescent="0.2">
      <c r="A237" s="14" t="s">
        <v>88</v>
      </c>
      <c r="B237" s="14" t="s">
        <v>82</v>
      </c>
      <c r="C237" s="14" t="s">
        <v>322</v>
      </c>
      <c r="D237" s="9">
        <v>37</v>
      </c>
      <c r="E237" s="87">
        <v>650.35</v>
      </c>
      <c r="F237" s="87">
        <v>660.55</v>
      </c>
      <c r="G237" s="87">
        <v>670.91</v>
      </c>
      <c r="H237" s="87">
        <v>681.44</v>
      </c>
      <c r="I237" s="14"/>
    </row>
    <row r="238" spans="1:9" x14ac:dyDescent="0.2">
      <c r="A238" s="14" t="s">
        <v>88</v>
      </c>
      <c r="B238" s="14" t="s">
        <v>82</v>
      </c>
      <c r="C238" s="14" t="s">
        <v>322</v>
      </c>
      <c r="D238" s="9">
        <v>38</v>
      </c>
      <c r="E238" s="87">
        <v>654.54999999999995</v>
      </c>
      <c r="F238" s="87">
        <v>664.82</v>
      </c>
      <c r="G238" s="87">
        <v>675.25</v>
      </c>
      <c r="H238" s="87">
        <v>685.84</v>
      </c>
      <c r="I238" s="14"/>
    </row>
    <row r="239" spans="1:9" x14ac:dyDescent="0.2">
      <c r="A239" s="14" t="s">
        <v>88</v>
      </c>
      <c r="B239" s="14" t="s">
        <v>82</v>
      </c>
      <c r="C239" s="14" t="s">
        <v>322</v>
      </c>
      <c r="D239" s="9">
        <v>39</v>
      </c>
      <c r="E239" s="87">
        <v>662.95</v>
      </c>
      <c r="F239" s="87">
        <v>673.36</v>
      </c>
      <c r="G239" s="87">
        <v>683.92</v>
      </c>
      <c r="H239" s="87">
        <v>694.65</v>
      </c>
      <c r="I239" s="14"/>
    </row>
    <row r="240" spans="1:9" x14ac:dyDescent="0.2">
      <c r="A240" s="14" t="s">
        <v>88</v>
      </c>
      <c r="B240" s="14" t="s">
        <v>82</v>
      </c>
      <c r="C240" s="14" t="s">
        <v>322</v>
      </c>
      <c r="D240" s="9">
        <v>40</v>
      </c>
      <c r="E240" s="87">
        <v>671.36</v>
      </c>
      <c r="F240" s="87">
        <v>681.89</v>
      </c>
      <c r="G240" s="87">
        <v>692.59</v>
      </c>
      <c r="H240" s="87">
        <v>703.46</v>
      </c>
      <c r="I240" s="14"/>
    </row>
    <row r="241" spans="1:9" x14ac:dyDescent="0.2">
      <c r="A241" s="14" t="s">
        <v>88</v>
      </c>
      <c r="B241" s="14" t="s">
        <v>82</v>
      </c>
      <c r="C241" s="14" t="s">
        <v>322</v>
      </c>
      <c r="D241" s="9">
        <v>41</v>
      </c>
      <c r="E241" s="87">
        <v>683.97</v>
      </c>
      <c r="F241" s="87">
        <v>694.7</v>
      </c>
      <c r="G241" s="87">
        <v>705.6</v>
      </c>
      <c r="H241" s="87">
        <v>716.67</v>
      </c>
      <c r="I241" s="14"/>
    </row>
    <row r="242" spans="1:9" x14ac:dyDescent="0.2">
      <c r="A242" s="14" t="s">
        <v>88</v>
      </c>
      <c r="B242" s="14" t="s">
        <v>82</v>
      </c>
      <c r="C242" s="14" t="s">
        <v>322</v>
      </c>
      <c r="D242" s="9">
        <v>42</v>
      </c>
      <c r="E242" s="87">
        <v>696.05</v>
      </c>
      <c r="F242" s="87">
        <v>706.97</v>
      </c>
      <c r="G242" s="87">
        <v>718.06</v>
      </c>
      <c r="H242" s="87">
        <v>729.33</v>
      </c>
      <c r="I242" s="14"/>
    </row>
    <row r="243" spans="1:9" x14ac:dyDescent="0.2">
      <c r="A243" s="14" t="s">
        <v>88</v>
      </c>
      <c r="B243" s="14" t="s">
        <v>82</v>
      </c>
      <c r="C243" s="14" t="s">
        <v>322</v>
      </c>
      <c r="D243" s="9">
        <v>43</v>
      </c>
      <c r="E243" s="87">
        <v>712.86</v>
      </c>
      <c r="F243" s="87">
        <v>724.04</v>
      </c>
      <c r="G243" s="87">
        <v>735.4</v>
      </c>
      <c r="H243" s="87">
        <v>746.94</v>
      </c>
      <c r="I243" s="14"/>
    </row>
    <row r="244" spans="1:9" x14ac:dyDescent="0.2">
      <c r="A244" s="14" t="s">
        <v>88</v>
      </c>
      <c r="B244" s="14" t="s">
        <v>82</v>
      </c>
      <c r="C244" s="14" t="s">
        <v>322</v>
      </c>
      <c r="D244" s="9">
        <v>44</v>
      </c>
      <c r="E244" s="87">
        <v>733.87</v>
      </c>
      <c r="F244" s="87">
        <v>745.39</v>
      </c>
      <c r="G244" s="87">
        <v>757.08</v>
      </c>
      <c r="H244" s="87">
        <v>768.96</v>
      </c>
      <c r="I244" s="14"/>
    </row>
    <row r="245" spans="1:9" x14ac:dyDescent="0.2">
      <c r="A245" s="14" t="s">
        <v>88</v>
      </c>
      <c r="B245" s="14" t="s">
        <v>82</v>
      </c>
      <c r="C245" s="14" t="s">
        <v>322</v>
      </c>
      <c r="D245" s="9">
        <v>45</v>
      </c>
      <c r="E245" s="87">
        <v>758.56</v>
      </c>
      <c r="F245" s="87">
        <v>770.46</v>
      </c>
      <c r="G245" s="87">
        <v>782.55</v>
      </c>
      <c r="H245" s="87">
        <v>794.83</v>
      </c>
      <c r="I245" s="14"/>
    </row>
    <row r="246" spans="1:9" x14ac:dyDescent="0.2">
      <c r="A246" s="14" t="s">
        <v>88</v>
      </c>
      <c r="B246" s="14" t="s">
        <v>82</v>
      </c>
      <c r="C246" s="14" t="s">
        <v>322</v>
      </c>
      <c r="D246" s="9">
        <v>46</v>
      </c>
      <c r="E246" s="87">
        <v>787.98</v>
      </c>
      <c r="F246" s="87">
        <v>800.34</v>
      </c>
      <c r="G246" s="87">
        <v>812.9</v>
      </c>
      <c r="H246" s="87">
        <v>825.65</v>
      </c>
      <c r="I246" s="14"/>
    </row>
    <row r="247" spans="1:9" x14ac:dyDescent="0.2">
      <c r="A247" s="14" t="s">
        <v>88</v>
      </c>
      <c r="B247" s="14" t="s">
        <v>82</v>
      </c>
      <c r="C247" s="14" t="s">
        <v>322</v>
      </c>
      <c r="D247" s="9">
        <v>47</v>
      </c>
      <c r="E247" s="87">
        <v>821.08</v>
      </c>
      <c r="F247" s="87">
        <v>833.96</v>
      </c>
      <c r="G247" s="87">
        <v>847.04</v>
      </c>
      <c r="H247" s="87">
        <v>860.33</v>
      </c>
      <c r="I247" s="14"/>
    </row>
    <row r="248" spans="1:9" x14ac:dyDescent="0.2">
      <c r="A248" s="14" t="s">
        <v>88</v>
      </c>
      <c r="B248" s="14" t="s">
        <v>82</v>
      </c>
      <c r="C248" s="14" t="s">
        <v>322</v>
      </c>
      <c r="D248" s="9">
        <v>48</v>
      </c>
      <c r="E248" s="87">
        <v>858.9</v>
      </c>
      <c r="F248" s="87">
        <v>872.37</v>
      </c>
      <c r="G248" s="87">
        <v>886.06</v>
      </c>
      <c r="H248" s="87">
        <v>899.96</v>
      </c>
      <c r="I248" s="14"/>
    </row>
    <row r="249" spans="1:9" x14ac:dyDescent="0.2">
      <c r="A249" s="14" t="s">
        <v>88</v>
      </c>
      <c r="B249" s="14" t="s">
        <v>82</v>
      </c>
      <c r="C249" s="14" t="s">
        <v>322</v>
      </c>
      <c r="D249" s="9">
        <v>49</v>
      </c>
      <c r="E249" s="87">
        <v>896.2</v>
      </c>
      <c r="F249" s="87">
        <v>910.26</v>
      </c>
      <c r="G249" s="87">
        <v>924.54</v>
      </c>
      <c r="H249" s="87">
        <v>939.04</v>
      </c>
      <c r="I249" s="14"/>
    </row>
    <row r="250" spans="1:9" x14ac:dyDescent="0.2">
      <c r="A250" s="14" t="s">
        <v>88</v>
      </c>
      <c r="B250" s="14" t="s">
        <v>82</v>
      </c>
      <c r="C250" s="14" t="s">
        <v>322</v>
      </c>
      <c r="D250" s="9">
        <v>50</v>
      </c>
      <c r="E250" s="87">
        <v>938.22</v>
      </c>
      <c r="F250" s="87">
        <v>952.94</v>
      </c>
      <c r="G250" s="87">
        <v>967.89</v>
      </c>
      <c r="H250" s="87">
        <v>983.08</v>
      </c>
      <c r="I250" s="14"/>
    </row>
    <row r="251" spans="1:9" x14ac:dyDescent="0.2">
      <c r="A251" s="14" t="s">
        <v>88</v>
      </c>
      <c r="B251" s="14" t="s">
        <v>82</v>
      </c>
      <c r="C251" s="14" t="s">
        <v>322</v>
      </c>
      <c r="D251" s="9">
        <v>51</v>
      </c>
      <c r="E251" s="87">
        <v>979.72</v>
      </c>
      <c r="F251" s="87">
        <v>995.09</v>
      </c>
      <c r="G251" s="87">
        <v>1010.71</v>
      </c>
      <c r="H251" s="87">
        <v>1026.56</v>
      </c>
      <c r="I251" s="14"/>
    </row>
    <row r="252" spans="1:9" x14ac:dyDescent="0.2">
      <c r="A252" s="14" t="s">
        <v>88</v>
      </c>
      <c r="B252" s="14" t="s">
        <v>82</v>
      </c>
      <c r="C252" s="14" t="s">
        <v>322</v>
      </c>
      <c r="D252" s="9">
        <v>52</v>
      </c>
      <c r="E252" s="87">
        <v>1025.43</v>
      </c>
      <c r="F252" s="87">
        <v>1041.51</v>
      </c>
      <c r="G252" s="87">
        <v>1057.8499999999999</v>
      </c>
      <c r="H252" s="87">
        <v>1074.45</v>
      </c>
      <c r="I252" s="14"/>
    </row>
    <row r="253" spans="1:9" x14ac:dyDescent="0.2">
      <c r="A253" s="14" t="s">
        <v>88</v>
      </c>
      <c r="B253" s="14" t="s">
        <v>82</v>
      </c>
      <c r="C253" s="14" t="s">
        <v>322</v>
      </c>
      <c r="D253" s="9">
        <v>53</v>
      </c>
      <c r="E253" s="87">
        <v>1071.6500000000001</v>
      </c>
      <c r="F253" s="87">
        <v>1088.47</v>
      </c>
      <c r="G253" s="87">
        <v>1105.54</v>
      </c>
      <c r="H253" s="87">
        <v>1122.8900000000001</v>
      </c>
      <c r="I253" s="14"/>
    </row>
    <row r="254" spans="1:9" x14ac:dyDescent="0.2">
      <c r="A254" s="14" t="s">
        <v>88</v>
      </c>
      <c r="B254" s="14" t="s">
        <v>82</v>
      </c>
      <c r="C254" s="14" t="s">
        <v>322</v>
      </c>
      <c r="D254" s="9">
        <v>54</v>
      </c>
      <c r="E254" s="87">
        <v>1121.56</v>
      </c>
      <c r="F254" s="87">
        <v>1139.1600000000001</v>
      </c>
      <c r="G254" s="87">
        <v>1157.03</v>
      </c>
      <c r="H254" s="87">
        <v>1175.18</v>
      </c>
      <c r="I254" s="14"/>
    </row>
    <row r="255" spans="1:9" x14ac:dyDescent="0.2">
      <c r="A255" s="14" t="s">
        <v>88</v>
      </c>
      <c r="B255" s="14" t="s">
        <v>82</v>
      </c>
      <c r="C255" s="14" t="s">
        <v>322</v>
      </c>
      <c r="D255" s="9">
        <v>55</v>
      </c>
      <c r="E255" s="87">
        <v>1171.46</v>
      </c>
      <c r="F255" s="87">
        <v>1189.8399999999999</v>
      </c>
      <c r="G255" s="87">
        <v>1208.51</v>
      </c>
      <c r="H255" s="87">
        <v>1227.47</v>
      </c>
      <c r="I255" s="14"/>
    </row>
    <row r="256" spans="1:9" x14ac:dyDescent="0.2">
      <c r="A256" s="14" t="s">
        <v>88</v>
      </c>
      <c r="B256" s="14" t="s">
        <v>82</v>
      </c>
      <c r="C256" s="14" t="s">
        <v>322</v>
      </c>
      <c r="D256" s="9">
        <v>56</v>
      </c>
      <c r="E256" s="87">
        <v>1225.57</v>
      </c>
      <c r="F256" s="87">
        <v>1244.8</v>
      </c>
      <c r="G256" s="87">
        <v>1264.33</v>
      </c>
      <c r="H256" s="87">
        <v>1284.17</v>
      </c>
      <c r="I256" s="14"/>
    </row>
    <row r="257" spans="1:9" x14ac:dyDescent="0.2">
      <c r="A257" s="14" t="s">
        <v>88</v>
      </c>
      <c r="B257" s="14" t="s">
        <v>82</v>
      </c>
      <c r="C257" s="14" t="s">
        <v>322</v>
      </c>
      <c r="D257" s="9">
        <v>57</v>
      </c>
      <c r="E257" s="87">
        <v>1280.21</v>
      </c>
      <c r="F257" s="87">
        <v>1300.29</v>
      </c>
      <c r="G257" s="87">
        <v>1320.69</v>
      </c>
      <c r="H257" s="87">
        <v>1341.41</v>
      </c>
      <c r="I257" s="14"/>
    </row>
    <row r="258" spans="1:9" x14ac:dyDescent="0.2">
      <c r="A258" s="14" t="s">
        <v>88</v>
      </c>
      <c r="B258" s="14" t="s">
        <v>82</v>
      </c>
      <c r="C258" s="14" t="s">
        <v>322</v>
      </c>
      <c r="D258" s="9">
        <v>58</v>
      </c>
      <c r="E258" s="87">
        <v>1338.52</v>
      </c>
      <c r="F258" s="87">
        <v>1359.52</v>
      </c>
      <c r="G258" s="87">
        <v>1380.85</v>
      </c>
      <c r="H258" s="87">
        <v>1402.51</v>
      </c>
      <c r="I258" s="14"/>
    </row>
    <row r="259" spans="1:9" x14ac:dyDescent="0.2">
      <c r="A259" s="14" t="s">
        <v>88</v>
      </c>
      <c r="B259" s="14" t="s">
        <v>82</v>
      </c>
      <c r="C259" s="14" t="s">
        <v>322</v>
      </c>
      <c r="D259" s="9">
        <v>59</v>
      </c>
      <c r="E259" s="87">
        <v>1367.41</v>
      </c>
      <c r="F259" s="87">
        <v>1388.86</v>
      </c>
      <c r="G259" s="87">
        <v>1410.65</v>
      </c>
      <c r="H259" s="87">
        <v>1432.79</v>
      </c>
      <c r="I259" s="14"/>
    </row>
    <row r="260" spans="1:9" x14ac:dyDescent="0.2">
      <c r="A260" s="14" t="s">
        <v>88</v>
      </c>
      <c r="B260" s="14" t="s">
        <v>82</v>
      </c>
      <c r="C260" s="14" t="s">
        <v>322</v>
      </c>
      <c r="D260" s="9">
        <v>60</v>
      </c>
      <c r="E260" s="87">
        <v>1425.72</v>
      </c>
      <c r="F260" s="87">
        <v>1448.09</v>
      </c>
      <c r="G260" s="87">
        <v>1470.81</v>
      </c>
      <c r="H260" s="87">
        <v>1493.88</v>
      </c>
      <c r="I260" s="14"/>
    </row>
    <row r="261" spans="1:9" x14ac:dyDescent="0.2">
      <c r="A261" s="14" t="s">
        <v>88</v>
      </c>
      <c r="B261" s="14" t="s">
        <v>82</v>
      </c>
      <c r="C261" s="14" t="s">
        <v>322</v>
      </c>
      <c r="D261" s="85">
        <v>61</v>
      </c>
      <c r="E261" s="87">
        <v>1476.15</v>
      </c>
      <c r="F261" s="87">
        <v>1499.31</v>
      </c>
      <c r="G261" s="87">
        <v>1522.83</v>
      </c>
      <c r="H261" s="87">
        <v>1546.73</v>
      </c>
      <c r="I261" s="14"/>
    </row>
    <row r="262" spans="1:9" x14ac:dyDescent="0.2">
      <c r="A262" s="14" t="s">
        <v>88</v>
      </c>
      <c r="B262" s="14" t="s">
        <v>82</v>
      </c>
      <c r="C262" s="14" t="s">
        <v>322</v>
      </c>
      <c r="D262" s="82">
        <v>62</v>
      </c>
      <c r="E262" s="87">
        <v>1509.25</v>
      </c>
      <c r="F262" s="87">
        <v>1532.92</v>
      </c>
      <c r="G262" s="87">
        <v>1556.98</v>
      </c>
      <c r="H262" s="87">
        <v>1581.4</v>
      </c>
      <c r="I262" s="14"/>
    </row>
    <row r="263" spans="1:9" x14ac:dyDescent="0.2">
      <c r="A263" s="14" t="s">
        <v>88</v>
      </c>
      <c r="B263" s="14" t="s">
        <v>82</v>
      </c>
      <c r="C263" s="14" t="s">
        <v>322</v>
      </c>
      <c r="D263" s="82">
        <v>63</v>
      </c>
      <c r="E263" s="87">
        <v>1550.75</v>
      </c>
      <c r="F263" s="87">
        <v>1575.08</v>
      </c>
      <c r="G263" s="87">
        <v>1599.79</v>
      </c>
      <c r="H263" s="87">
        <v>1624.89</v>
      </c>
      <c r="I263" s="14"/>
    </row>
    <row r="264" spans="1:9" x14ac:dyDescent="0.2">
      <c r="A264" s="14" t="s">
        <v>88</v>
      </c>
      <c r="B264" s="14" t="s">
        <v>82</v>
      </c>
      <c r="C264" s="14" t="s">
        <v>322</v>
      </c>
      <c r="D264" s="82" t="s">
        <v>84</v>
      </c>
      <c r="E264" s="87">
        <v>1575.95</v>
      </c>
      <c r="F264" s="87">
        <v>1600.68</v>
      </c>
      <c r="G264" s="87">
        <v>1625.79</v>
      </c>
      <c r="H264" s="87">
        <v>1651.3</v>
      </c>
      <c r="I264" s="14"/>
    </row>
    <row r="265" spans="1:9" ht="75" x14ac:dyDescent="0.2">
      <c r="A265" s="82" t="s">
        <v>89</v>
      </c>
      <c r="B265" s="83" t="s">
        <v>82</v>
      </c>
      <c r="C265" s="88" t="s">
        <v>322</v>
      </c>
      <c r="D265" s="82" t="s">
        <v>83</v>
      </c>
      <c r="E265" s="87">
        <v>362.95</v>
      </c>
      <c r="F265" s="87">
        <v>368.64</v>
      </c>
      <c r="G265" s="87">
        <v>374.42</v>
      </c>
      <c r="H265" s="87">
        <v>380.3</v>
      </c>
      <c r="I265" s="14"/>
    </row>
    <row r="266" spans="1:9" x14ac:dyDescent="0.2">
      <c r="A266" s="14" t="s">
        <v>89</v>
      </c>
      <c r="B266" s="14" t="s">
        <v>82</v>
      </c>
      <c r="C266" s="14" t="s">
        <v>322</v>
      </c>
      <c r="D266" s="82">
        <v>15</v>
      </c>
      <c r="E266" s="87">
        <v>395.21</v>
      </c>
      <c r="F266" s="87">
        <v>401.41</v>
      </c>
      <c r="G266" s="87">
        <v>407.71</v>
      </c>
      <c r="H266" s="87">
        <v>414.1</v>
      </c>
      <c r="I266" s="14"/>
    </row>
    <row r="267" spans="1:9" x14ac:dyDescent="0.2">
      <c r="A267" s="14" t="s">
        <v>89</v>
      </c>
      <c r="B267" s="14" t="s">
        <v>82</v>
      </c>
      <c r="C267" s="14" t="s">
        <v>322</v>
      </c>
      <c r="D267" s="82">
        <v>16</v>
      </c>
      <c r="E267" s="87">
        <v>407.54</v>
      </c>
      <c r="F267" s="87">
        <v>413.94</v>
      </c>
      <c r="G267" s="87">
        <v>420.43</v>
      </c>
      <c r="H267" s="87">
        <v>427.03</v>
      </c>
      <c r="I267" s="14"/>
    </row>
    <row r="268" spans="1:9" x14ac:dyDescent="0.2">
      <c r="A268" s="14" t="s">
        <v>89</v>
      </c>
      <c r="B268" s="14" t="s">
        <v>82</v>
      </c>
      <c r="C268" s="14" t="s">
        <v>322</v>
      </c>
      <c r="D268" s="82">
        <v>17</v>
      </c>
      <c r="E268" s="87">
        <v>419.88</v>
      </c>
      <c r="F268" s="87">
        <v>426.47</v>
      </c>
      <c r="G268" s="87">
        <v>433.16</v>
      </c>
      <c r="H268" s="87">
        <v>439.95</v>
      </c>
      <c r="I268" s="14"/>
    </row>
    <row r="269" spans="1:9" x14ac:dyDescent="0.2">
      <c r="A269" s="14" t="s">
        <v>89</v>
      </c>
      <c r="B269" s="14" t="s">
        <v>82</v>
      </c>
      <c r="C269" s="14" t="s">
        <v>322</v>
      </c>
      <c r="D269" s="82">
        <v>18</v>
      </c>
      <c r="E269" s="87">
        <v>433.16</v>
      </c>
      <c r="F269" s="87">
        <v>439.96</v>
      </c>
      <c r="G269" s="87">
        <v>446.86</v>
      </c>
      <c r="H269" s="87">
        <v>453.87</v>
      </c>
      <c r="I269" s="14"/>
    </row>
    <row r="270" spans="1:9" x14ac:dyDescent="0.2">
      <c r="A270" s="14" t="s">
        <v>89</v>
      </c>
      <c r="B270" s="14" t="s">
        <v>82</v>
      </c>
      <c r="C270" s="14" t="s">
        <v>322</v>
      </c>
      <c r="D270" s="82">
        <v>19</v>
      </c>
      <c r="E270" s="87">
        <v>446.45</v>
      </c>
      <c r="F270" s="87">
        <v>453.45</v>
      </c>
      <c r="G270" s="87">
        <v>460.57</v>
      </c>
      <c r="H270" s="87">
        <v>467.79</v>
      </c>
      <c r="I270" s="14"/>
    </row>
    <row r="271" spans="1:9" x14ac:dyDescent="0.2">
      <c r="A271" s="14" t="s">
        <v>89</v>
      </c>
      <c r="B271" s="14" t="s">
        <v>82</v>
      </c>
      <c r="C271" s="14" t="s">
        <v>322</v>
      </c>
      <c r="D271" s="82">
        <v>20</v>
      </c>
      <c r="E271" s="87">
        <v>460.21</v>
      </c>
      <c r="F271" s="87">
        <v>467.43</v>
      </c>
      <c r="G271" s="87">
        <v>474.76</v>
      </c>
      <c r="H271" s="87">
        <v>482.21</v>
      </c>
      <c r="I271" s="14"/>
    </row>
    <row r="272" spans="1:9" x14ac:dyDescent="0.2">
      <c r="A272" s="14" t="s">
        <v>89</v>
      </c>
      <c r="B272" s="14" t="s">
        <v>82</v>
      </c>
      <c r="C272" s="14" t="s">
        <v>322</v>
      </c>
      <c r="D272" s="82">
        <v>21</v>
      </c>
      <c r="E272" s="87">
        <v>474.44</v>
      </c>
      <c r="F272" s="87">
        <v>481.88</v>
      </c>
      <c r="G272" s="87">
        <v>489.44</v>
      </c>
      <c r="H272" s="87">
        <v>497.12</v>
      </c>
      <c r="I272" s="14"/>
    </row>
    <row r="273" spans="1:9" x14ac:dyDescent="0.2">
      <c r="A273" s="14" t="s">
        <v>89</v>
      </c>
      <c r="B273" s="14" t="s">
        <v>82</v>
      </c>
      <c r="C273" s="14" t="s">
        <v>322</v>
      </c>
      <c r="D273" s="82">
        <v>22</v>
      </c>
      <c r="E273" s="87">
        <v>474.44</v>
      </c>
      <c r="F273" s="87">
        <v>481.88</v>
      </c>
      <c r="G273" s="87">
        <v>489.44</v>
      </c>
      <c r="H273" s="87">
        <v>497.12</v>
      </c>
      <c r="I273" s="14"/>
    </row>
    <row r="274" spans="1:9" x14ac:dyDescent="0.2">
      <c r="A274" s="14" t="s">
        <v>89</v>
      </c>
      <c r="B274" s="14" t="s">
        <v>82</v>
      </c>
      <c r="C274" s="14" t="s">
        <v>322</v>
      </c>
      <c r="D274" s="82">
        <v>23</v>
      </c>
      <c r="E274" s="87">
        <v>474.44</v>
      </c>
      <c r="F274" s="87">
        <v>481.88</v>
      </c>
      <c r="G274" s="87">
        <v>489.44</v>
      </c>
      <c r="H274" s="87">
        <v>497.12</v>
      </c>
      <c r="I274" s="14"/>
    </row>
    <row r="275" spans="1:9" x14ac:dyDescent="0.2">
      <c r="A275" s="14" t="s">
        <v>89</v>
      </c>
      <c r="B275" s="14" t="s">
        <v>82</v>
      </c>
      <c r="C275" s="14" t="s">
        <v>322</v>
      </c>
      <c r="D275" s="82">
        <v>24</v>
      </c>
      <c r="E275" s="87">
        <v>474.44</v>
      </c>
      <c r="F275" s="87">
        <v>481.88</v>
      </c>
      <c r="G275" s="87">
        <v>489.44</v>
      </c>
      <c r="H275" s="87">
        <v>497.12</v>
      </c>
      <c r="I275" s="14"/>
    </row>
    <row r="276" spans="1:9" x14ac:dyDescent="0.2">
      <c r="A276" s="14" t="s">
        <v>89</v>
      </c>
      <c r="B276" s="14" t="s">
        <v>82</v>
      </c>
      <c r="C276" s="14" t="s">
        <v>322</v>
      </c>
      <c r="D276" s="82">
        <v>25</v>
      </c>
      <c r="E276" s="87">
        <v>476.34</v>
      </c>
      <c r="F276" s="87">
        <v>483.81</v>
      </c>
      <c r="G276" s="87">
        <v>491.4</v>
      </c>
      <c r="H276" s="87">
        <v>499.11</v>
      </c>
      <c r="I276" s="14"/>
    </row>
    <row r="277" spans="1:9" x14ac:dyDescent="0.2">
      <c r="A277" s="14" t="s">
        <v>89</v>
      </c>
      <c r="B277" s="14" t="s">
        <v>82</v>
      </c>
      <c r="C277" s="14" t="s">
        <v>322</v>
      </c>
      <c r="D277" s="82">
        <v>26</v>
      </c>
      <c r="E277" s="87">
        <v>485.83</v>
      </c>
      <c r="F277" s="87">
        <v>493.45</v>
      </c>
      <c r="G277" s="87">
        <v>501.19</v>
      </c>
      <c r="H277" s="87">
        <v>509.05</v>
      </c>
      <c r="I277" s="14"/>
    </row>
    <row r="278" spans="1:9" x14ac:dyDescent="0.2">
      <c r="A278" s="14" t="s">
        <v>89</v>
      </c>
      <c r="B278" s="14" t="s">
        <v>82</v>
      </c>
      <c r="C278" s="14" t="s">
        <v>322</v>
      </c>
      <c r="D278" s="82">
        <v>27</v>
      </c>
      <c r="E278" s="87">
        <v>497.21</v>
      </c>
      <c r="F278" s="87">
        <v>505.01</v>
      </c>
      <c r="G278" s="87">
        <v>512.94000000000005</v>
      </c>
      <c r="H278" s="87">
        <v>520.98</v>
      </c>
      <c r="I278" s="14"/>
    </row>
    <row r="279" spans="1:9" x14ac:dyDescent="0.2">
      <c r="A279" s="14" t="s">
        <v>89</v>
      </c>
      <c r="B279" s="14" t="s">
        <v>82</v>
      </c>
      <c r="C279" s="14" t="s">
        <v>322</v>
      </c>
      <c r="D279" s="82">
        <v>28</v>
      </c>
      <c r="E279" s="87">
        <v>515.71</v>
      </c>
      <c r="F279" s="87">
        <v>523.80999999999995</v>
      </c>
      <c r="G279" s="87">
        <v>532.02</v>
      </c>
      <c r="H279" s="87">
        <v>540.37</v>
      </c>
      <c r="I279" s="14"/>
    </row>
    <row r="280" spans="1:9" x14ac:dyDescent="0.2">
      <c r="A280" s="14" t="s">
        <v>89</v>
      </c>
      <c r="B280" s="14" t="s">
        <v>82</v>
      </c>
      <c r="C280" s="14" t="s">
        <v>322</v>
      </c>
      <c r="D280" s="82">
        <v>29</v>
      </c>
      <c r="E280" s="87">
        <v>530.9</v>
      </c>
      <c r="F280" s="87">
        <v>539.23</v>
      </c>
      <c r="G280" s="87">
        <v>547.69000000000005</v>
      </c>
      <c r="H280" s="87">
        <v>556.28</v>
      </c>
      <c r="I280" s="14"/>
    </row>
    <row r="281" spans="1:9" x14ac:dyDescent="0.2">
      <c r="A281" s="14" t="s">
        <v>89</v>
      </c>
      <c r="B281" s="14" t="s">
        <v>82</v>
      </c>
      <c r="C281" s="14" t="s">
        <v>322</v>
      </c>
      <c r="D281" s="82">
        <v>30</v>
      </c>
      <c r="E281" s="87">
        <v>538.49</v>
      </c>
      <c r="F281" s="87">
        <v>546.94000000000005</v>
      </c>
      <c r="G281" s="87">
        <v>555.52</v>
      </c>
      <c r="H281" s="87">
        <v>564.23</v>
      </c>
      <c r="I281" s="14"/>
    </row>
    <row r="282" spans="1:9" x14ac:dyDescent="0.2">
      <c r="A282" s="14" t="s">
        <v>89</v>
      </c>
      <c r="B282" s="14" t="s">
        <v>82</v>
      </c>
      <c r="C282" s="14" t="s">
        <v>322</v>
      </c>
      <c r="D282" s="82">
        <v>31</v>
      </c>
      <c r="E282" s="87">
        <v>549.87</v>
      </c>
      <c r="F282" s="87">
        <v>558.5</v>
      </c>
      <c r="G282" s="87">
        <v>567.26</v>
      </c>
      <c r="H282" s="87">
        <v>576.16</v>
      </c>
      <c r="I282" s="14"/>
    </row>
    <row r="283" spans="1:9" x14ac:dyDescent="0.2">
      <c r="A283" s="14" t="s">
        <v>89</v>
      </c>
      <c r="B283" s="14" t="s">
        <v>82</v>
      </c>
      <c r="C283" s="14" t="s">
        <v>322</v>
      </c>
      <c r="D283" s="82">
        <v>32</v>
      </c>
      <c r="E283" s="87">
        <v>561.26</v>
      </c>
      <c r="F283" s="87">
        <v>570.07000000000005</v>
      </c>
      <c r="G283" s="87">
        <v>579.01</v>
      </c>
      <c r="H283" s="87">
        <v>588.09</v>
      </c>
      <c r="I283" s="14"/>
    </row>
    <row r="284" spans="1:9" x14ac:dyDescent="0.2">
      <c r="A284" s="14" t="s">
        <v>89</v>
      </c>
      <c r="B284" s="14" t="s">
        <v>82</v>
      </c>
      <c r="C284" s="14" t="s">
        <v>322</v>
      </c>
      <c r="D284" s="82">
        <v>33</v>
      </c>
      <c r="E284" s="87">
        <v>568.38</v>
      </c>
      <c r="F284" s="87">
        <v>577.29</v>
      </c>
      <c r="G284" s="87">
        <v>586.35</v>
      </c>
      <c r="H284" s="87">
        <v>595.54999999999995</v>
      </c>
      <c r="I284" s="14"/>
    </row>
    <row r="285" spans="1:9" x14ac:dyDescent="0.2">
      <c r="A285" s="14" t="s">
        <v>89</v>
      </c>
      <c r="B285" s="14" t="s">
        <v>82</v>
      </c>
      <c r="C285" s="14" t="s">
        <v>322</v>
      </c>
      <c r="D285" s="82">
        <v>34</v>
      </c>
      <c r="E285" s="87">
        <v>575.97</v>
      </c>
      <c r="F285" s="87">
        <v>585</v>
      </c>
      <c r="G285" s="87">
        <v>594.17999999999995</v>
      </c>
      <c r="H285" s="87">
        <v>603.51</v>
      </c>
      <c r="I285" s="14"/>
    </row>
    <row r="286" spans="1:9" x14ac:dyDescent="0.2">
      <c r="A286" s="14" t="s">
        <v>89</v>
      </c>
      <c r="B286" s="14" t="s">
        <v>82</v>
      </c>
      <c r="C286" s="14" t="s">
        <v>322</v>
      </c>
      <c r="D286" s="82">
        <v>35</v>
      </c>
      <c r="E286" s="87">
        <v>579.76</v>
      </c>
      <c r="F286" s="87">
        <v>588.86</v>
      </c>
      <c r="G286" s="87">
        <v>598.1</v>
      </c>
      <c r="H286" s="87">
        <v>607.48</v>
      </c>
      <c r="I286" s="14"/>
    </row>
    <row r="287" spans="1:9" x14ac:dyDescent="0.2">
      <c r="A287" s="14" t="s">
        <v>89</v>
      </c>
      <c r="B287" s="14" t="s">
        <v>82</v>
      </c>
      <c r="C287" s="14" t="s">
        <v>322</v>
      </c>
      <c r="D287" s="82">
        <v>36</v>
      </c>
      <c r="E287" s="87">
        <v>583.55999999999995</v>
      </c>
      <c r="F287" s="87">
        <v>592.72</v>
      </c>
      <c r="G287" s="87">
        <v>602.01</v>
      </c>
      <c r="H287" s="87">
        <v>611.46</v>
      </c>
      <c r="I287" s="14"/>
    </row>
    <row r="288" spans="1:9" x14ac:dyDescent="0.2">
      <c r="A288" s="14" t="s">
        <v>89</v>
      </c>
      <c r="B288" s="14" t="s">
        <v>82</v>
      </c>
      <c r="C288" s="14" t="s">
        <v>322</v>
      </c>
      <c r="D288" s="82">
        <v>37</v>
      </c>
      <c r="E288" s="87">
        <v>587.35</v>
      </c>
      <c r="F288" s="87">
        <v>596.57000000000005</v>
      </c>
      <c r="G288" s="87">
        <v>605.92999999999995</v>
      </c>
      <c r="H288" s="87">
        <v>615.44000000000005</v>
      </c>
      <c r="I288" s="14"/>
    </row>
    <row r="289" spans="1:9" x14ac:dyDescent="0.2">
      <c r="A289" s="14" t="s">
        <v>89</v>
      </c>
      <c r="B289" s="14" t="s">
        <v>82</v>
      </c>
      <c r="C289" s="14" t="s">
        <v>322</v>
      </c>
      <c r="D289" s="82">
        <v>38</v>
      </c>
      <c r="E289" s="87">
        <v>591.15</v>
      </c>
      <c r="F289" s="87">
        <v>600.42999999999995</v>
      </c>
      <c r="G289" s="87">
        <v>609.85</v>
      </c>
      <c r="H289" s="87">
        <v>619.41</v>
      </c>
      <c r="I289" s="14"/>
    </row>
    <row r="290" spans="1:9" x14ac:dyDescent="0.2">
      <c r="A290" s="14" t="s">
        <v>89</v>
      </c>
      <c r="B290" s="14" t="s">
        <v>82</v>
      </c>
      <c r="C290" s="14" t="s">
        <v>322</v>
      </c>
      <c r="D290" s="82">
        <v>39</v>
      </c>
      <c r="E290" s="87">
        <v>598.74</v>
      </c>
      <c r="F290" s="87">
        <v>608.14</v>
      </c>
      <c r="G290" s="87">
        <v>617.67999999999995</v>
      </c>
      <c r="H290" s="87">
        <v>627.37</v>
      </c>
      <c r="I290" s="14"/>
    </row>
    <row r="291" spans="1:9" x14ac:dyDescent="0.2">
      <c r="A291" s="14" t="s">
        <v>89</v>
      </c>
      <c r="B291" s="14" t="s">
        <v>82</v>
      </c>
      <c r="C291" s="14" t="s">
        <v>322</v>
      </c>
      <c r="D291" s="82">
        <v>40</v>
      </c>
      <c r="E291" s="87">
        <v>606.33000000000004</v>
      </c>
      <c r="F291" s="87">
        <v>615.85</v>
      </c>
      <c r="G291" s="87">
        <v>625.51</v>
      </c>
      <c r="H291" s="87">
        <v>635.32000000000005</v>
      </c>
      <c r="I291" s="14"/>
    </row>
    <row r="292" spans="1:9" x14ac:dyDescent="0.2">
      <c r="A292" s="14" t="s">
        <v>89</v>
      </c>
      <c r="B292" s="14" t="s">
        <v>82</v>
      </c>
      <c r="C292" s="14" t="s">
        <v>322</v>
      </c>
      <c r="D292" s="82">
        <v>41</v>
      </c>
      <c r="E292" s="87">
        <v>617.72</v>
      </c>
      <c r="F292" s="87">
        <v>627.41</v>
      </c>
      <c r="G292" s="87">
        <v>637.25</v>
      </c>
      <c r="H292" s="87">
        <v>647.25</v>
      </c>
      <c r="I292" s="14"/>
    </row>
    <row r="293" spans="1:9" x14ac:dyDescent="0.2">
      <c r="A293" s="14" t="s">
        <v>89</v>
      </c>
      <c r="B293" s="14" t="s">
        <v>82</v>
      </c>
      <c r="C293" s="14" t="s">
        <v>322</v>
      </c>
      <c r="D293" s="82">
        <v>42</v>
      </c>
      <c r="E293" s="87">
        <v>628.63</v>
      </c>
      <c r="F293" s="87">
        <v>638.49</v>
      </c>
      <c r="G293" s="87">
        <v>648.51</v>
      </c>
      <c r="H293" s="87">
        <v>658.69</v>
      </c>
      <c r="I293" s="14"/>
    </row>
    <row r="294" spans="1:9" x14ac:dyDescent="0.2">
      <c r="A294" s="14" t="s">
        <v>89</v>
      </c>
      <c r="B294" s="14" t="s">
        <v>82</v>
      </c>
      <c r="C294" s="14" t="s">
        <v>322</v>
      </c>
      <c r="D294" s="82">
        <v>43</v>
      </c>
      <c r="E294" s="87">
        <v>643.80999999999995</v>
      </c>
      <c r="F294" s="87">
        <v>653.91</v>
      </c>
      <c r="G294" s="87">
        <v>664.17</v>
      </c>
      <c r="H294" s="87">
        <v>674.59</v>
      </c>
      <c r="I294" s="14"/>
    </row>
    <row r="295" spans="1:9" x14ac:dyDescent="0.2">
      <c r="A295" s="14" t="s">
        <v>89</v>
      </c>
      <c r="B295" s="14" t="s">
        <v>82</v>
      </c>
      <c r="C295" s="14" t="s">
        <v>322</v>
      </c>
      <c r="D295" s="82">
        <v>44</v>
      </c>
      <c r="E295" s="87">
        <v>662.79</v>
      </c>
      <c r="F295" s="87">
        <v>673.19</v>
      </c>
      <c r="G295" s="87">
        <v>683.75</v>
      </c>
      <c r="H295" s="87">
        <v>694.48</v>
      </c>
      <c r="I295" s="14"/>
    </row>
    <row r="296" spans="1:9" x14ac:dyDescent="0.2">
      <c r="A296" s="14" t="s">
        <v>89</v>
      </c>
      <c r="B296" s="14" t="s">
        <v>82</v>
      </c>
      <c r="C296" s="14" t="s">
        <v>322</v>
      </c>
      <c r="D296" s="82">
        <v>45</v>
      </c>
      <c r="E296" s="87">
        <v>685.09</v>
      </c>
      <c r="F296" s="87">
        <v>695.84</v>
      </c>
      <c r="G296" s="87">
        <v>706.76</v>
      </c>
      <c r="H296" s="87">
        <v>717.84</v>
      </c>
      <c r="I296" s="14"/>
    </row>
    <row r="297" spans="1:9" x14ac:dyDescent="0.2">
      <c r="A297" s="14" t="s">
        <v>89</v>
      </c>
      <c r="B297" s="14" t="s">
        <v>82</v>
      </c>
      <c r="C297" s="14" t="s">
        <v>322</v>
      </c>
      <c r="D297" s="82">
        <v>46</v>
      </c>
      <c r="E297" s="87">
        <v>711.66</v>
      </c>
      <c r="F297" s="87">
        <v>722.82</v>
      </c>
      <c r="G297" s="87">
        <v>734.16</v>
      </c>
      <c r="H297" s="87">
        <v>745.68</v>
      </c>
      <c r="I297" s="14"/>
    </row>
    <row r="298" spans="1:9" x14ac:dyDescent="0.2">
      <c r="A298" s="14" t="s">
        <v>89</v>
      </c>
      <c r="B298" s="14" t="s">
        <v>82</v>
      </c>
      <c r="C298" s="14" t="s">
        <v>322</v>
      </c>
      <c r="D298" s="82">
        <v>47</v>
      </c>
      <c r="E298" s="87">
        <v>741.55</v>
      </c>
      <c r="F298" s="87">
        <v>753.18</v>
      </c>
      <c r="G298" s="87">
        <v>765</v>
      </c>
      <c r="H298" s="87">
        <v>777</v>
      </c>
      <c r="I298" s="14"/>
    </row>
    <row r="299" spans="1:9" x14ac:dyDescent="0.2">
      <c r="A299" s="14" t="s">
        <v>89</v>
      </c>
      <c r="B299" s="14" t="s">
        <v>82</v>
      </c>
      <c r="C299" s="14" t="s">
        <v>322</v>
      </c>
      <c r="D299" s="82">
        <v>48</v>
      </c>
      <c r="E299" s="87">
        <v>775.71</v>
      </c>
      <c r="F299" s="87">
        <v>787.88</v>
      </c>
      <c r="G299" s="87">
        <v>800.24</v>
      </c>
      <c r="H299" s="87">
        <v>812.79</v>
      </c>
      <c r="I299" s="14"/>
    </row>
    <row r="300" spans="1:9" x14ac:dyDescent="0.2">
      <c r="A300" s="14" t="s">
        <v>89</v>
      </c>
      <c r="B300" s="14" t="s">
        <v>82</v>
      </c>
      <c r="C300" s="14" t="s">
        <v>322</v>
      </c>
      <c r="D300" s="82">
        <v>49</v>
      </c>
      <c r="E300" s="87">
        <v>809.39</v>
      </c>
      <c r="F300" s="87">
        <v>822.09</v>
      </c>
      <c r="G300" s="87">
        <v>834.99</v>
      </c>
      <c r="H300" s="87">
        <v>848.09</v>
      </c>
      <c r="I300" s="14"/>
    </row>
    <row r="301" spans="1:9" x14ac:dyDescent="0.2">
      <c r="A301" s="14" t="s">
        <v>89</v>
      </c>
      <c r="B301" s="14" t="s">
        <v>82</v>
      </c>
      <c r="C301" s="14" t="s">
        <v>322</v>
      </c>
      <c r="D301" s="82">
        <v>50</v>
      </c>
      <c r="E301" s="87">
        <v>847.35</v>
      </c>
      <c r="F301" s="87">
        <v>860.64</v>
      </c>
      <c r="G301" s="87">
        <v>874.14</v>
      </c>
      <c r="H301" s="87">
        <v>887.86</v>
      </c>
      <c r="I301" s="14"/>
    </row>
    <row r="302" spans="1:9" x14ac:dyDescent="0.2">
      <c r="A302" s="14" t="s">
        <v>89</v>
      </c>
      <c r="B302" s="14" t="s">
        <v>82</v>
      </c>
      <c r="C302" s="14" t="s">
        <v>322</v>
      </c>
      <c r="D302" s="82">
        <v>51</v>
      </c>
      <c r="E302" s="87">
        <v>884.83</v>
      </c>
      <c r="F302" s="87">
        <v>898.71</v>
      </c>
      <c r="G302" s="87">
        <v>912.81</v>
      </c>
      <c r="H302" s="87">
        <v>927.13</v>
      </c>
      <c r="I302" s="14"/>
    </row>
    <row r="303" spans="1:9" x14ac:dyDescent="0.2">
      <c r="A303" s="14" t="s">
        <v>89</v>
      </c>
      <c r="B303" s="14" t="s">
        <v>82</v>
      </c>
      <c r="C303" s="14" t="s">
        <v>322</v>
      </c>
      <c r="D303" s="82">
        <v>52</v>
      </c>
      <c r="E303" s="87">
        <v>926.1</v>
      </c>
      <c r="F303" s="87">
        <v>940.63</v>
      </c>
      <c r="G303" s="87">
        <v>955.39</v>
      </c>
      <c r="H303" s="87">
        <v>970.38</v>
      </c>
      <c r="I303" s="14"/>
    </row>
    <row r="304" spans="1:9" x14ac:dyDescent="0.2">
      <c r="A304" s="14" t="s">
        <v>89</v>
      </c>
      <c r="B304" s="14" t="s">
        <v>82</v>
      </c>
      <c r="C304" s="14" t="s">
        <v>322</v>
      </c>
      <c r="D304" s="82">
        <v>53</v>
      </c>
      <c r="E304" s="87">
        <v>967.85</v>
      </c>
      <c r="F304" s="87">
        <v>983.04</v>
      </c>
      <c r="G304" s="87">
        <v>998.46</v>
      </c>
      <c r="H304" s="87">
        <v>1014.13</v>
      </c>
      <c r="I304" s="14"/>
    </row>
    <row r="305" spans="1:9" x14ac:dyDescent="0.2">
      <c r="A305" s="14" t="s">
        <v>89</v>
      </c>
      <c r="B305" s="14" t="s">
        <v>82</v>
      </c>
      <c r="C305" s="14" t="s">
        <v>322</v>
      </c>
      <c r="D305" s="82">
        <v>54</v>
      </c>
      <c r="E305" s="87">
        <v>1012.93</v>
      </c>
      <c r="F305" s="87">
        <v>1028.82</v>
      </c>
      <c r="G305" s="87">
        <v>1044.96</v>
      </c>
      <c r="H305" s="87">
        <v>1061.3499999999999</v>
      </c>
      <c r="I305" s="14"/>
    </row>
    <row r="306" spans="1:9" x14ac:dyDescent="0.2">
      <c r="A306" s="14" t="s">
        <v>89</v>
      </c>
      <c r="B306" s="14" t="s">
        <v>82</v>
      </c>
      <c r="C306" s="14" t="s">
        <v>322</v>
      </c>
      <c r="D306" s="82">
        <v>55</v>
      </c>
      <c r="E306" s="87">
        <v>1058</v>
      </c>
      <c r="F306" s="87">
        <v>1074.5999999999999</v>
      </c>
      <c r="G306" s="87">
        <v>1091.46</v>
      </c>
      <c r="H306" s="87">
        <v>1108.58</v>
      </c>
      <c r="I306" s="14"/>
    </row>
    <row r="307" spans="1:9" x14ac:dyDescent="0.2">
      <c r="A307" s="14" t="s">
        <v>89</v>
      </c>
      <c r="B307" s="14" t="s">
        <v>82</v>
      </c>
      <c r="C307" s="14" t="s">
        <v>322</v>
      </c>
      <c r="D307" s="82">
        <v>56</v>
      </c>
      <c r="E307" s="87">
        <v>1106.8699999999999</v>
      </c>
      <c r="F307" s="87">
        <v>1124.23</v>
      </c>
      <c r="G307" s="87">
        <v>1141.8699999999999</v>
      </c>
      <c r="H307" s="87">
        <v>1159.78</v>
      </c>
      <c r="I307" s="14"/>
    </row>
    <row r="308" spans="1:9" x14ac:dyDescent="0.2">
      <c r="A308" s="14" t="s">
        <v>89</v>
      </c>
      <c r="B308" s="14" t="s">
        <v>82</v>
      </c>
      <c r="C308" s="14" t="s">
        <v>322</v>
      </c>
      <c r="D308" s="82">
        <v>57</v>
      </c>
      <c r="E308" s="87">
        <v>1156.21</v>
      </c>
      <c r="F308" s="87">
        <v>1174.3499999999999</v>
      </c>
      <c r="G308" s="87">
        <v>1192.77</v>
      </c>
      <c r="H308" s="87">
        <v>1211.49</v>
      </c>
      <c r="I308" s="14"/>
    </row>
    <row r="309" spans="1:9" x14ac:dyDescent="0.2">
      <c r="A309" s="14" t="s">
        <v>89</v>
      </c>
      <c r="B309" s="14" t="s">
        <v>82</v>
      </c>
      <c r="C309" s="14" t="s">
        <v>322</v>
      </c>
      <c r="D309" s="82">
        <v>58</v>
      </c>
      <c r="E309" s="87">
        <v>1208.8699999999999</v>
      </c>
      <c r="F309" s="87">
        <v>1227.8399999999999</v>
      </c>
      <c r="G309" s="87">
        <v>1247.0999999999999</v>
      </c>
      <c r="H309" s="87">
        <v>1266.67</v>
      </c>
      <c r="I309" s="14"/>
    </row>
    <row r="310" spans="1:9" x14ac:dyDescent="0.2">
      <c r="A310" s="14" t="s">
        <v>89</v>
      </c>
      <c r="B310" s="14" t="s">
        <v>82</v>
      </c>
      <c r="C310" s="14" t="s">
        <v>322</v>
      </c>
      <c r="D310" s="82">
        <v>59</v>
      </c>
      <c r="E310" s="87">
        <v>1234.96</v>
      </c>
      <c r="F310" s="87">
        <v>1254.3399999999999</v>
      </c>
      <c r="G310" s="87">
        <v>1274.02</v>
      </c>
      <c r="H310" s="87">
        <v>1294.01</v>
      </c>
      <c r="I310" s="14"/>
    </row>
    <row r="311" spans="1:9" x14ac:dyDescent="0.2">
      <c r="A311" s="14" t="s">
        <v>89</v>
      </c>
      <c r="B311" s="14" t="s">
        <v>82</v>
      </c>
      <c r="C311" s="14" t="s">
        <v>322</v>
      </c>
      <c r="D311" s="82">
        <v>60</v>
      </c>
      <c r="E311" s="87">
        <v>1287.6300000000001</v>
      </c>
      <c r="F311" s="87">
        <v>1307.83</v>
      </c>
      <c r="G311" s="87">
        <v>1328.35</v>
      </c>
      <c r="H311" s="87">
        <v>1349.19</v>
      </c>
      <c r="I311" s="14"/>
    </row>
    <row r="312" spans="1:9" x14ac:dyDescent="0.2">
      <c r="A312" s="14" t="s">
        <v>89</v>
      </c>
      <c r="B312" s="14" t="s">
        <v>82</v>
      </c>
      <c r="C312" s="14" t="s">
        <v>322</v>
      </c>
      <c r="D312" s="82">
        <v>61</v>
      </c>
      <c r="E312" s="87">
        <v>1333.17</v>
      </c>
      <c r="F312" s="87">
        <v>1354.09</v>
      </c>
      <c r="G312" s="87">
        <v>1375.33</v>
      </c>
      <c r="H312" s="87">
        <v>1396.91</v>
      </c>
      <c r="I312" s="14"/>
    </row>
    <row r="313" spans="1:9" x14ac:dyDescent="0.2">
      <c r="A313" s="14" t="s">
        <v>89</v>
      </c>
      <c r="B313" s="14" t="s">
        <v>82</v>
      </c>
      <c r="C313" s="14" t="s">
        <v>322</v>
      </c>
      <c r="D313" s="82">
        <v>62</v>
      </c>
      <c r="E313" s="87">
        <v>1363.06</v>
      </c>
      <c r="F313" s="87">
        <v>1384.45</v>
      </c>
      <c r="G313" s="87">
        <v>1406.17</v>
      </c>
      <c r="H313" s="87">
        <v>1428.23</v>
      </c>
      <c r="I313" s="14"/>
    </row>
    <row r="314" spans="1:9" x14ac:dyDescent="0.2">
      <c r="A314" s="14" t="s">
        <v>89</v>
      </c>
      <c r="B314" s="14" t="s">
        <v>82</v>
      </c>
      <c r="C314" s="14" t="s">
        <v>322</v>
      </c>
      <c r="D314" s="82">
        <v>63</v>
      </c>
      <c r="E314" s="87">
        <v>1400.54</v>
      </c>
      <c r="F314" s="87">
        <v>1422.52</v>
      </c>
      <c r="G314" s="87">
        <v>1444.83</v>
      </c>
      <c r="H314" s="87">
        <v>1467.5</v>
      </c>
      <c r="I314" s="14"/>
    </row>
    <row r="315" spans="1:9" x14ac:dyDescent="0.2">
      <c r="A315" s="14" t="s">
        <v>89</v>
      </c>
      <c r="B315" s="14" t="s">
        <v>82</v>
      </c>
      <c r="C315" s="14" t="s">
        <v>322</v>
      </c>
      <c r="D315" s="82" t="s">
        <v>84</v>
      </c>
      <c r="E315" s="87">
        <v>1423.31</v>
      </c>
      <c r="F315" s="87">
        <v>1445.64</v>
      </c>
      <c r="G315" s="87">
        <v>1468.32</v>
      </c>
      <c r="H315" s="87">
        <v>1491.35</v>
      </c>
      <c r="I315" s="14"/>
    </row>
    <row r="316" spans="1:9" ht="75" x14ac:dyDescent="0.2">
      <c r="A316" s="82" t="s">
        <v>90</v>
      </c>
      <c r="B316" s="83" t="s">
        <v>82</v>
      </c>
      <c r="C316" s="88" t="s">
        <v>322</v>
      </c>
      <c r="D316" s="82" t="s">
        <v>83</v>
      </c>
      <c r="E316" s="87">
        <v>382.41</v>
      </c>
      <c r="F316" s="87">
        <v>388.41</v>
      </c>
      <c r="G316" s="87">
        <v>394.5</v>
      </c>
      <c r="H316" s="87">
        <v>400.69</v>
      </c>
      <c r="I316" s="14"/>
    </row>
    <row r="317" spans="1:9" x14ac:dyDescent="0.2">
      <c r="A317" s="14" t="s">
        <v>90</v>
      </c>
      <c r="B317" s="14" t="s">
        <v>82</v>
      </c>
      <c r="C317" s="14" t="s">
        <v>322</v>
      </c>
      <c r="D317" s="82">
        <v>15</v>
      </c>
      <c r="E317" s="87">
        <v>416.4</v>
      </c>
      <c r="F317" s="87">
        <v>422.93</v>
      </c>
      <c r="G317" s="87">
        <v>429.57</v>
      </c>
      <c r="H317" s="87">
        <v>436.31</v>
      </c>
      <c r="I317" s="14"/>
    </row>
    <row r="318" spans="1:9" x14ac:dyDescent="0.2">
      <c r="A318" s="14" t="s">
        <v>90</v>
      </c>
      <c r="B318" s="14" t="s">
        <v>82</v>
      </c>
      <c r="C318" s="14" t="s">
        <v>322</v>
      </c>
      <c r="D318" s="82">
        <v>16</v>
      </c>
      <c r="E318" s="87">
        <v>429.4</v>
      </c>
      <c r="F318" s="87">
        <v>436.13</v>
      </c>
      <c r="G318" s="87">
        <v>442.98</v>
      </c>
      <c r="H318" s="87">
        <v>449.93</v>
      </c>
      <c r="I318" s="14"/>
    </row>
    <row r="319" spans="1:9" x14ac:dyDescent="0.2">
      <c r="A319" s="14" t="s">
        <v>90</v>
      </c>
      <c r="B319" s="14" t="s">
        <v>82</v>
      </c>
      <c r="C319" s="14" t="s">
        <v>322</v>
      </c>
      <c r="D319" s="82">
        <v>17</v>
      </c>
      <c r="E319" s="87">
        <v>442.39</v>
      </c>
      <c r="F319" s="87">
        <v>449.33</v>
      </c>
      <c r="G319" s="87">
        <v>456.38</v>
      </c>
      <c r="H319" s="87">
        <v>463.54</v>
      </c>
      <c r="I319" s="14"/>
    </row>
    <row r="320" spans="1:9" x14ac:dyDescent="0.2">
      <c r="A320" s="14" t="s">
        <v>90</v>
      </c>
      <c r="B320" s="14" t="s">
        <v>82</v>
      </c>
      <c r="C320" s="14" t="s">
        <v>322</v>
      </c>
      <c r="D320" s="82">
        <v>18</v>
      </c>
      <c r="E320" s="87">
        <v>456.39</v>
      </c>
      <c r="F320" s="87">
        <v>463.55</v>
      </c>
      <c r="G320" s="87">
        <v>470.82</v>
      </c>
      <c r="H320" s="87">
        <v>478.21</v>
      </c>
      <c r="I320" s="14"/>
    </row>
    <row r="321" spans="1:9" x14ac:dyDescent="0.2">
      <c r="A321" s="14" t="s">
        <v>90</v>
      </c>
      <c r="B321" s="14" t="s">
        <v>82</v>
      </c>
      <c r="C321" s="14" t="s">
        <v>322</v>
      </c>
      <c r="D321" s="82">
        <v>19</v>
      </c>
      <c r="E321" s="87">
        <v>470.39</v>
      </c>
      <c r="F321" s="87">
        <v>477.77</v>
      </c>
      <c r="G321" s="87">
        <v>485.26</v>
      </c>
      <c r="H321" s="87">
        <v>492.88</v>
      </c>
      <c r="I321" s="14"/>
    </row>
    <row r="322" spans="1:9" x14ac:dyDescent="0.2">
      <c r="A322" s="14" t="s">
        <v>90</v>
      </c>
      <c r="B322" s="14" t="s">
        <v>82</v>
      </c>
      <c r="C322" s="14" t="s">
        <v>322</v>
      </c>
      <c r="D322" s="82">
        <v>20</v>
      </c>
      <c r="E322" s="87">
        <v>484.88</v>
      </c>
      <c r="F322" s="87">
        <v>492.49</v>
      </c>
      <c r="G322" s="87">
        <v>500.22</v>
      </c>
      <c r="H322" s="87">
        <v>508.07</v>
      </c>
      <c r="I322" s="14"/>
    </row>
    <row r="323" spans="1:9" x14ac:dyDescent="0.2">
      <c r="A323" s="14" t="s">
        <v>90</v>
      </c>
      <c r="B323" s="14" t="s">
        <v>82</v>
      </c>
      <c r="C323" s="14" t="s">
        <v>322</v>
      </c>
      <c r="D323" s="82">
        <v>21</v>
      </c>
      <c r="E323" s="87">
        <v>499.88</v>
      </c>
      <c r="F323" s="87">
        <v>507.72</v>
      </c>
      <c r="G323" s="87">
        <v>515.69000000000005</v>
      </c>
      <c r="H323" s="87">
        <v>523.78</v>
      </c>
      <c r="I323" s="14"/>
    </row>
    <row r="324" spans="1:9" x14ac:dyDescent="0.2">
      <c r="A324" s="14" t="s">
        <v>90</v>
      </c>
      <c r="B324" s="14" t="s">
        <v>82</v>
      </c>
      <c r="C324" s="14" t="s">
        <v>322</v>
      </c>
      <c r="D324" s="82">
        <v>22</v>
      </c>
      <c r="E324" s="87">
        <v>499.88</v>
      </c>
      <c r="F324" s="87">
        <v>507.72</v>
      </c>
      <c r="G324" s="87">
        <v>515.69000000000005</v>
      </c>
      <c r="H324" s="87">
        <v>523.78</v>
      </c>
      <c r="I324" s="14"/>
    </row>
    <row r="325" spans="1:9" x14ac:dyDescent="0.2">
      <c r="A325" s="14" t="s">
        <v>90</v>
      </c>
      <c r="B325" s="14" t="s">
        <v>82</v>
      </c>
      <c r="C325" s="14" t="s">
        <v>322</v>
      </c>
      <c r="D325" s="82">
        <v>23</v>
      </c>
      <c r="E325" s="87">
        <v>499.88</v>
      </c>
      <c r="F325" s="87">
        <v>507.72</v>
      </c>
      <c r="G325" s="87">
        <v>515.69000000000005</v>
      </c>
      <c r="H325" s="87">
        <v>523.78</v>
      </c>
      <c r="I325" s="14"/>
    </row>
    <row r="326" spans="1:9" x14ac:dyDescent="0.2">
      <c r="A326" s="14" t="s">
        <v>90</v>
      </c>
      <c r="B326" s="14" t="s">
        <v>82</v>
      </c>
      <c r="C326" s="14" t="s">
        <v>322</v>
      </c>
      <c r="D326" s="82">
        <v>24</v>
      </c>
      <c r="E326" s="87">
        <v>499.88</v>
      </c>
      <c r="F326" s="87">
        <v>507.72</v>
      </c>
      <c r="G326" s="87">
        <v>515.69000000000005</v>
      </c>
      <c r="H326" s="87">
        <v>523.78</v>
      </c>
      <c r="I326" s="14"/>
    </row>
    <row r="327" spans="1:9" x14ac:dyDescent="0.2">
      <c r="A327" s="14" t="s">
        <v>90</v>
      </c>
      <c r="B327" s="14" t="s">
        <v>82</v>
      </c>
      <c r="C327" s="14" t="s">
        <v>322</v>
      </c>
      <c r="D327" s="82">
        <v>25</v>
      </c>
      <c r="E327" s="87">
        <v>501.88</v>
      </c>
      <c r="F327" s="87">
        <v>509.75</v>
      </c>
      <c r="G327" s="87">
        <v>517.75</v>
      </c>
      <c r="H327" s="87">
        <v>525.87</v>
      </c>
      <c r="I327" s="14"/>
    </row>
    <row r="328" spans="1:9" x14ac:dyDescent="0.2">
      <c r="A328" s="14" t="s">
        <v>90</v>
      </c>
      <c r="B328" s="14" t="s">
        <v>82</v>
      </c>
      <c r="C328" s="14" t="s">
        <v>322</v>
      </c>
      <c r="D328" s="82">
        <v>26</v>
      </c>
      <c r="E328" s="87">
        <v>511.88</v>
      </c>
      <c r="F328" s="87">
        <v>519.91</v>
      </c>
      <c r="G328" s="87">
        <v>528.05999999999995</v>
      </c>
      <c r="H328" s="87">
        <v>536.35</v>
      </c>
      <c r="I328" s="14"/>
    </row>
    <row r="329" spans="1:9" x14ac:dyDescent="0.2">
      <c r="A329" s="14" t="s">
        <v>90</v>
      </c>
      <c r="B329" s="14" t="s">
        <v>82</v>
      </c>
      <c r="C329" s="14" t="s">
        <v>322</v>
      </c>
      <c r="D329" s="82">
        <v>27</v>
      </c>
      <c r="E329" s="87">
        <v>523.87</v>
      </c>
      <c r="F329" s="87">
        <v>532.09</v>
      </c>
      <c r="G329" s="87">
        <v>540.44000000000005</v>
      </c>
      <c r="H329" s="87">
        <v>548.91999999999996</v>
      </c>
      <c r="I329" s="14"/>
    </row>
    <row r="330" spans="1:9" x14ac:dyDescent="0.2">
      <c r="A330" s="14" t="s">
        <v>90</v>
      </c>
      <c r="B330" s="14" t="s">
        <v>82</v>
      </c>
      <c r="C330" s="14" t="s">
        <v>322</v>
      </c>
      <c r="D330" s="82">
        <v>28</v>
      </c>
      <c r="E330" s="87">
        <v>543.37</v>
      </c>
      <c r="F330" s="87">
        <v>551.89</v>
      </c>
      <c r="G330" s="87">
        <v>560.54999999999995</v>
      </c>
      <c r="H330" s="87">
        <v>569.35</v>
      </c>
      <c r="I330" s="14"/>
    </row>
    <row r="331" spans="1:9" x14ac:dyDescent="0.2">
      <c r="A331" s="14" t="s">
        <v>90</v>
      </c>
      <c r="B331" s="14" t="s">
        <v>82</v>
      </c>
      <c r="C331" s="14" t="s">
        <v>322</v>
      </c>
      <c r="D331" s="82">
        <v>29</v>
      </c>
      <c r="E331" s="87">
        <v>559.37</v>
      </c>
      <c r="F331" s="87">
        <v>568.14</v>
      </c>
      <c r="G331" s="87">
        <v>577.04999999999995</v>
      </c>
      <c r="H331" s="87">
        <v>586.11</v>
      </c>
      <c r="I331" s="14"/>
    </row>
    <row r="332" spans="1:9" x14ac:dyDescent="0.2">
      <c r="A332" s="14" t="s">
        <v>90</v>
      </c>
      <c r="B332" s="14" t="s">
        <v>82</v>
      </c>
      <c r="C332" s="14" t="s">
        <v>322</v>
      </c>
      <c r="D332" s="82">
        <v>30</v>
      </c>
      <c r="E332" s="87">
        <v>567.36</v>
      </c>
      <c r="F332" s="87">
        <v>576.26</v>
      </c>
      <c r="G332" s="87">
        <v>585.30999999999995</v>
      </c>
      <c r="H332" s="87">
        <v>594.49</v>
      </c>
      <c r="I332" s="14"/>
    </row>
    <row r="333" spans="1:9" x14ac:dyDescent="0.2">
      <c r="A333" s="14" t="s">
        <v>90</v>
      </c>
      <c r="B333" s="14" t="s">
        <v>82</v>
      </c>
      <c r="C333" s="14" t="s">
        <v>322</v>
      </c>
      <c r="D333" s="82">
        <v>31</v>
      </c>
      <c r="E333" s="87">
        <v>579.36</v>
      </c>
      <c r="F333" s="87">
        <v>588.45000000000005</v>
      </c>
      <c r="G333" s="87">
        <v>597.67999999999995</v>
      </c>
      <c r="H333" s="87">
        <v>607.05999999999995</v>
      </c>
      <c r="I333" s="14"/>
    </row>
    <row r="334" spans="1:9" x14ac:dyDescent="0.2">
      <c r="A334" s="14" t="s">
        <v>90</v>
      </c>
      <c r="B334" s="14" t="s">
        <v>82</v>
      </c>
      <c r="C334" s="14" t="s">
        <v>322</v>
      </c>
      <c r="D334" s="82">
        <v>32</v>
      </c>
      <c r="E334" s="87">
        <v>591.36</v>
      </c>
      <c r="F334" s="87">
        <v>600.64</v>
      </c>
      <c r="G334" s="87">
        <v>610.05999999999995</v>
      </c>
      <c r="H334" s="87">
        <v>619.63</v>
      </c>
      <c r="I334" s="14"/>
    </row>
    <row r="335" spans="1:9" x14ac:dyDescent="0.2">
      <c r="A335" s="14" t="s">
        <v>90</v>
      </c>
      <c r="B335" s="14" t="s">
        <v>82</v>
      </c>
      <c r="C335" s="14" t="s">
        <v>322</v>
      </c>
      <c r="D335" s="82">
        <v>33</v>
      </c>
      <c r="E335" s="87">
        <v>598.86</v>
      </c>
      <c r="F335" s="87">
        <v>608.25</v>
      </c>
      <c r="G335" s="87">
        <v>617.79</v>
      </c>
      <c r="H335" s="87">
        <v>627.49</v>
      </c>
      <c r="I335" s="14"/>
    </row>
    <row r="336" spans="1:9" x14ac:dyDescent="0.2">
      <c r="A336" s="14" t="s">
        <v>90</v>
      </c>
      <c r="B336" s="14" t="s">
        <v>82</v>
      </c>
      <c r="C336" s="14" t="s">
        <v>322</v>
      </c>
      <c r="D336" s="82">
        <v>34</v>
      </c>
      <c r="E336" s="87">
        <v>606.85</v>
      </c>
      <c r="F336" s="87">
        <v>616.37</v>
      </c>
      <c r="G336" s="87">
        <v>626.04999999999995</v>
      </c>
      <c r="H336" s="87">
        <v>635.87</v>
      </c>
      <c r="I336" s="14"/>
    </row>
    <row r="337" spans="1:9" x14ac:dyDescent="0.2">
      <c r="A337" s="14" t="s">
        <v>90</v>
      </c>
      <c r="B337" s="14" t="s">
        <v>82</v>
      </c>
      <c r="C337" s="14" t="s">
        <v>322</v>
      </c>
      <c r="D337" s="82">
        <v>35</v>
      </c>
      <c r="E337" s="87">
        <v>610.85</v>
      </c>
      <c r="F337" s="87">
        <v>620.44000000000005</v>
      </c>
      <c r="G337" s="87">
        <v>630.16999999999996</v>
      </c>
      <c r="H337" s="87">
        <v>640.05999999999995</v>
      </c>
      <c r="I337" s="14"/>
    </row>
    <row r="338" spans="1:9" x14ac:dyDescent="0.2">
      <c r="A338" s="14" t="s">
        <v>90</v>
      </c>
      <c r="B338" s="14" t="s">
        <v>82</v>
      </c>
      <c r="C338" s="14" t="s">
        <v>322</v>
      </c>
      <c r="D338" s="82">
        <v>36</v>
      </c>
      <c r="E338" s="87">
        <v>614.85</v>
      </c>
      <c r="F338" s="87">
        <v>624.5</v>
      </c>
      <c r="G338" s="87">
        <v>634.29999999999995</v>
      </c>
      <c r="H338" s="87">
        <v>644.25</v>
      </c>
      <c r="I338" s="14"/>
    </row>
    <row r="339" spans="1:9" x14ac:dyDescent="0.2">
      <c r="A339" s="14" t="s">
        <v>90</v>
      </c>
      <c r="B339" s="14" t="s">
        <v>82</v>
      </c>
      <c r="C339" s="14" t="s">
        <v>322</v>
      </c>
      <c r="D339" s="82">
        <v>37</v>
      </c>
      <c r="E339" s="87">
        <v>618.85</v>
      </c>
      <c r="F339" s="87">
        <v>628.55999999999995</v>
      </c>
      <c r="G339" s="87">
        <v>638.41999999999996</v>
      </c>
      <c r="H339" s="87">
        <v>648.44000000000005</v>
      </c>
      <c r="I339" s="14"/>
    </row>
    <row r="340" spans="1:9" x14ac:dyDescent="0.2">
      <c r="A340" s="14" t="s">
        <v>90</v>
      </c>
      <c r="B340" s="14" t="s">
        <v>82</v>
      </c>
      <c r="C340" s="14" t="s">
        <v>322</v>
      </c>
      <c r="D340" s="82">
        <v>38</v>
      </c>
      <c r="E340" s="87">
        <v>622.85</v>
      </c>
      <c r="F340" s="87">
        <v>632.62</v>
      </c>
      <c r="G340" s="87">
        <v>642.54999999999995</v>
      </c>
      <c r="H340" s="87">
        <v>652.63</v>
      </c>
      <c r="I340" s="14"/>
    </row>
    <row r="341" spans="1:9" x14ac:dyDescent="0.2">
      <c r="A341" s="14" t="s">
        <v>90</v>
      </c>
      <c r="B341" s="14" t="s">
        <v>82</v>
      </c>
      <c r="C341" s="14" t="s">
        <v>322</v>
      </c>
      <c r="D341" s="82">
        <v>39</v>
      </c>
      <c r="E341" s="87">
        <v>630.85</v>
      </c>
      <c r="F341" s="87">
        <v>640.75</v>
      </c>
      <c r="G341" s="87">
        <v>650.79999999999995</v>
      </c>
      <c r="H341" s="87">
        <v>661.01</v>
      </c>
      <c r="I341" s="14"/>
    </row>
    <row r="342" spans="1:9" x14ac:dyDescent="0.2">
      <c r="A342" s="14" t="s">
        <v>90</v>
      </c>
      <c r="B342" s="14" t="s">
        <v>82</v>
      </c>
      <c r="C342" s="14" t="s">
        <v>322</v>
      </c>
      <c r="D342" s="82">
        <v>40</v>
      </c>
      <c r="E342" s="87">
        <v>638.85</v>
      </c>
      <c r="F342" s="87">
        <v>648.87</v>
      </c>
      <c r="G342" s="87">
        <v>659.05</v>
      </c>
      <c r="H342" s="87">
        <v>669.39</v>
      </c>
      <c r="I342" s="14"/>
    </row>
    <row r="343" spans="1:9" x14ac:dyDescent="0.2">
      <c r="A343" s="14" t="s">
        <v>90</v>
      </c>
      <c r="B343" s="14" t="s">
        <v>82</v>
      </c>
      <c r="C343" s="14" t="s">
        <v>322</v>
      </c>
      <c r="D343" s="82">
        <v>41</v>
      </c>
      <c r="E343" s="87">
        <v>650.84</v>
      </c>
      <c r="F343" s="87">
        <v>661.05</v>
      </c>
      <c r="G343" s="87">
        <v>671.43</v>
      </c>
      <c r="H343" s="87">
        <v>681.96</v>
      </c>
      <c r="I343" s="14"/>
    </row>
    <row r="344" spans="1:9" x14ac:dyDescent="0.2">
      <c r="A344" s="14" t="s">
        <v>90</v>
      </c>
      <c r="B344" s="14" t="s">
        <v>82</v>
      </c>
      <c r="C344" s="14" t="s">
        <v>322</v>
      </c>
      <c r="D344" s="82">
        <v>42</v>
      </c>
      <c r="E344" s="87">
        <v>662.34</v>
      </c>
      <c r="F344" s="87">
        <v>672.73</v>
      </c>
      <c r="G344" s="87">
        <v>683.29</v>
      </c>
      <c r="H344" s="87">
        <v>694.01</v>
      </c>
      <c r="I344" s="14"/>
    </row>
    <row r="345" spans="1:9" x14ac:dyDescent="0.2">
      <c r="A345" s="14" t="s">
        <v>90</v>
      </c>
      <c r="B345" s="14" t="s">
        <v>82</v>
      </c>
      <c r="C345" s="14" t="s">
        <v>322</v>
      </c>
      <c r="D345" s="82">
        <v>43</v>
      </c>
      <c r="E345" s="87">
        <v>678.34</v>
      </c>
      <c r="F345" s="87">
        <v>688.98</v>
      </c>
      <c r="G345" s="87">
        <v>699.79</v>
      </c>
      <c r="H345" s="87">
        <v>710.77</v>
      </c>
      <c r="I345" s="14"/>
    </row>
    <row r="346" spans="1:9" x14ac:dyDescent="0.2">
      <c r="A346" s="14" t="s">
        <v>90</v>
      </c>
      <c r="B346" s="14" t="s">
        <v>82</v>
      </c>
      <c r="C346" s="14" t="s">
        <v>322</v>
      </c>
      <c r="D346" s="82">
        <v>44</v>
      </c>
      <c r="E346" s="87">
        <v>698.33</v>
      </c>
      <c r="F346" s="87">
        <v>709.29</v>
      </c>
      <c r="G346" s="87">
        <v>720.42</v>
      </c>
      <c r="H346" s="87">
        <v>731.72</v>
      </c>
      <c r="I346" s="14"/>
    </row>
    <row r="347" spans="1:9" x14ac:dyDescent="0.2">
      <c r="A347" s="14" t="s">
        <v>90</v>
      </c>
      <c r="B347" s="14" t="s">
        <v>82</v>
      </c>
      <c r="C347" s="14" t="s">
        <v>322</v>
      </c>
      <c r="D347" s="82">
        <v>45</v>
      </c>
      <c r="E347" s="87">
        <v>721.83</v>
      </c>
      <c r="F347" s="87">
        <v>733.15</v>
      </c>
      <c r="G347" s="87">
        <v>744.65</v>
      </c>
      <c r="H347" s="87">
        <v>756.34</v>
      </c>
      <c r="I347" s="14"/>
    </row>
    <row r="348" spans="1:9" x14ac:dyDescent="0.2">
      <c r="A348" s="14" t="s">
        <v>90</v>
      </c>
      <c r="B348" s="14" t="s">
        <v>82</v>
      </c>
      <c r="C348" s="14" t="s">
        <v>322</v>
      </c>
      <c r="D348" s="82">
        <v>46</v>
      </c>
      <c r="E348" s="87">
        <v>749.82</v>
      </c>
      <c r="F348" s="87">
        <v>761.58</v>
      </c>
      <c r="G348" s="87">
        <v>773.53</v>
      </c>
      <c r="H348" s="87">
        <v>785.67</v>
      </c>
      <c r="I348" s="14"/>
    </row>
    <row r="349" spans="1:9" x14ac:dyDescent="0.2">
      <c r="A349" s="14" t="s">
        <v>90</v>
      </c>
      <c r="B349" s="14" t="s">
        <v>82</v>
      </c>
      <c r="C349" s="14" t="s">
        <v>322</v>
      </c>
      <c r="D349" s="82">
        <v>47</v>
      </c>
      <c r="E349" s="87">
        <v>781.31</v>
      </c>
      <c r="F349" s="87">
        <v>793.57</v>
      </c>
      <c r="G349" s="87">
        <v>806.02</v>
      </c>
      <c r="H349" s="87">
        <v>818.67</v>
      </c>
      <c r="I349" s="14"/>
    </row>
    <row r="350" spans="1:9" x14ac:dyDescent="0.2">
      <c r="A350" s="14" t="s">
        <v>90</v>
      </c>
      <c r="B350" s="14" t="s">
        <v>82</v>
      </c>
      <c r="C350" s="14" t="s">
        <v>322</v>
      </c>
      <c r="D350" s="82">
        <v>48</v>
      </c>
      <c r="E350" s="87">
        <v>817.3</v>
      </c>
      <c r="F350" s="87">
        <v>830.13</v>
      </c>
      <c r="G350" s="87">
        <v>843.15</v>
      </c>
      <c r="H350" s="87">
        <v>856.38</v>
      </c>
      <c r="I350" s="14"/>
    </row>
    <row r="351" spans="1:9" x14ac:dyDescent="0.2">
      <c r="A351" s="14" t="s">
        <v>90</v>
      </c>
      <c r="B351" s="14" t="s">
        <v>82</v>
      </c>
      <c r="C351" s="14" t="s">
        <v>322</v>
      </c>
      <c r="D351" s="82">
        <v>49</v>
      </c>
      <c r="E351" s="87">
        <v>852.79</v>
      </c>
      <c r="F351" s="87">
        <v>866.17</v>
      </c>
      <c r="G351" s="87">
        <v>879.76</v>
      </c>
      <c r="H351" s="87">
        <v>893.57</v>
      </c>
      <c r="I351" s="14"/>
    </row>
    <row r="352" spans="1:9" x14ac:dyDescent="0.2">
      <c r="A352" s="14" t="s">
        <v>90</v>
      </c>
      <c r="B352" s="14" t="s">
        <v>82</v>
      </c>
      <c r="C352" s="14" t="s">
        <v>322</v>
      </c>
      <c r="D352" s="82">
        <v>50</v>
      </c>
      <c r="E352" s="87">
        <v>892.78</v>
      </c>
      <c r="F352" s="87">
        <v>906.79</v>
      </c>
      <c r="G352" s="87">
        <v>921.02</v>
      </c>
      <c r="H352" s="87">
        <v>935.47</v>
      </c>
      <c r="I352" s="14"/>
    </row>
    <row r="353" spans="1:9" x14ac:dyDescent="0.2">
      <c r="A353" s="14" t="s">
        <v>90</v>
      </c>
      <c r="B353" s="14" t="s">
        <v>82</v>
      </c>
      <c r="C353" s="14" t="s">
        <v>322</v>
      </c>
      <c r="D353" s="82">
        <v>51</v>
      </c>
      <c r="E353" s="87">
        <v>932.28</v>
      </c>
      <c r="F353" s="87">
        <v>946.9</v>
      </c>
      <c r="G353" s="87">
        <v>961.76</v>
      </c>
      <c r="H353" s="87">
        <v>976.85</v>
      </c>
      <c r="I353" s="14"/>
    </row>
    <row r="354" spans="1:9" x14ac:dyDescent="0.2">
      <c r="A354" s="14" t="s">
        <v>90</v>
      </c>
      <c r="B354" s="14" t="s">
        <v>82</v>
      </c>
      <c r="C354" s="14" t="s">
        <v>322</v>
      </c>
      <c r="D354" s="82">
        <v>52</v>
      </c>
      <c r="E354" s="87">
        <v>975.76</v>
      </c>
      <c r="F354" s="87">
        <v>991.07</v>
      </c>
      <c r="G354" s="87">
        <v>1006.62</v>
      </c>
      <c r="H354" s="87">
        <v>1022.42</v>
      </c>
      <c r="I354" s="14"/>
    </row>
    <row r="355" spans="1:9" x14ac:dyDescent="0.2">
      <c r="A355" s="14" t="s">
        <v>90</v>
      </c>
      <c r="B355" s="14" t="s">
        <v>82</v>
      </c>
      <c r="C355" s="14" t="s">
        <v>322</v>
      </c>
      <c r="D355" s="82">
        <v>53</v>
      </c>
      <c r="E355" s="87">
        <v>1019.75</v>
      </c>
      <c r="F355" s="87">
        <v>1035.75</v>
      </c>
      <c r="G355" s="87">
        <v>1052</v>
      </c>
      <c r="H355" s="87">
        <v>1068.51</v>
      </c>
      <c r="I355" s="14"/>
    </row>
    <row r="356" spans="1:9" x14ac:dyDescent="0.2">
      <c r="A356" s="14" t="s">
        <v>90</v>
      </c>
      <c r="B356" s="14" t="s">
        <v>82</v>
      </c>
      <c r="C356" s="14" t="s">
        <v>322</v>
      </c>
      <c r="D356" s="82">
        <v>54</v>
      </c>
      <c r="E356" s="87">
        <v>1067.24</v>
      </c>
      <c r="F356" s="87">
        <v>1083.99</v>
      </c>
      <c r="G356" s="87">
        <v>1100.99</v>
      </c>
      <c r="H356" s="87">
        <v>1118.27</v>
      </c>
      <c r="I356" s="14"/>
    </row>
    <row r="357" spans="1:9" x14ac:dyDescent="0.2">
      <c r="A357" s="14" t="s">
        <v>90</v>
      </c>
      <c r="B357" s="14" t="s">
        <v>82</v>
      </c>
      <c r="C357" s="14" t="s">
        <v>322</v>
      </c>
      <c r="D357" s="82">
        <v>55</v>
      </c>
      <c r="E357" s="87">
        <v>1114.73</v>
      </c>
      <c r="F357" s="87">
        <v>1132.22</v>
      </c>
      <c r="G357" s="87">
        <v>1149.98</v>
      </c>
      <c r="H357" s="87">
        <v>1168.03</v>
      </c>
      <c r="I357" s="14"/>
    </row>
    <row r="358" spans="1:9" x14ac:dyDescent="0.2">
      <c r="A358" s="14" t="s">
        <v>90</v>
      </c>
      <c r="B358" s="14" t="s">
        <v>82</v>
      </c>
      <c r="C358" s="14" t="s">
        <v>322</v>
      </c>
      <c r="D358" s="82">
        <v>56</v>
      </c>
      <c r="E358" s="87">
        <v>1166.22</v>
      </c>
      <c r="F358" s="87">
        <v>1184.52</v>
      </c>
      <c r="G358" s="87">
        <v>1203.0999999999999</v>
      </c>
      <c r="H358" s="87">
        <v>1221.98</v>
      </c>
      <c r="I358" s="14"/>
    </row>
    <row r="359" spans="1:9" x14ac:dyDescent="0.2">
      <c r="A359" s="14" t="s">
        <v>90</v>
      </c>
      <c r="B359" s="14" t="s">
        <v>82</v>
      </c>
      <c r="C359" s="14" t="s">
        <v>322</v>
      </c>
      <c r="D359" s="82">
        <v>57</v>
      </c>
      <c r="E359" s="87">
        <v>1218.21</v>
      </c>
      <c r="F359" s="87">
        <v>1237.32</v>
      </c>
      <c r="G359" s="87">
        <v>1256.73</v>
      </c>
      <c r="H359" s="87">
        <v>1276.45</v>
      </c>
      <c r="I359" s="14"/>
    </row>
    <row r="360" spans="1:9" x14ac:dyDescent="0.2">
      <c r="A360" s="14" t="s">
        <v>90</v>
      </c>
      <c r="B360" s="14" t="s">
        <v>82</v>
      </c>
      <c r="C360" s="14" t="s">
        <v>322</v>
      </c>
      <c r="D360" s="82">
        <v>58</v>
      </c>
      <c r="E360" s="87">
        <v>1273.69</v>
      </c>
      <c r="F360" s="87">
        <v>1293.68</v>
      </c>
      <c r="G360" s="87">
        <v>1313.97</v>
      </c>
      <c r="H360" s="87">
        <v>1334.59</v>
      </c>
      <c r="I360" s="14"/>
    </row>
    <row r="361" spans="1:9" x14ac:dyDescent="0.2">
      <c r="A361" s="14" t="s">
        <v>90</v>
      </c>
      <c r="B361" s="14" t="s">
        <v>82</v>
      </c>
      <c r="C361" s="14" t="s">
        <v>322</v>
      </c>
      <c r="D361" s="82">
        <v>59</v>
      </c>
      <c r="E361" s="87">
        <v>1301.19</v>
      </c>
      <c r="F361" s="87">
        <v>1321.6</v>
      </c>
      <c r="G361" s="87">
        <v>1342.34</v>
      </c>
      <c r="H361" s="87">
        <v>1363.4</v>
      </c>
      <c r="I361" s="14"/>
    </row>
    <row r="362" spans="1:9" x14ac:dyDescent="0.2">
      <c r="A362" s="14" t="s">
        <v>90</v>
      </c>
      <c r="B362" s="14" t="s">
        <v>82</v>
      </c>
      <c r="C362" s="14" t="s">
        <v>322</v>
      </c>
      <c r="D362" s="82">
        <v>60</v>
      </c>
      <c r="E362" s="87">
        <v>1356.67</v>
      </c>
      <c r="F362" s="87">
        <v>1377.96</v>
      </c>
      <c r="G362" s="87">
        <v>1399.58</v>
      </c>
      <c r="H362" s="87">
        <v>1421.54</v>
      </c>
      <c r="I362" s="14"/>
    </row>
    <row r="363" spans="1:9" x14ac:dyDescent="0.2">
      <c r="A363" s="14" t="s">
        <v>90</v>
      </c>
      <c r="B363" s="14" t="s">
        <v>82</v>
      </c>
      <c r="C363" s="14" t="s">
        <v>322</v>
      </c>
      <c r="D363" s="82">
        <v>61</v>
      </c>
      <c r="E363" s="87">
        <v>1404.66</v>
      </c>
      <c r="F363" s="87">
        <v>1426.7</v>
      </c>
      <c r="G363" s="87">
        <v>1449.08</v>
      </c>
      <c r="H363" s="87">
        <v>1471.82</v>
      </c>
      <c r="I363" s="14"/>
    </row>
    <row r="364" spans="1:9" x14ac:dyDescent="0.2">
      <c r="A364" s="14" t="s">
        <v>90</v>
      </c>
      <c r="B364" s="14" t="s">
        <v>82</v>
      </c>
      <c r="C364" s="14" t="s">
        <v>322</v>
      </c>
      <c r="D364" s="82">
        <v>62</v>
      </c>
      <c r="E364" s="87">
        <v>1436.15</v>
      </c>
      <c r="F364" s="87">
        <v>1458.69</v>
      </c>
      <c r="G364" s="87">
        <v>1481.57</v>
      </c>
      <c r="H364" s="87">
        <v>1504.82</v>
      </c>
      <c r="I364" s="14"/>
    </row>
    <row r="365" spans="1:9" x14ac:dyDescent="0.2">
      <c r="A365" s="14" t="s">
        <v>90</v>
      </c>
      <c r="B365" s="14" t="s">
        <v>82</v>
      </c>
      <c r="C365" s="14" t="s">
        <v>322</v>
      </c>
      <c r="D365" s="82">
        <v>63</v>
      </c>
      <c r="E365" s="87">
        <v>1475.64</v>
      </c>
      <c r="F365" s="87">
        <v>1498.8</v>
      </c>
      <c r="G365" s="87">
        <v>1522.31</v>
      </c>
      <c r="H365" s="87">
        <v>1546.2</v>
      </c>
      <c r="I365" s="14"/>
    </row>
    <row r="366" spans="1:9" x14ac:dyDescent="0.2">
      <c r="A366" s="14" t="s">
        <v>90</v>
      </c>
      <c r="B366" s="14" t="s">
        <v>82</v>
      </c>
      <c r="C366" s="14" t="s">
        <v>322</v>
      </c>
      <c r="D366" s="82" t="s">
        <v>84</v>
      </c>
      <c r="E366" s="87">
        <v>1499.63</v>
      </c>
      <c r="F366" s="87">
        <v>1523.16</v>
      </c>
      <c r="G366" s="87">
        <v>1547.05</v>
      </c>
      <c r="H366" s="87">
        <v>1571.33</v>
      </c>
      <c r="I366" s="14"/>
    </row>
    <row r="367" spans="1:9" ht="75" x14ac:dyDescent="0.2">
      <c r="A367" s="82" t="s">
        <v>91</v>
      </c>
      <c r="B367" s="83" t="s">
        <v>82</v>
      </c>
      <c r="C367" s="88" t="s">
        <v>322</v>
      </c>
      <c r="D367" s="82" t="s">
        <v>83</v>
      </c>
      <c r="E367" s="87">
        <v>359.26</v>
      </c>
      <c r="F367" s="87">
        <v>364.9</v>
      </c>
      <c r="G367" s="87">
        <v>370.63</v>
      </c>
      <c r="H367" s="87">
        <v>376.44</v>
      </c>
      <c r="I367" s="14"/>
    </row>
    <row r="368" spans="1:9" x14ac:dyDescent="0.2">
      <c r="A368" s="14" t="s">
        <v>91</v>
      </c>
      <c r="B368" s="14" t="s">
        <v>82</v>
      </c>
      <c r="C368" s="14" t="s">
        <v>322</v>
      </c>
      <c r="D368" s="82">
        <v>15</v>
      </c>
      <c r="E368" s="87">
        <v>391.2</v>
      </c>
      <c r="F368" s="87">
        <v>397.34</v>
      </c>
      <c r="G368" s="87">
        <v>403.57</v>
      </c>
      <c r="H368" s="87">
        <v>409.9</v>
      </c>
      <c r="I368" s="14"/>
    </row>
    <row r="369" spans="1:9" x14ac:dyDescent="0.2">
      <c r="A369" s="14" t="s">
        <v>91</v>
      </c>
      <c r="B369" s="14" t="s">
        <v>82</v>
      </c>
      <c r="C369" s="14" t="s">
        <v>322</v>
      </c>
      <c r="D369" s="82">
        <v>16</v>
      </c>
      <c r="E369" s="87">
        <v>403.41</v>
      </c>
      <c r="F369" s="87">
        <v>409.74</v>
      </c>
      <c r="G369" s="87">
        <v>416.17</v>
      </c>
      <c r="H369" s="87">
        <v>422.7</v>
      </c>
      <c r="I369" s="14"/>
    </row>
    <row r="370" spans="1:9" x14ac:dyDescent="0.2">
      <c r="A370" s="14" t="s">
        <v>91</v>
      </c>
      <c r="B370" s="14" t="s">
        <v>82</v>
      </c>
      <c r="C370" s="14" t="s">
        <v>322</v>
      </c>
      <c r="D370" s="82">
        <v>17</v>
      </c>
      <c r="E370" s="87">
        <v>415.62</v>
      </c>
      <c r="F370" s="87">
        <v>422.14</v>
      </c>
      <c r="G370" s="87">
        <v>428.76</v>
      </c>
      <c r="H370" s="87">
        <v>435.49</v>
      </c>
      <c r="I370" s="14"/>
    </row>
    <row r="371" spans="1:9" x14ac:dyDescent="0.2">
      <c r="A371" s="14" t="s">
        <v>91</v>
      </c>
      <c r="B371" s="14" t="s">
        <v>82</v>
      </c>
      <c r="C371" s="14" t="s">
        <v>322</v>
      </c>
      <c r="D371" s="82">
        <v>18</v>
      </c>
      <c r="E371" s="87">
        <v>428.77</v>
      </c>
      <c r="F371" s="87">
        <v>435.5</v>
      </c>
      <c r="G371" s="87">
        <v>442.33</v>
      </c>
      <c r="H371" s="87">
        <v>449.27</v>
      </c>
      <c r="I371" s="14"/>
    </row>
    <row r="372" spans="1:9" x14ac:dyDescent="0.2">
      <c r="A372" s="14" t="s">
        <v>91</v>
      </c>
      <c r="B372" s="14" t="s">
        <v>82</v>
      </c>
      <c r="C372" s="14" t="s">
        <v>322</v>
      </c>
      <c r="D372" s="82">
        <v>19</v>
      </c>
      <c r="E372" s="87">
        <v>441.92</v>
      </c>
      <c r="F372" s="87">
        <v>448.85</v>
      </c>
      <c r="G372" s="87">
        <v>455.89</v>
      </c>
      <c r="H372" s="87">
        <v>463.05</v>
      </c>
      <c r="I372" s="14"/>
    </row>
    <row r="373" spans="1:9" x14ac:dyDescent="0.2">
      <c r="A373" s="14" t="s">
        <v>91</v>
      </c>
      <c r="B373" s="14" t="s">
        <v>82</v>
      </c>
      <c r="C373" s="14" t="s">
        <v>322</v>
      </c>
      <c r="D373" s="82">
        <v>20</v>
      </c>
      <c r="E373" s="87">
        <v>455.54</v>
      </c>
      <c r="F373" s="87">
        <v>462.68</v>
      </c>
      <c r="G373" s="87">
        <v>469.94</v>
      </c>
      <c r="H373" s="87">
        <v>477.32</v>
      </c>
      <c r="I373" s="14"/>
    </row>
    <row r="374" spans="1:9" x14ac:dyDescent="0.2">
      <c r="A374" s="14" t="s">
        <v>91</v>
      </c>
      <c r="B374" s="14" t="s">
        <v>82</v>
      </c>
      <c r="C374" s="14" t="s">
        <v>322</v>
      </c>
      <c r="D374" s="82">
        <v>21</v>
      </c>
      <c r="E374" s="87">
        <v>469.63</v>
      </c>
      <c r="F374" s="87">
        <v>476.99</v>
      </c>
      <c r="G374" s="87">
        <v>484.48</v>
      </c>
      <c r="H374" s="87">
        <v>492.08</v>
      </c>
      <c r="I374" s="14"/>
    </row>
    <row r="375" spans="1:9" x14ac:dyDescent="0.2">
      <c r="A375" s="14" t="s">
        <v>91</v>
      </c>
      <c r="B375" s="14" t="s">
        <v>82</v>
      </c>
      <c r="C375" s="14" t="s">
        <v>322</v>
      </c>
      <c r="D375" s="82">
        <v>22</v>
      </c>
      <c r="E375" s="87">
        <v>469.63</v>
      </c>
      <c r="F375" s="87">
        <v>476.99</v>
      </c>
      <c r="G375" s="87">
        <v>484.48</v>
      </c>
      <c r="H375" s="87">
        <v>492.08</v>
      </c>
      <c r="I375" s="14"/>
    </row>
    <row r="376" spans="1:9" x14ac:dyDescent="0.2">
      <c r="A376" s="14" t="s">
        <v>91</v>
      </c>
      <c r="B376" s="14" t="s">
        <v>82</v>
      </c>
      <c r="C376" s="14" t="s">
        <v>322</v>
      </c>
      <c r="D376" s="82">
        <v>23</v>
      </c>
      <c r="E376" s="87">
        <v>469.63</v>
      </c>
      <c r="F376" s="87">
        <v>476.99</v>
      </c>
      <c r="G376" s="87">
        <v>484.48</v>
      </c>
      <c r="H376" s="87">
        <v>492.08</v>
      </c>
      <c r="I376" s="14"/>
    </row>
    <row r="377" spans="1:9" x14ac:dyDescent="0.2">
      <c r="A377" s="14" t="s">
        <v>91</v>
      </c>
      <c r="B377" s="14" t="s">
        <v>82</v>
      </c>
      <c r="C377" s="14" t="s">
        <v>322</v>
      </c>
      <c r="D377" s="82">
        <v>24</v>
      </c>
      <c r="E377" s="87">
        <v>469.63</v>
      </c>
      <c r="F377" s="87">
        <v>476.99</v>
      </c>
      <c r="G377" s="87">
        <v>484.48</v>
      </c>
      <c r="H377" s="87">
        <v>492.08</v>
      </c>
      <c r="I377" s="14"/>
    </row>
    <row r="378" spans="1:9" x14ac:dyDescent="0.2">
      <c r="A378" s="14" t="s">
        <v>91</v>
      </c>
      <c r="B378" s="14" t="s">
        <v>82</v>
      </c>
      <c r="C378" s="14" t="s">
        <v>322</v>
      </c>
      <c r="D378" s="82">
        <v>25</v>
      </c>
      <c r="E378" s="87">
        <v>471.5</v>
      </c>
      <c r="F378" s="87">
        <v>478.9</v>
      </c>
      <c r="G378" s="87">
        <v>486.42</v>
      </c>
      <c r="H378" s="87">
        <v>494.05</v>
      </c>
      <c r="I378" s="14"/>
    </row>
    <row r="379" spans="1:9" x14ac:dyDescent="0.2">
      <c r="A379" s="14" t="s">
        <v>91</v>
      </c>
      <c r="B379" s="14" t="s">
        <v>82</v>
      </c>
      <c r="C379" s="14" t="s">
        <v>322</v>
      </c>
      <c r="D379" s="82">
        <v>26</v>
      </c>
      <c r="E379" s="87">
        <v>480.9</v>
      </c>
      <c r="F379" s="87">
        <v>488.44</v>
      </c>
      <c r="G379" s="87">
        <v>496.1</v>
      </c>
      <c r="H379" s="87">
        <v>503.89</v>
      </c>
      <c r="I379" s="14"/>
    </row>
    <row r="380" spans="1:9" x14ac:dyDescent="0.2">
      <c r="A380" s="14" t="s">
        <v>91</v>
      </c>
      <c r="B380" s="14" t="s">
        <v>82</v>
      </c>
      <c r="C380" s="14" t="s">
        <v>322</v>
      </c>
      <c r="D380" s="82">
        <v>27</v>
      </c>
      <c r="E380" s="87">
        <v>492.17</v>
      </c>
      <c r="F380" s="87">
        <v>499.89</v>
      </c>
      <c r="G380" s="87">
        <v>507.73</v>
      </c>
      <c r="H380" s="87">
        <v>515.70000000000005</v>
      </c>
      <c r="I380" s="14"/>
    </row>
    <row r="381" spans="1:9" x14ac:dyDescent="0.2">
      <c r="A381" s="14" t="s">
        <v>91</v>
      </c>
      <c r="B381" s="14" t="s">
        <v>82</v>
      </c>
      <c r="C381" s="14" t="s">
        <v>322</v>
      </c>
      <c r="D381" s="82">
        <v>28</v>
      </c>
      <c r="E381" s="87">
        <v>510.48</v>
      </c>
      <c r="F381" s="87">
        <v>518.49</v>
      </c>
      <c r="G381" s="87">
        <v>526.63</v>
      </c>
      <c r="H381" s="87">
        <v>534.89</v>
      </c>
      <c r="I381" s="14"/>
    </row>
    <row r="382" spans="1:9" x14ac:dyDescent="0.2">
      <c r="A382" s="14" t="s">
        <v>91</v>
      </c>
      <c r="B382" s="14" t="s">
        <v>82</v>
      </c>
      <c r="C382" s="14" t="s">
        <v>322</v>
      </c>
      <c r="D382" s="82">
        <v>29</v>
      </c>
      <c r="E382" s="87">
        <v>525.51</v>
      </c>
      <c r="F382" s="87">
        <v>533.76</v>
      </c>
      <c r="G382" s="87">
        <v>542.13</v>
      </c>
      <c r="H382" s="87">
        <v>550.64</v>
      </c>
      <c r="I382" s="14"/>
    </row>
    <row r="383" spans="1:9" x14ac:dyDescent="0.2">
      <c r="A383" s="14" t="s">
        <v>91</v>
      </c>
      <c r="B383" s="14" t="s">
        <v>82</v>
      </c>
      <c r="C383" s="14" t="s">
        <v>322</v>
      </c>
      <c r="D383" s="82">
        <v>30</v>
      </c>
      <c r="E383" s="87">
        <v>533.02</v>
      </c>
      <c r="F383" s="87">
        <v>541.39</v>
      </c>
      <c r="G383" s="87">
        <v>549.88</v>
      </c>
      <c r="H383" s="87">
        <v>558.51</v>
      </c>
      <c r="I383" s="14"/>
    </row>
    <row r="384" spans="1:9" x14ac:dyDescent="0.2">
      <c r="A384" s="14" t="s">
        <v>91</v>
      </c>
      <c r="B384" s="14" t="s">
        <v>82</v>
      </c>
      <c r="C384" s="14" t="s">
        <v>322</v>
      </c>
      <c r="D384" s="82">
        <v>31</v>
      </c>
      <c r="E384" s="87">
        <v>544.29999999999995</v>
      </c>
      <c r="F384" s="87">
        <v>552.84</v>
      </c>
      <c r="G384" s="87">
        <v>561.51</v>
      </c>
      <c r="H384" s="87">
        <v>570.32000000000005</v>
      </c>
      <c r="I384" s="14"/>
    </row>
    <row r="385" spans="1:9" x14ac:dyDescent="0.2">
      <c r="A385" s="14" t="s">
        <v>91</v>
      </c>
      <c r="B385" s="14" t="s">
        <v>82</v>
      </c>
      <c r="C385" s="14" t="s">
        <v>322</v>
      </c>
      <c r="D385" s="82">
        <v>32</v>
      </c>
      <c r="E385" s="87">
        <v>555.57000000000005</v>
      </c>
      <c r="F385" s="87">
        <v>564.28</v>
      </c>
      <c r="G385" s="87">
        <v>573.14</v>
      </c>
      <c r="H385" s="87">
        <v>582.13</v>
      </c>
      <c r="I385" s="14"/>
    </row>
    <row r="386" spans="1:9" x14ac:dyDescent="0.2">
      <c r="A386" s="14" t="s">
        <v>91</v>
      </c>
      <c r="B386" s="14" t="s">
        <v>82</v>
      </c>
      <c r="C386" s="14" t="s">
        <v>322</v>
      </c>
      <c r="D386" s="82">
        <v>33</v>
      </c>
      <c r="E386" s="87">
        <v>562.61</v>
      </c>
      <c r="F386" s="87">
        <v>571.44000000000005</v>
      </c>
      <c r="G386" s="87">
        <v>580.4</v>
      </c>
      <c r="H386" s="87">
        <v>589.51</v>
      </c>
      <c r="I386" s="14"/>
    </row>
    <row r="387" spans="1:9" x14ac:dyDescent="0.2">
      <c r="A387" s="14" t="s">
        <v>91</v>
      </c>
      <c r="B387" s="14" t="s">
        <v>82</v>
      </c>
      <c r="C387" s="14" t="s">
        <v>322</v>
      </c>
      <c r="D387" s="82">
        <v>34</v>
      </c>
      <c r="E387" s="87">
        <v>570.13</v>
      </c>
      <c r="F387" s="87">
        <v>579.07000000000005</v>
      </c>
      <c r="G387" s="87">
        <v>588.16</v>
      </c>
      <c r="H387" s="87">
        <v>597.38</v>
      </c>
      <c r="I387" s="14"/>
    </row>
    <row r="388" spans="1:9" x14ac:dyDescent="0.2">
      <c r="A388" s="14" t="s">
        <v>91</v>
      </c>
      <c r="B388" s="14" t="s">
        <v>82</v>
      </c>
      <c r="C388" s="14" t="s">
        <v>322</v>
      </c>
      <c r="D388" s="82">
        <v>35</v>
      </c>
      <c r="E388" s="87">
        <v>573.88</v>
      </c>
      <c r="F388" s="87">
        <v>582.89</v>
      </c>
      <c r="G388" s="87">
        <v>592.03</v>
      </c>
      <c r="H388" s="87">
        <v>601.32000000000005</v>
      </c>
      <c r="I388" s="14"/>
    </row>
    <row r="389" spans="1:9" x14ac:dyDescent="0.2">
      <c r="A389" s="14" t="s">
        <v>91</v>
      </c>
      <c r="B389" s="14" t="s">
        <v>82</v>
      </c>
      <c r="C389" s="14" t="s">
        <v>322</v>
      </c>
      <c r="D389" s="82">
        <v>36</v>
      </c>
      <c r="E389" s="87">
        <v>577.64</v>
      </c>
      <c r="F389" s="87">
        <v>586.70000000000005</v>
      </c>
      <c r="G389" s="87">
        <v>595.91</v>
      </c>
      <c r="H389" s="87">
        <v>605.26</v>
      </c>
      <c r="I389" s="14"/>
    </row>
    <row r="390" spans="1:9" x14ac:dyDescent="0.2">
      <c r="A390" s="14" t="s">
        <v>91</v>
      </c>
      <c r="B390" s="14" t="s">
        <v>82</v>
      </c>
      <c r="C390" s="14" t="s">
        <v>322</v>
      </c>
      <c r="D390" s="82">
        <v>37</v>
      </c>
      <c r="E390" s="87">
        <v>581.4</v>
      </c>
      <c r="F390" s="87">
        <v>590.52</v>
      </c>
      <c r="G390" s="87">
        <v>599.78</v>
      </c>
      <c r="H390" s="87">
        <v>609.19000000000005</v>
      </c>
      <c r="I390" s="14"/>
    </row>
    <row r="391" spans="1:9" x14ac:dyDescent="0.2">
      <c r="A391" s="14" t="s">
        <v>91</v>
      </c>
      <c r="B391" s="14" t="s">
        <v>82</v>
      </c>
      <c r="C391" s="14" t="s">
        <v>322</v>
      </c>
      <c r="D391" s="82">
        <v>38</v>
      </c>
      <c r="E391" s="87">
        <v>585.15</v>
      </c>
      <c r="F391" s="87">
        <v>594.33000000000004</v>
      </c>
      <c r="G391" s="87">
        <v>603.66</v>
      </c>
      <c r="H391" s="87">
        <v>613.13</v>
      </c>
      <c r="I391" s="14"/>
    </row>
    <row r="392" spans="1:9" x14ac:dyDescent="0.2">
      <c r="A392" s="14" t="s">
        <v>91</v>
      </c>
      <c r="B392" s="14" t="s">
        <v>82</v>
      </c>
      <c r="C392" s="14" t="s">
        <v>322</v>
      </c>
      <c r="D392" s="82">
        <v>39</v>
      </c>
      <c r="E392" s="87">
        <v>592.66999999999996</v>
      </c>
      <c r="F392" s="87">
        <v>601.97</v>
      </c>
      <c r="G392" s="87">
        <v>611.41</v>
      </c>
      <c r="H392" s="87">
        <v>621</v>
      </c>
      <c r="I392" s="14"/>
    </row>
    <row r="393" spans="1:9" x14ac:dyDescent="0.2">
      <c r="A393" s="14" t="s">
        <v>91</v>
      </c>
      <c r="B393" s="14" t="s">
        <v>82</v>
      </c>
      <c r="C393" s="14" t="s">
        <v>322</v>
      </c>
      <c r="D393" s="82">
        <v>40</v>
      </c>
      <c r="E393" s="87">
        <v>600.17999999999995</v>
      </c>
      <c r="F393" s="87">
        <v>609.6</v>
      </c>
      <c r="G393" s="87">
        <v>619.16</v>
      </c>
      <c r="H393" s="87">
        <v>628.88</v>
      </c>
      <c r="I393" s="14"/>
    </row>
    <row r="394" spans="1:9" x14ac:dyDescent="0.2">
      <c r="A394" s="14" t="s">
        <v>91</v>
      </c>
      <c r="B394" s="14" t="s">
        <v>82</v>
      </c>
      <c r="C394" s="14" t="s">
        <v>322</v>
      </c>
      <c r="D394" s="82">
        <v>41</v>
      </c>
      <c r="E394" s="87">
        <v>611.45000000000005</v>
      </c>
      <c r="F394" s="87">
        <v>621.04999999999995</v>
      </c>
      <c r="G394" s="87">
        <v>630.79</v>
      </c>
      <c r="H394" s="87">
        <v>640.69000000000005</v>
      </c>
      <c r="I394" s="14"/>
    </row>
    <row r="395" spans="1:9" x14ac:dyDescent="0.2">
      <c r="A395" s="14" t="s">
        <v>91</v>
      </c>
      <c r="B395" s="14" t="s">
        <v>82</v>
      </c>
      <c r="C395" s="14" t="s">
        <v>322</v>
      </c>
      <c r="D395" s="82">
        <v>42</v>
      </c>
      <c r="E395" s="87">
        <v>622.25</v>
      </c>
      <c r="F395" s="87">
        <v>632.02</v>
      </c>
      <c r="G395" s="87">
        <v>641.92999999999995</v>
      </c>
      <c r="H395" s="87">
        <v>652</v>
      </c>
      <c r="I395" s="14"/>
    </row>
    <row r="396" spans="1:9" x14ac:dyDescent="0.2">
      <c r="A396" s="14" t="s">
        <v>91</v>
      </c>
      <c r="B396" s="14" t="s">
        <v>82</v>
      </c>
      <c r="C396" s="14" t="s">
        <v>322</v>
      </c>
      <c r="D396" s="82">
        <v>43</v>
      </c>
      <c r="E396" s="87">
        <v>637.28</v>
      </c>
      <c r="F396" s="87">
        <v>647.28</v>
      </c>
      <c r="G396" s="87">
        <v>657.44</v>
      </c>
      <c r="H396" s="87">
        <v>667.75</v>
      </c>
      <c r="I396" s="14"/>
    </row>
    <row r="397" spans="1:9" x14ac:dyDescent="0.2">
      <c r="A397" s="14" t="s">
        <v>91</v>
      </c>
      <c r="B397" s="14" t="s">
        <v>82</v>
      </c>
      <c r="C397" s="14" t="s">
        <v>322</v>
      </c>
      <c r="D397" s="82">
        <v>44</v>
      </c>
      <c r="E397" s="87">
        <v>656.07</v>
      </c>
      <c r="F397" s="87">
        <v>666.36</v>
      </c>
      <c r="G397" s="87">
        <v>676.81</v>
      </c>
      <c r="H397" s="87">
        <v>687.43</v>
      </c>
      <c r="I397" s="14"/>
    </row>
    <row r="398" spans="1:9" x14ac:dyDescent="0.2">
      <c r="A398" s="14" t="s">
        <v>91</v>
      </c>
      <c r="B398" s="14" t="s">
        <v>82</v>
      </c>
      <c r="C398" s="14" t="s">
        <v>322</v>
      </c>
      <c r="D398" s="82">
        <v>45</v>
      </c>
      <c r="E398" s="87">
        <v>678.14</v>
      </c>
      <c r="F398" s="87">
        <v>688.78</v>
      </c>
      <c r="G398" s="87">
        <v>699.59</v>
      </c>
      <c r="H398" s="87">
        <v>710.56</v>
      </c>
      <c r="I398" s="14"/>
    </row>
    <row r="399" spans="1:9" x14ac:dyDescent="0.2">
      <c r="A399" s="14" t="s">
        <v>91</v>
      </c>
      <c r="B399" s="14" t="s">
        <v>82</v>
      </c>
      <c r="C399" s="14" t="s">
        <v>322</v>
      </c>
      <c r="D399" s="82">
        <v>46</v>
      </c>
      <c r="E399" s="87">
        <v>704.44</v>
      </c>
      <c r="F399" s="87">
        <v>715.49</v>
      </c>
      <c r="G399" s="87">
        <v>726.72</v>
      </c>
      <c r="H399" s="87">
        <v>738.12</v>
      </c>
      <c r="I399" s="14"/>
    </row>
    <row r="400" spans="1:9" x14ac:dyDescent="0.2">
      <c r="A400" s="14" t="s">
        <v>91</v>
      </c>
      <c r="B400" s="14" t="s">
        <v>82</v>
      </c>
      <c r="C400" s="14" t="s">
        <v>322</v>
      </c>
      <c r="D400" s="82">
        <v>47</v>
      </c>
      <c r="E400" s="87">
        <v>734.02</v>
      </c>
      <c r="F400" s="87">
        <v>745.54</v>
      </c>
      <c r="G400" s="87">
        <v>757.24</v>
      </c>
      <c r="H400" s="87">
        <v>769.12</v>
      </c>
      <c r="I400" s="14"/>
    </row>
    <row r="401" spans="1:9" x14ac:dyDescent="0.2">
      <c r="A401" s="14" t="s">
        <v>91</v>
      </c>
      <c r="B401" s="14" t="s">
        <v>82</v>
      </c>
      <c r="C401" s="14" t="s">
        <v>322</v>
      </c>
      <c r="D401" s="82">
        <v>48</v>
      </c>
      <c r="E401" s="87">
        <v>767.84</v>
      </c>
      <c r="F401" s="87">
        <v>779.88</v>
      </c>
      <c r="G401" s="87">
        <v>792.12</v>
      </c>
      <c r="H401" s="87">
        <v>804.55</v>
      </c>
      <c r="I401" s="14"/>
    </row>
    <row r="402" spans="1:9" x14ac:dyDescent="0.2">
      <c r="A402" s="14" t="s">
        <v>91</v>
      </c>
      <c r="B402" s="14" t="s">
        <v>82</v>
      </c>
      <c r="C402" s="14" t="s">
        <v>322</v>
      </c>
      <c r="D402" s="82">
        <v>49</v>
      </c>
      <c r="E402" s="87">
        <v>801.18</v>
      </c>
      <c r="F402" s="87">
        <v>813.75</v>
      </c>
      <c r="G402" s="87">
        <v>826.52</v>
      </c>
      <c r="H402" s="87">
        <v>839.49</v>
      </c>
      <c r="I402" s="14"/>
    </row>
    <row r="403" spans="1:9" x14ac:dyDescent="0.2">
      <c r="A403" s="14" t="s">
        <v>91</v>
      </c>
      <c r="B403" s="14" t="s">
        <v>82</v>
      </c>
      <c r="C403" s="14" t="s">
        <v>322</v>
      </c>
      <c r="D403" s="82">
        <v>50</v>
      </c>
      <c r="E403" s="87">
        <v>838.75</v>
      </c>
      <c r="F403" s="87">
        <v>851.91</v>
      </c>
      <c r="G403" s="87">
        <v>865.28</v>
      </c>
      <c r="H403" s="87">
        <v>878.85</v>
      </c>
      <c r="I403" s="14"/>
    </row>
    <row r="404" spans="1:9" x14ac:dyDescent="0.2">
      <c r="A404" s="14" t="s">
        <v>91</v>
      </c>
      <c r="B404" s="14" t="s">
        <v>82</v>
      </c>
      <c r="C404" s="14" t="s">
        <v>322</v>
      </c>
      <c r="D404" s="82">
        <v>51</v>
      </c>
      <c r="E404" s="87">
        <v>875.85</v>
      </c>
      <c r="F404" s="87">
        <v>889.59</v>
      </c>
      <c r="G404" s="87">
        <v>903.55</v>
      </c>
      <c r="H404" s="87">
        <v>917.73</v>
      </c>
      <c r="I404" s="14"/>
    </row>
    <row r="405" spans="1:9" x14ac:dyDescent="0.2">
      <c r="A405" s="14" t="s">
        <v>91</v>
      </c>
      <c r="B405" s="14" t="s">
        <v>82</v>
      </c>
      <c r="C405" s="14" t="s">
        <v>322</v>
      </c>
      <c r="D405" s="82">
        <v>52</v>
      </c>
      <c r="E405" s="87">
        <v>916.71</v>
      </c>
      <c r="F405" s="87">
        <v>931.09</v>
      </c>
      <c r="G405" s="87">
        <v>945.7</v>
      </c>
      <c r="H405" s="87">
        <v>960.54</v>
      </c>
      <c r="I405" s="14"/>
    </row>
    <row r="406" spans="1:9" x14ac:dyDescent="0.2">
      <c r="A406" s="14" t="s">
        <v>91</v>
      </c>
      <c r="B406" s="14" t="s">
        <v>82</v>
      </c>
      <c r="C406" s="14" t="s">
        <v>322</v>
      </c>
      <c r="D406" s="82">
        <v>53</v>
      </c>
      <c r="E406" s="87">
        <v>958.04</v>
      </c>
      <c r="F406" s="87">
        <v>973.07</v>
      </c>
      <c r="G406" s="87">
        <v>988.33</v>
      </c>
      <c r="H406" s="87">
        <v>1003.84</v>
      </c>
      <c r="I406" s="14"/>
    </row>
    <row r="407" spans="1:9" x14ac:dyDescent="0.2">
      <c r="A407" s="14" t="s">
        <v>91</v>
      </c>
      <c r="B407" s="14" t="s">
        <v>82</v>
      </c>
      <c r="C407" s="14" t="s">
        <v>322</v>
      </c>
      <c r="D407" s="82">
        <v>54</v>
      </c>
      <c r="E407" s="87">
        <v>1002.65</v>
      </c>
      <c r="F407" s="87">
        <v>1018.38</v>
      </c>
      <c r="G407" s="87">
        <v>1034.3599999999999</v>
      </c>
      <c r="H407" s="87">
        <v>1050.5899999999999</v>
      </c>
      <c r="I407" s="14"/>
    </row>
    <row r="408" spans="1:9" x14ac:dyDescent="0.2">
      <c r="A408" s="14" t="s">
        <v>91</v>
      </c>
      <c r="B408" s="14" t="s">
        <v>82</v>
      </c>
      <c r="C408" s="14" t="s">
        <v>322</v>
      </c>
      <c r="D408" s="82">
        <v>55</v>
      </c>
      <c r="E408" s="87">
        <v>1047.26</v>
      </c>
      <c r="F408" s="87">
        <v>1063.7</v>
      </c>
      <c r="G408" s="87">
        <v>1080.3800000000001</v>
      </c>
      <c r="H408" s="87">
        <v>1097.33</v>
      </c>
      <c r="I408" s="14"/>
    </row>
    <row r="409" spans="1:9" x14ac:dyDescent="0.2">
      <c r="A409" s="14" t="s">
        <v>91</v>
      </c>
      <c r="B409" s="14" t="s">
        <v>82</v>
      </c>
      <c r="C409" s="14" t="s">
        <v>322</v>
      </c>
      <c r="D409" s="82">
        <v>56</v>
      </c>
      <c r="E409" s="87">
        <v>1095.6400000000001</v>
      </c>
      <c r="F409" s="87">
        <v>1112.83</v>
      </c>
      <c r="G409" s="87">
        <v>1130.29</v>
      </c>
      <c r="H409" s="87">
        <v>1148.02</v>
      </c>
      <c r="I409" s="14"/>
    </row>
    <row r="410" spans="1:9" x14ac:dyDescent="0.2">
      <c r="A410" s="14" t="s">
        <v>91</v>
      </c>
      <c r="B410" s="14" t="s">
        <v>82</v>
      </c>
      <c r="C410" s="14" t="s">
        <v>322</v>
      </c>
      <c r="D410" s="82">
        <v>57</v>
      </c>
      <c r="E410" s="87">
        <v>1144.48</v>
      </c>
      <c r="F410" s="87">
        <v>1162.43</v>
      </c>
      <c r="G410" s="87">
        <v>1180.67</v>
      </c>
      <c r="H410" s="87">
        <v>1199.2</v>
      </c>
      <c r="I410" s="14"/>
    </row>
    <row r="411" spans="1:9" x14ac:dyDescent="0.2">
      <c r="A411" s="14" t="s">
        <v>91</v>
      </c>
      <c r="B411" s="14" t="s">
        <v>82</v>
      </c>
      <c r="C411" s="14" t="s">
        <v>322</v>
      </c>
      <c r="D411" s="82">
        <v>58</v>
      </c>
      <c r="E411" s="87">
        <v>1196.6099999999999</v>
      </c>
      <c r="F411" s="87">
        <v>1215.3800000000001</v>
      </c>
      <c r="G411" s="87">
        <v>1234.45</v>
      </c>
      <c r="H411" s="87">
        <v>1253.82</v>
      </c>
      <c r="I411" s="14"/>
    </row>
    <row r="412" spans="1:9" x14ac:dyDescent="0.2">
      <c r="A412" s="14" t="s">
        <v>91</v>
      </c>
      <c r="B412" s="14" t="s">
        <v>82</v>
      </c>
      <c r="C412" s="14" t="s">
        <v>322</v>
      </c>
      <c r="D412" s="82">
        <v>59</v>
      </c>
      <c r="E412" s="87">
        <v>1222.43</v>
      </c>
      <c r="F412" s="87">
        <v>1241.6099999999999</v>
      </c>
      <c r="G412" s="87">
        <v>1261.0899999999999</v>
      </c>
      <c r="H412" s="87">
        <v>1280.8800000000001</v>
      </c>
      <c r="I412" s="14"/>
    </row>
    <row r="413" spans="1:9" x14ac:dyDescent="0.2">
      <c r="A413" s="14" t="s">
        <v>91</v>
      </c>
      <c r="B413" s="14" t="s">
        <v>82</v>
      </c>
      <c r="C413" s="14" t="s">
        <v>322</v>
      </c>
      <c r="D413" s="82">
        <v>60</v>
      </c>
      <c r="E413" s="87">
        <v>1274.56</v>
      </c>
      <c r="F413" s="87">
        <v>1294.56</v>
      </c>
      <c r="G413" s="87">
        <v>1314.87</v>
      </c>
      <c r="H413" s="87">
        <v>1335.5</v>
      </c>
      <c r="I413" s="14"/>
    </row>
    <row r="414" spans="1:9" x14ac:dyDescent="0.2">
      <c r="A414" s="14" t="s">
        <v>91</v>
      </c>
      <c r="B414" s="14" t="s">
        <v>82</v>
      </c>
      <c r="C414" s="14" t="s">
        <v>322</v>
      </c>
      <c r="D414" s="82">
        <v>61</v>
      </c>
      <c r="E414" s="87">
        <v>1319.65</v>
      </c>
      <c r="F414" s="87">
        <v>1340.35</v>
      </c>
      <c r="G414" s="87">
        <v>1361.38</v>
      </c>
      <c r="H414" s="87">
        <v>1382.74</v>
      </c>
      <c r="I414" s="14"/>
    </row>
    <row r="415" spans="1:9" x14ac:dyDescent="0.2">
      <c r="A415" s="14" t="s">
        <v>91</v>
      </c>
      <c r="B415" s="14" t="s">
        <v>82</v>
      </c>
      <c r="C415" s="14" t="s">
        <v>322</v>
      </c>
      <c r="D415" s="82">
        <v>62</v>
      </c>
      <c r="E415" s="87">
        <v>1349.23</v>
      </c>
      <c r="F415" s="87">
        <v>1370.4</v>
      </c>
      <c r="G415" s="87">
        <v>1391.9</v>
      </c>
      <c r="H415" s="87">
        <v>1413.74</v>
      </c>
      <c r="I415" s="14"/>
    </row>
    <row r="416" spans="1:9" x14ac:dyDescent="0.2">
      <c r="A416" s="14" t="s">
        <v>91</v>
      </c>
      <c r="B416" s="14" t="s">
        <v>82</v>
      </c>
      <c r="C416" s="14" t="s">
        <v>322</v>
      </c>
      <c r="D416" s="82">
        <v>63</v>
      </c>
      <c r="E416" s="87">
        <v>1386.33</v>
      </c>
      <c r="F416" s="87">
        <v>1408.08</v>
      </c>
      <c r="G416" s="87">
        <v>1430.18</v>
      </c>
      <c r="H416" s="87">
        <v>1452.62</v>
      </c>
      <c r="I416" s="14"/>
    </row>
    <row r="417" spans="1:9" x14ac:dyDescent="0.2">
      <c r="A417" s="14" t="s">
        <v>91</v>
      </c>
      <c r="B417" s="14" t="s">
        <v>82</v>
      </c>
      <c r="C417" s="14" t="s">
        <v>322</v>
      </c>
      <c r="D417" s="82" t="s">
        <v>84</v>
      </c>
      <c r="E417" s="87">
        <v>1408.87</v>
      </c>
      <c r="F417" s="87">
        <v>1430.97</v>
      </c>
      <c r="G417" s="87">
        <v>1453.42</v>
      </c>
      <c r="H417" s="87">
        <v>1476.23</v>
      </c>
      <c r="I417" s="14"/>
    </row>
    <row r="418" spans="1:9" ht="75" x14ac:dyDescent="0.2">
      <c r="A418" s="82" t="s">
        <v>92</v>
      </c>
      <c r="B418" s="83" t="s">
        <v>82</v>
      </c>
      <c r="C418" s="88" t="s">
        <v>322</v>
      </c>
      <c r="D418" s="82" t="s">
        <v>83</v>
      </c>
      <c r="E418" s="87">
        <v>349.8</v>
      </c>
      <c r="F418" s="87">
        <v>355.28</v>
      </c>
      <c r="G418" s="87">
        <v>360.86</v>
      </c>
      <c r="H418" s="87">
        <v>366.52</v>
      </c>
      <c r="I418" s="14"/>
    </row>
    <row r="419" spans="1:9" x14ac:dyDescent="0.2">
      <c r="A419" s="14" t="s">
        <v>92</v>
      </c>
      <c r="B419" s="14" t="s">
        <v>82</v>
      </c>
      <c r="C419" s="14" t="s">
        <v>322</v>
      </c>
      <c r="D419" s="82">
        <v>15</v>
      </c>
      <c r="E419" s="87">
        <v>380.89</v>
      </c>
      <c r="F419" s="87">
        <v>386.86</v>
      </c>
      <c r="G419" s="87">
        <v>392.93</v>
      </c>
      <c r="H419" s="87">
        <v>399.1</v>
      </c>
      <c r="I419" s="14"/>
    </row>
    <row r="420" spans="1:9" x14ac:dyDescent="0.2">
      <c r="A420" s="14" t="s">
        <v>92</v>
      </c>
      <c r="B420" s="14" t="s">
        <v>82</v>
      </c>
      <c r="C420" s="14" t="s">
        <v>322</v>
      </c>
      <c r="D420" s="82">
        <v>16</v>
      </c>
      <c r="E420" s="87">
        <v>392.78</v>
      </c>
      <c r="F420" s="87">
        <v>398.94</v>
      </c>
      <c r="G420" s="87">
        <v>405.2</v>
      </c>
      <c r="H420" s="87">
        <v>411.56</v>
      </c>
      <c r="I420" s="14"/>
    </row>
    <row r="421" spans="1:9" x14ac:dyDescent="0.2">
      <c r="A421" s="14" t="s">
        <v>92</v>
      </c>
      <c r="B421" s="14" t="s">
        <v>82</v>
      </c>
      <c r="C421" s="14" t="s">
        <v>322</v>
      </c>
      <c r="D421" s="82">
        <v>17</v>
      </c>
      <c r="E421" s="87">
        <v>404.67</v>
      </c>
      <c r="F421" s="87">
        <v>411.01</v>
      </c>
      <c r="G421" s="87">
        <v>417.46</v>
      </c>
      <c r="H421" s="87">
        <v>424.01</v>
      </c>
      <c r="I421" s="14"/>
    </row>
    <row r="422" spans="1:9" x14ac:dyDescent="0.2">
      <c r="A422" s="14" t="s">
        <v>92</v>
      </c>
      <c r="B422" s="14" t="s">
        <v>82</v>
      </c>
      <c r="C422" s="14" t="s">
        <v>322</v>
      </c>
      <c r="D422" s="82">
        <v>18</v>
      </c>
      <c r="E422" s="87">
        <v>417.47</v>
      </c>
      <c r="F422" s="87">
        <v>424.02</v>
      </c>
      <c r="G422" s="87">
        <v>430.67</v>
      </c>
      <c r="H422" s="87">
        <v>437.43</v>
      </c>
      <c r="I422" s="14"/>
    </row>
    <row r="423" spans="1:9" x14ac:dyDescent="0.2">
      <c r="A423" s="14" t="s">
        <v>92</v>
      </c>
      <c r="B423" s="14" t="s">
        <v>82</v>
      </c>
      <c r="C423" s="14" t="s">
        <v>322</v>
      </c>
      <c r="D423" s="82">
        <v>19</v>
      </c>
      <c r="E423" s="87">
        <v>430.27</v>
      </c>
      <c r="F423" s="87">
        <v>437.02</v>
      </c>
      <c r="G423" s="87">
        <v>443.88</v>
      </c>
      <c r="H423" s="87">
        <v>450.84</v>
      </c>
      <c r="I423" s="14"/>
    </row>
    <row r="424" spans="1:9" x14ac:dyDescent="0.2">
      <c r="A424" s="14" t="s">
        <v>92</v>
      </c>
      <c r="B424" s="14" t="s">
        <v>82</v>
      </c>
      <c r="C424" s="14" t="s">
        <v>322</v>
      </c>
      <c r="D424" s="82">
        <v>20</v>
      </c>
      <c r="E424" s="87">
        <v>443.53</v>
      </c>
      <c r="F424" s="87">
        <v>450.49</v>
      </c>
      <c r="G424" s="87">
        <v>457.56</v>
      </c>
      <c r="H424" s="87">
        <v>464.74</v>
      </c>
      <c r="I424" s="14"/>
    </row>
    <row r="425" spans="1:9" x14ac:dyDescent="0.2">
      <c r="A425" s="14" t="s">
        <v>92</v>
      </c>
      <c r="B425" s="14" t="s">
        <v>82</v>
      </c>
      <c r="C425" s="14" t="s">
        <v>322</v>
      </c>
      <c r="D425" s="82">
        <v>21</v>
      </c>
      <c r="E425" s="87">
        <v>457.25</v>
      </c>
      <c r="F425" s="87">
        <v>464.42</v>
      </c>
      <c r="G425" s="87">
        <v>471.71</v>
      </c>
      <c r="H425" s="87">
        <v>479.11</v>
      </c>
      <c r="I425" s="14"/>
    </row>
    <row r="426" spans="1:9" x14ac:dyDescent="0.2">
      <c r="A426" s="14" t="s">
        <v>92</v>
      </c>
      <c r="B426" s="14" t="s">
        <v>82</v>
      </c>
      <c r="C426" s="14" t="s">
        <v>322</v>
      </c>
      <c r="D426" s="82">
        <v>22</v>
      </c>
      <c r="E426" s="87">
        <v>457.25</v>
      </c>
      <c r="F426" s="87">
        <v>464.42</v>
      </c>
      <c r="G426" s="87">
        <v>471.71</v>
      </c>
      <c r="H426" s="87">
        <v>479.11</v>
      </c>
      <c r="I426" s="14"/>
    </row>
    <row r="427" spans="1:9" x14ac:dyDescent="0.2">
      <c r="A427" s="14" t="s">
        <v>92</v>
      </c>
      <c r="B427" s="14" t="s">
        <v>82</v>
      </c>
      <c r="C427" s="14" t="s">
        <v>322</v>
      </c>
      <c r="D427" s="82">
        <v>23</v>
      </c>
      <c r="E427" s="87">
        <v>457.25</v>
      </c>
      <c r="F427" s="87">
        <v>464.42</v>
      </c>
      <c r="G427" s="87">
        <v>471.71</v>
      </c>
      <c r="H427" s="87">
        <v>479.11</v>
      </c>
      <c r="I427" s="14"/>
    </row>
    <row r="428" spans="1:9" x14ac:dyDescent="0.2">
      <c r="A428" s="14" t="s">
        <v>92</v>
      </c>
      <c r="B428" s="14" t="s">
        <v>82</v>
      </c>
      <c r="C428" s="14" t="s">
        <v>322</v>
      </c>
      <c r="D428" s="82">
        <v>24</v>
      </c>
      <c r="E428" s="87">
        <v>457.25</v>
      </c>
      <c r="F428" s="87">
        <v>464.42</v>
      </c>
      <c r="G428" s="87">
        <v>471.71</v>
      </c>
      <c r="H428" s="87">
        <v>479.11</v>
      </c>
      <c r="I428" s="14"/>
    </row>
    <row r="429" spans="1:9" x14ac:dyDescent="0.2">
      <c r="A429" s="14" t="s">
        <v>92</v>
      </c>
      <c r="B429" s="14" t="s">
        <v>82</v>
      </c>
      <c r="C429" s="14" t="s">
        <v>322</v>
      </c>
      <c r="D429" s="82">
        <v>25</v>
      </c>
      <c r="E429" s="87">
        <v>459.08</v>
      </c>
      <c r="F429" s="87">
        <v>466.28</v>
      </c>
      <c r="G429" s="87">
        <v>473.6</v>
      </c>
      <c r="H429" s="87">
        <v>481.03</v>
      </c>
      <c r="I429" s="14"/>
    </row>
    <row r="430" spans="1:9" x14ac:dyDescent="0.2">
      <c r="A430" s="14" t="s">
        <v>92</v>
      </c>
      <c r="B430" s="14" t="s">
        <v>82</v>
      </c>
      <c r="C430" s="14" t="s">
        <v>322</v>
      </c>
      <c r="D430" s="82">
        <v>26</v>
      </c>
      <c r="E430" s="87">
        <v>468.22</v>
      </c>
      <c r="F430" s="87">
        <v>475.57</v>
      </c>
      <c r="G430" s="87">
        <v>483.03</v>
      </c>
      <c r="H430" s="87">
        <v>490.61</v>
      </c>
      <c r="I430" s="14"/>
    </row>
    <row r="431" spans="1:9" x14ac:dyDescent="0.2">
      <c r="A431" s="14" t="s">
        <v>92</v>
      </c>
      <c r="B431" s="14" t="s">
        <v>82</v>
      </c>
      <c r="C431" s="14" t="s">
        <v>322</v>
      </c>
      <c r="D431" s="82">
        <v>27</v>
      </c>
      <c r="E431" s="87">
        <v>479.2</v>
      </c>
      <c r="F431" s="87">
        <v>486.71</v>
      </c>
      <c r="G431" s="87">
        <v>494.35</v>
      </c>
      <c r="H431" s="87">
        <v>502.11</v>
      </c>
      <c r="I431" s="14"/>
    </row>
    <row r="432" spans="1:9" x14ac:dyDescent="0.2">
      <c r="A432" s="14" t="s">
        <v>92</v>
      </c>
      <c r="B432" s="14" t="s">
        <v>82</v>
      </c>
      <c r="C432" s="14" t="s">
        <v>322</v>
      </c>
      <c r="D432" s="82">
        <v>28</v>
      </c>
      <c r="E432" s="87">
        <v>497.03</v>
      </c>
      <c r="F432" s="87">
        <v>504.83</v>
      </c>
      <c r="G432" s="87">
        <v>512.75</v>
      </c>
      <c r="H432" s="87">
        <v>520.79</v>
      </c>
      <c r="I432" s="14"/>
    </row>
    <row r="433" spans="1:9" x14ac:dyDescent="0.2">
      <c r="A433" s="14" t="s">
        <v>92</v>
      </c>
      <c r="B433" s="14" t="s">
        <v>82</v>
      </c>
      <c r="C433" s="14" t="s">
        <v>322</v>
      </c>
      <c r="D433" s="82">
        <v>29</v>
      </c>
      <c r="E433" s="87">
        <v>511.66</v>
      </c>
      <c r="F433" s="87">
        <v>519.69000000000005</v>
      </c>
      <c r="G433" s="87">
        <v>527.84</v>
      </c>
      <c r="H433" s="87">
        <v>536.12</v>
      </c>
      <c r="I433" s="14"/>
    </row>
    <row r="434" spans="1:9" x14ac:dyDescent="0.2">
      <c r="A434" s="14" t="s">
        <v>92</v>
      </c>
      <c r="B434" s="14" t="s">
        <v>82</v>
      </c>
      <c r="C434" s="14" t="s">
        <v>322</v>
      </c>
      <c r="D434" s="82">
        <v>30</v>
      </c>
      <c r="E434" s="87">
        <v>518.98</v>
      </c>
      <c r="F434" s="87">
        <v>527.12</v>
      </c>
      <c r="G434" s="87">
        <v>535.39</v>
      </c>
      <c r="H434" s="87">
        <v>543.79</v>
      </c>
      <c r="I434" s="14"/>
    </row>
    <row r="435" spans="1:9" x14ac:dyDescent="0.2">
      <c r="A435" s="14" t="s">
        <v>92</v>
      </c>
      <c r="B435" s="14" t="s">
        <v>82</v>
      </c>
      <c r="C435" s="14" t="s">
        <v>322</v>
      </c>
      <c r="D435" s="82">
        <v>31</v>
      </c>
      <c r="E435" s="87">
        <v>529.95000000000005</v>
      </c>
      <c r="F435" s="87">
        <v>538.27</v>
      </c>
      <c r="G435" s="87">
        <v>546.71</v>
      </c>
      <c r="H435" s="87">
        <v>555.29</v>
      </c>
      <c r="I435" s="14"/>
    </row>
    <row r="436" spans="1:9" x14ac:dyDescent="0.2">
      <c r="A436" s="14" t="s">
        <v>92</v>
      </c>
      <c r="B436" s="14" t="s">
        <v>82</v>
      </c>
      <c r="C436" s="14" t="s">
        <v>322</v>
      </c>
      <c r="D436" s="82">
        <v>32</v>
      </c>
      <c r="E436" s="87">
        <v>540.92999999999995</v>
      </c>
      <c r="F436" s="87">
        <v>549.41</v>
      </c>
      <c r="G436" s="87">
        <v>558.03</v>
      </c>
      <c r="H436" s="87">
        <v>566.79</v>
      </c>
      <c r="I436" s="14"/>
    </row>
    <row r="437" spans="1:9" x14ac:dyDescent="0.2">
      <c r="A437" s="14" t="s">
        <v>92</v>
      </c>
      <c r="B437" s="14" t="s">
        <v>82</v>
      </c>
      <c r="C437" s="14" t="s">
        <v>322</v>
      </c>
      <c r="D437" s="82">
        <v>33</v>
      </c>
      <c r="E437" s="87">
        <v>547.78</v>
      </c>
      <c r="F437" s="87">
        <v>556.38</v>
      </c>
      <c r="G437" s="87">
        <v>565.11</v>
      </c>
      <c r="H437" s="87">
        <v>573.97</v>
      </c>
      <c r="I437" s="14"/>
    </row>
    <row r="438" spans="1:9" x14ac:dyDescent="0.2">
      <c r="A438" s="14" t="s">
        <v>92</v>
      </c>
      <c r="B438" s="14" t="s">
        <v>82</v>
      </c>
      <c r="C438" s="14" t="s">
        <v>322</v>
      </c>
      <c r="D438" s="82">
        <v>34</v>
      </c>
      <c r="E438" s="87">
        <v>555.1</v>
      </c>
      <c r="F438" s="87">
        <v>563.80999999999995</v>
      </c>
      <c r="G438" s="87">
        <v>572.65</v>
      </c>
      <c r="H438" s="87">
        <v>581.64</v>
      </c>
      <c r="I438" s="14"/>
    </row>
    <row r="439" spans="1:9" x14ac:dyDescent="0.2">
      <c r="A439" s="14" t="s">
        <v>92</v>
      </c>
      <c r="B439" s="14" t="s">
        <v>82</v>
      </c>
      <c r="C439" s="14" t="s">
        <v>322</v>
      </c>
      <c r="D439" s="82">
        <v>35</v>
      </c>
      <c r="E439" s="87">
        <v>558.76</v>
      </c>
      <c r="F439" s="87">
        <v>567.52</v>
      </c>
      <c r="G439" s="87">
        <v>576.42999999999995</v>
      </c>
      <c r="H439" s="87">
        <v>585.47</v>
      </c>
      <c r="I439" s="14"/>
    </row>
    <row r="440" spans="1:9" x14ac:dyDescent="0.2">
      <c r="A440" s="14" t="s">
        <v>92</v>
      </c>
      <c r="B440" s="14" t="s">
        <v>82</v>
      </c>
      <c r="C440" s="14" t="s">
        <v>322</v>
      </c>
      <c r="D440" s="82">
        <v>36</v>
      </c>
      <c r="E440" s="87">
        <v>562.41999999999996</v>
      </c>
      <c r="F440" s="87">
        <v>571.24</v>
      </c>
      <c r="G440" s="87">
        <v>580.20000000000005</v>
      </c>
      <c r="H440" s="87">
        <v>589.30999999999995</v>
      </c>
      <c r="I440" s="14"/>
    </row>
    <row r="441" spans="1:9" x14ac:dyDescent="0.2">
      <c r="A441" s="14" t="s">
        <v>92</v>
      </c>
      <c r="B441" s="14" t="s">
        <v>82</v>
      </c>
      <c r="C441" s="14" t="s">
        <v>322</v>
      </c>
      <c r="D441" s="82">
        <v>37</v>
      </c>
      <c r="E441" s="87">
        <v>566.07000000000005</v>
      </c>
      <c r="F441" s="87">
        <v>574.96</v>
      </c>
      <c r="G441" s="87">
        <v>583.98</v>
      </c>
      <c r="H441" s="87">
        <v>593.14</v>
      </c>
      <c r="I441" s="14"/>
    </row>
    <row r="442" spans="1:9" x14ac:dyDescent="0.2">
      <c r="A442" s="14" t="s">
        <v>92</v>
      </c>
      <c r="B442" s="14" t="s">
        <v>82</v>
      </c>
      <c r="C442" s="14" t="s">
        <v>322</v>
      </c>
      <c r="D442" s="82">
        <v>38</v>
      </c>
      <c r="E442" s="87">
        <v>569.73</v>
      </c>
      <c r="F442" s="87">
        <v>578.66999999999996</v>
      </c>
      <c r="G442" s="87">
        <v>587.75</v>
      </c>
      <c r="H442" s="87">
        <v>596.97</v>
      </c>
      <c r="I442" s="14"/>
    </row>
    <row r="443" spans="1:9" x14ac:dyDescent="0.2">
      <c r="A443" s="14" t="s">
        <v>92</v>
      </c>
      <c r="B443" s="14" t="s">
        <v>82</v>
      </c>
      <c r="C443" s="14" t="s">
        <v>322</v>
      </c>
      <c r="D443" s="82">
        <v>39</v>
      </c>
      <c r="E443" s="87">
        <v>577.04999999999995</v>
      </c>
      <c r="F443" s="87">
        <v>586.1</v>
      </c>
      <c r="G443" s="87">
        <v>595.29999999999995</v>
      </c>
      <c r="H443" s="87">
        <v>604.64</v>
      </c>
      <c r="I443" s="14"/>
    </row>
    <row r="444" spans="1:9" x14ac:dyDescent="0.2">
      <c r="A444" s="14" t="s">
        <v>92</v>
      </c>
      <c r="B444" s="14" t="s">
        <v>82</v>
      </c>
      <c r="C444" s="14" t="s">
        <v>322</v>
      </c>
      <c r="D444" s="82">
        <v>40</v>
      </c>
      <c r="E444" s="87">
        <v>584.36</v>
      </c>
      <c r="F444" s="87">
        <v>593.53</v>
      </c>
      <c r="G444" s="87">
        <v>602.84</v>
      </c>
      <c r="H444" s="87">
        <v>612.29999999999995</v>
      </c>
      <c r="I444" s="14"/>
    </row>
    <row r="445" spans="1:9" x14ac:dyDescent="0.2">
      <c r="A445" s="14" t="s">
        <v>92</v>
      </c>
      <c r="B445" s="14" t="s">
        <v>82</v>
      </c>
      <c r="C445" s="14" t="s">
        <v>322</v>
      </c>
      <c r="D445" s="82">
        <v>41</v>
      </c>
      <c r="E445" s="87">
        <v>595.34</v>
      </c>
      <c r="F445" s="87">
        <v>604.67999999999995</v>
      </c>
      <c r="G445" s="87">
        <v>614.16999999999996</v>
      </c>
      <c r="H445" s="87">
        <v>623.79999999999995</v>
      </c>
      <c r="I445" s="14"/>
    </row>
    <row r="446" spans="1:9" x14ac:dyDescent="0.2">
      <c r="A446" s="14" t="s">
        <v>92</v>
      </c>
      <c r="B446" s="14" t="s">
        <v>82</v>
      </c>
      <c r="C446" s="14" t="s">
        <v>322</v>
      </c>
      <c r="D446" s="82">
        <v>42</v>
      </c>
      <c r="E446" s="87">
        <v>605.85</v>
      </c>
      <c r="F446" s="87">
        <v>615.36</v>
      </c>
      <c r="G446" s="87">
        <v>625.01</v>
      </c>
      <c r="H446" s="87">
        <v>634.82000000000005</v>
      </c>
      <c r="I446" s="14"/>
    </row>
    <row r="447" spans="1:9" x14ac:dyDescent="0.2">
      <c r="A447" s="14" t="s">
        <v>92</v>
      </c>
      <c r="B447" s="14" t="s">
        <v>82</v>
      </c>
      <c r="C447" s="14" t="s">
        <v>322</v>
      </c>
      <c r="D447" s="82">
        <v>43</v>
      </c>
      <c r="E447" s="87">
        <v>620.49</v>
      </c>
      <c r="F447" s="87">
        <v>630.22</v>
      </c>
      <c r="G447" s="87">
        <v>640.11</v>
      </c>
      <c r="H447" s="87">
        <v>650.15</v>
      </c>
      <c r="I447" s="14"/>
    </row>
    <row r="448" spans="1:9" x14ac:dyDescent="0.2">
      <c r="A448" s="14" t="s">
        <v>92</v>
      </c>
      <c r="B448" s="14" t="s">
        <v>82</v>
      </c>
      <c r="C448" s="14" t="s">
        <v>322</v>
      </c>
      <c r="D448" s="82">
        <v>44</v>
      </c>
      <c r="E448" s="87">
        <v>638.78</v>
      </c>
      <c r="F448" s="87">
        <v>648.79999999999995</v>
      </c>
      <c r="G448" s="87">
        <v>658.98</v>
      </c>
      <c r="H448" s="87">
        <v>669.32</v>
      </c>
      <c r="I448" s="14"/>
    </row>
    <row r="449" spans="1:9" x14ac:dyDescent="0.2">
      <c r="A449" s="14" t="s">
        <v>92</v>
      </c>
      <c r="B449" s="14" t="s">
        <v>82</v>
      </c>
      <c r="C449" s="14" t="s">
        <v>322</v>
      </c>
      <c r="D449" s="82">
        <v>45</v>
      </c>
      <c r="E449" s="87">
        <v>660.27</v>
      </c>
      <c r="F449" s="87">
        <v>670.63</v>
      </c>
      <c r="G449" s="87">
        <v>681.15</v>
      </c>
      <c r="H449" s="87">
        <v>691.83</v>
      </c>
      <c r="I449" s="14"/>
    </row>
    <row r="450" spans="1:9" x14ac:dyDescent="0.2">
      <c r="A450" s="14" t="s">
        <v>92</v>
      </c>
      <c r="B450" s="14" t="s">
        <v>82</v>
      </c>
      <c r="C450" s="14" t="s">
        <v>322</v>
      </c>
      <c r="D450" s="82">
        <v>46</v>
      </c>
      <c r="E450" s="87">
        <v>685.87</v>
      </c>
      <c r="F450" s="87">
        <v>696.63</v>
      </c>
      <c r="G450" s="87">
        <v>707.56</v>
      </c>
      <c r="H450" s="87">
        <v>718.66</v>
      </c>
      <c r="I450" s="14"/>
    </row>
    <row r="451" spans="1:9" x14ac:dyDescent="0.2">
      <c r="A451" s="14" t="s">
        <v>92</v>
      </c>
      <c r="B451" s="14" t="s">
        <v>82</v>
      </c>
      <c r="C451" s="14" t="s">
        <v>322</v>
      </c>
      <c r="D451" s="82">
        <v>47</v>
      </c>
      <c r="E451" s="87">
        <v>714.68</v>
      </c>
      <c r="F451" s="87">
        <v>725.89</v>
      </c>
      <c r="G451" s="87">
        <v>737.28</v>
      </c>
      <c r="H451" s="87">
        <v>748.85</v>
      </c>
      <c r="I451" s="14"/>
    </row>
    <row r="452" spans="1:9" x14ac:dyDescent="0.2">
      <c r="A452" s="14" t="s">
        <v>92</v>
      </c>
      <c r="B452" s="14" t="s">
        <v>82</v>
      </c>
      <c r="C452" s="14" t="s">
        <v>322</v>
      </c>
      <c r="D452" s="82">
        <v>48</v>
      </c>
      <c r="E452" s="87">
        <v>747.6</v>
      </c>
      <c r="F452" s="87">
        <v>759.33</v>
      </c>
      <c r="G452" s="87">
        <v>771.24</v>
      </c>
      <c r="H452" s="87">
        <v>783.34</v>
      </c>
      <c r="I452" s="14"/>
    </row>
    <row r="453" spans="1:9" x14ac:dyDescent="0.2">
      <c r="A453" s="14" t="s">
        <v>92</v>
      </c>
      <c r="B453" s="14" t="s">
        <v>82</v>
      </c>
      <c r="C453" s="14" t="s">
        <v>322</v>
      </c>
      <c r="D453" s="82">
        <v>49</v>
      </c>
      <c r="E453" s="87">
        <v>780.07</v>
      </c>
      <c r="F453" s="87">
        <v>792.31</v>
      </c>
      <c r="G453" s="87">
        <v>804.74</v>
      </c>
      <c r="H453" s="87">
        <v>817.36</v>
      </c>
      <c r="I453" s="14"/>
    </row>
    <row r="454" spans="1:9" x14ac:dyDescent="0.2">
      <c r="A454" s="14" t="s">
        <v>92</v>
      </c>
      <c r="B454" s="14" t="s">
        <v>82</v>
      </c>
      <c r="C454" s="14" t="s">
        <v>322</v>
      </c>
      <c r="D454" s="82">
        <v>50</v>
      </c>
      <c r="E454" s="87">
        <v>816.65</v>
      </c>
      <c r="F454" s="87">
        <v>829.46</v>
      </c>
      <c r="G454" s="87">
        <v>842.47</v>
      </c>
      <c r="H454" s="87">
        <v>855.69</v>
      </c>
      <c r="I454" s="14"/>
    </row>
    <row r="455" spans="1:9" x14ac:dyDescent="0.2">
      <c r="A455" s="14" t="s">
        <v>92</v>
      </c>
      <c r="B455" s="14" t="s">
        <v>82</v>
      </c>
      <c r="C455" s="14" t="s">
        <v>322</v>
      </c>
      <c r="D455" s="82">
        <v>51</v>
      </c>
      <c r="E455" s="87">
        <v>852.77</v>
      </c>
      <c r="F455" s="87">
        <v>866.15</v>
      </c>
      <c r="G455" s="87">
        <v>879.74</v>
      </c>
      <c r="H455" s="87">
        <v>893.54</v>
      </c>
      <c r="I455" s="14"/>
    </row>
    <row r="456" spans="1:9" x14ac:dyDescent="0.2">
      <c r="A456" s="14" t="s">
        <v>92</v>
      </c>
      <c r="B456" s="14" t="s">
        <v>82</v>
      </c>
      <c r="C456" s="14" t="s">
        <v>322</v>
      </c>
      <c r="D456" s="82">
        <v>52</v>
      </c>
      <c r="E456" s="87">
        <v>892.55</v>
      </c>
      <c r="F456" s="87">
        <v>906.55</v>
      </c>
      <c r="G456" s="87">
        <v>920.78</v>
      </c>
      <c r="H456" s="87">
        <v>935.22</v>
      </c>
      <c r="I456" s="14"/>
    </row>
    <row r="457" spans="1:9" x14ac:dyDescent="0.2">
      <c r="A457" s="14" t="s">
        <v>92</v>
      </c>
      <c r="B457" s="14" t="s">
        <v>82</v>
      </c>
      <c r="C457" s="14" t="s">
        <v>322</v>
      </c>
      <c r="D457" s="82">
        <v>53</v>
      </c>
      <c r="E457" s="87">
        <v>932.79</v>
      </c>
      <c r="F457" s="87">
        <v>947.42</v>
      </c>
      <c r="G457" s="87">
        <v>962.29</v>
      </c>
      <c r="H457" s="87">
        <v>977.38</v>
      </c>
      <c r="I457" s="14"/>
    </row>
    <row r="458" spans="1:9" x14ac:dyDescent="0.2">
      <c r="A458" s="14" t="s">
        <v>92</v>
      </c>
      <c r="B458" s="14" t="s">
        <v>82</v>
      </c>
      <c r="C458" s="14" t="s">
        <v>322</v>
      </c>
      <c r="D458" s="82">
        <v>54</v>
      </c>
      <c r="E458" s="87">
        <v>976.23</v>
      </c>
      <c r="F458" s="87">
        <v>991.54</v>
      </c>
      <c r="G458" s="87">
        <v>1007.1</v>
      </c>
      <c r="H458" s="87">
        <v>1022.9</v>
      </c>
      <c r="I458" s="14"/>
    </row>
    <row r="459" spans="1:9" x14ac:dyDescent="0.2">
      <c r="A459" s="14" t="s">
        <v>92</v>
      </c>
      <c r="B459" s="14" t="s">
        <v>82</v>
      </c>
      <c r="C459" s="14" t="s">
        <v>322</v>
      </c>
      <c r="D459" s="82">
        <v>55</v>
      </c>
      <c r="E459" s="87">
        <v>1019.66</v>
      </c>
      <c r="F459" s="87">
        <v>1035.6600000000001</v>
      </c>
      <c r="G459" s="87">
        <v>1051.9100000000001</v>
      </c>
      <c r="H459" s="87">
        <v>1068.42</v>
      </c>
      <c r="I459" s="14"/>
    </row>
    <row r="460" spans="1:9" x14ac:dyDescent="0.2">
      <c r="A460" s="14" t="s">
        <v>92</v>
      </c>
      <c r="B460" s="14" t="s">
        <v>82</v>
      </c>
      <c r="C460" s="14" t="s">
        <v>322</v>
      </c>
      <c r="D460" s="82">
        <v>56</v>
      </c>
      <c r="E460" s="87">
        <v>1066.76</v>
      </c>
      <c r="F460" s="87">
        <v>1083.5</v>
      </c>
      <c r="G460" s="87">
        <v>1100.5</v>
      </c>
      <c r="H460" s="87">
        <v>1117.76</v>
      </c>
      <c r="I460" s="14"/>
    </row>
    <row r="461" spans="1:9" x14ac:dyDescent="0.2">
      <c r="A461" s="14" t="s">
        <v>92</v>
      </c>
      <c r="B461" s="14" t="s">
        <v>82</v>
      </c>
      <c r="C461" s="14" t="s">
        <v>322</v>
      </c>
      <c r="D461" s="82">
        <v>57</v>
      </c>
      <c r="E461" s="87">
        <v>1114.32</v>
      </c>
      <c r="F461" s="87">
        <v>1131.8</v>
      </c>
      <c r="G461" s="87">
        <v>1149.56</v>
      </c>
      <c r="H461" s="87">
        <v>1167.5899999999999</v>
      </c>
      <c r="I461" s="14"/>
    </row>
    <row r="462" spans="1:9" x14ac:dyDescent="0.2">
      <c r="A462" s="14" t="s">
        <v>92</v>
      </c>
      <c r="B462" s="14" t="s">
        <v>82</v>
      </c>
      <c r="C462" s="14" t="s">
        <v>322</v>
      </c>
      <c r="D462" s="82">
        <v>58</v>
      </c>
      <c r="E462" s="87">
        <v>1165.07</v>
      </c>
      <c r="F462" s="87">
        <v>1183.3499999999999</v>
      </c>
      <c r="G462" s="87">
        <v>1201.9100000000001</v>
      </c>
      <c r="H462" s="87">
        <v>1220.77</v>
      </c>
      <c r="I462" s="14"/>
    </row>
    <row r="463" spans="1:9" x14ac:dyDescent="0.2">
      <c r="A463" s="14" t="s">
        <v>92</v>
      </c>
      <c r="B463" s="14" t="s">
        <v>82</v>
      </c>
      <c r="C463" s="14" t="s">
        <v>322</v>
      </c>
      <c r="D463" s="82">
        <v>59</v>
      </c>
      <c r="E463" s="87">
        <v>1190.22</v>
      </c>
      <c r="F463" s="87">
        <v>1208.8900000000001</v>
      </c>
      <c r="G463" s="87">
        <v>1227.8599999999999</v>
      </c>
      <c r="H463" s="87">
        <v>1247.1199999999999</v>
      </c>
      <c r="I463" s="14"/>
    </row>
    <row r="464" spans="1:9" x14ac:dyDescent="0.2">
      <c r="A464" s="14" t="s">
        <v>92</v>
      </c>
      <c r="B464" s="14" t="s">
        <v>82</v>
      </c>
      <c r="C464" s="14" t="s">
        <v>322</v>
      </c>
      <c r="D464" s="82">
        <v>60</v>
      </c>
      <c r="E464" s="87">
        <v>1240.97</v>
      </c>
      <c r="F464" s="87">
        <v>1260.44</v>
      </c>
      <c r="G464" s="87">
        <v>1280.22</v>
      </c>
      <c r="H464" s="87">
        <v>1300.3</v>
      </c>
      <c r="I464" s="14"/>
    </row>
    <row r="465" spans="1:9" x14ac:dyDescent="0.2">
      <c r="A465" s="14" t="s">
        <v>92</v>
      </c>
      <c r="B465" s="14" t="s">
        <v>82</v>
      </c>
      <c r="C465" s="14" t="s">
        <v>322</v>
      </c>
      <c r="D465" s="82">
        <v>61</v>
      </c>
      <c r="E465" s="87">
        <v>1284.8699999999999</v>
      </c>
      <c r="F465" s="87">
        <v>1305.03</v>
      </c>
      <c r="G465" s="87">
        <v>1325.5</v>
      </c>
      <c r="H465" s="87">
        <v>1346.3</v>
      </c>
      <c r="I465" s="14"/>
    </row>
    <row r="466" spans="1:9" x14ac:dyDescent="0.2">
      <c r="A466" s="14" t="s">
        <v>92</v>
      </c>
      <c r="B466" s="14" t="s">
        <v>82</v>
      </c>
      <c r="C466" s="14" t="s">
        <v>322</v>
      </c>
      <c r="D466" s="82">
        <v>62</v>
      </c>
      <c r="E466" s="87">
        <v>1313.68</v>
      </c>
      <c r="F466" s="87">
        <v>1334.29</v>
      </c>
      <c r="G466" s="87">
        <v>1355.22</v>
      </c>
      <c r="H466" s="87">
        <v>1376.48</v>
      </c>
      <c r="I466" s="14"/>
    </row>
    <row r="467" spans="1:9" x14ac:dyDescent="0.2">
      <c r="A467" s="14" t="s">
        <v>92</v>
      </c>
      <c r="B467" s="14" t="s">
        <v>82</v>
      </c>
      <c r="C467" s="14" t="s">
        <v>322</v>
      </c>
      <c r="D467" s="82">
        <v>63</v>
      </c>
      <c r="E467" s="87">
        <v>1349.8</v>
      </c>
      <c r="F467" s="87">
        <v>1370.98</v>
      </c>
      <c r="G467" s="87">
        <v>1392.49</v>
      </c>
      <c r="H467" s="87">
        <v>1414.33</v>
      </c>
      <c r="I467" s="14"/>
    </row>
    <row r="468" spans="1:9" x14ac:dyDescent="0.2">
      <c r="A468" s="14" t="s">
        <v>92</v>
      </c>
      <c r="B468" s="14" t="s">
        <v>82</v>
      </c>
      <c r="C468" s="14" t="s">
        <v>322</v>
      </c>
      <c r="D468" s="82" t="s">
        <v>84</v>
      </c>
      <c r="E468" s="87">
        <v>1371.74</v>
      </c>
      <c r="F468" s="87">
        <v>1393.26</v>
      </c>
      <c r="G468" s="87">
        <v>1415.12</v>
      </c>
      <c r="H468" s="87">
        <v>1437.32</v>
      </c>
      <c r="I468" s="14"/>
    </row>
    <row r="469" spans="1:9" ht="75" x14ac:dyDescent="0.2">
      <c r="A469" s="82" t="s">
        <v>93</v>
      </c>
      <c r="B469" s="83" t="s">
        <v>82</v>
      </c>
      <c r="C469" s="88" t="s">
        <v>322</v>
      </c>
      <c r="D469" s="82" t="s">
        <v>83</v>
      </c>
      <c r="E469" s="87">
        <v>511.46</v>
      </c>
      <c r="F469" s="87">
        <v>519.48</v>
      </c>
      <c r="G469" s="87">
        <v>527.63</v>
      </c>
      <c r="H469" s="87">
        <v>535.91</v>
      </c>
      <c r="I469" s="14"/>
    </row>
    <row r="470" spans="1:9" x14ac:dyDescent="0.2">
      <c r="A470" s="14" t="s">
        <v>93</v>
      </c>
      <c r="B470" s="14" t="s">
        <v>82</v>
      </c>
      <c r="C470" s="14" t="s">
        <v>322</v>
      </c>
      <c r="D470" s="82">
        <v>15</v>
      </c>
      <c r="E470" s="87">
        <v>556.91999999999996</v>
      </c>
      <c r="F470" s="87">
        <v>565.66</v>
      </c>
      <c r="G470" s="87">
        <v>574.53</v>
      </c>
      <c r="H470" s="87">
        <v>583.54999999999995</v>
      </c>
      <c r="I470" s="14"/>
    </row>
    <row r="471" spans="1:9" x14ac:dyDescent="0.2">
      <c r="A471" s="14" t="s">
        <v>93</v>
      </c>
      <c r="B471" s="14" t="s">
        <v>82</v>
      </c>
      <c r="C471" s="14" t="s">
        <v>322</v>
      </c>
      <c r="D471" s="82">
        <v>16</v>
      </c>
      <c r="E471" s="87">
        <v>574.29999999999995</v>
      </c>
      <c r="F471" s="87">
        <v>583.30999999999995</v>
      </c>
      <c r="G471" s="87">
        <v>592.47</v>
      </c>
      <c r="H471" s="87">
        <v>601.76</v>
      </c>
      <c r="I471" s="14"/>
    </row>
    <row r="472" spans="1:9" x14ac:dyDescent="0.2">
      <c r="A472" s="14" t="s">
        <v>93</v>
      </c>
      <c r="B472" s="14" t="s">
        <v>82</v>
      </c>
      <c r="C472" s="14" t="s">
        <v>322</v>
      </c>
      <c r="D472" s="82">
        <v>17</v>
      </c>
      <c r="E472" s="87">
        <v>591.69000000000005</v>
      </c>
      <c r="F472" s="87">
        <v>600.97</v>
      </c>
      <c r="G472" s="87">
        <v>610.4</v>
      </c>
      <c r="H472" s="87">
        <v>619.97</v>
      </c>
      <c r="I472" s="14"/>
    </row>
    <row r="473" spans="1:9" x14ac:dyDescent="0.2">
      <c r="A473" s="14" t="s">
        <v>93</v>
      </c>
      <c r="B473" s="14" t="s">
        <v>82</v>
      </c>
      <c r="C473" s="14" t="s">
        <v>322</v>
      </c>
      <c r="D473" s="82">
        <v>18</v>
      </c>
      <c r="E473" s="87">
        <v>610.41</v>
      </c>
      <c r="F473" s="87">
        <v>619.98</v>
      </c>
      <c r="G473" s="87">
        <v>629.71</v>
      </c>
      <c r="H473" s="87">
        <v>639.59</v>
      </c>
      <c r="I473" s="14"/>
    </row>
    <row r="474" spans="1:9" x14ac:dyDescent="0.2">
      <c r="A474" s="14" t="s">
        <v>93</v>
      </c>
      <c r="B474" s="14" t="s">
        <v>82</v>
      </c>
      <c r="C474" s="14" t="s">
        <v>322</v>
      </c>
      <c r="D474" s="82">
        <v>19</v>
      </c>
      <c r="E474" s="87">
        <v>629.13</v>
      </c>
      <c r="F474" s="87">
        <v>639</v>
      </c>
      <c r="G474" s="87">
        <v>649.02</v>
      </c>
      <c r="H474" s="87">
        <v>659.2</v>
      </c>
      <c r="I474" s="14"/>
    </row>
    <row r="475" spans="1:9" x14ac:dyDescent="0.2">
      <c r="A475" s="14" t="s">
        <v>93</v>
      </c>
      <c r="B475" s="14" t="s">
        <v>82</v>
      </c>
      <c r="C475" s="14" t="s">
        <v>322</v>
      </c>
      <c r="D475" s="82">
        <v>20</v>
      </c>
      <c r="E475" s="87">
        <v>648.51</v>
      </c>
      <c r="F475" s="87">
        <v>658.69</v>
      </c>
      <c r="G475" s="87">
        <v>669.02</v>
      </c>
      <c r="H475" s="87">
        <v>679.52</v>
      </c>
      <c r="I475" s="14"/>
    </row>
    <row r="476" spans="1:9" x14ac:dyDescent="0.2">
      <c r="A476" s="14" t="s">
        <v>93</v>
      </c>
      <c r="B476" s="14" t="s">
        <v>82</v>
      </c>
      <c r="C476" s="14" t="s">
        <v>322</v>
      </c>
      <c r="D476" s="82">
        <v>21</v>
      </c>
      <c r="E476" s="87">
        <v>668.57</v>
      </c>
      <c r="F476" s="87">
        <v>679.06</v>
      </c>
      <c r="G476" s="87">
        <v>689.72</v>
      </c>
      <c r="H476" s="87">
        <v>700.54</v>
      </c>
      <c r="I476" s="14"/>
    </row>
    <row r="477" spans="1:9" x14ac:dyDescent="0.2">
      <c r="A477" s="14" t="s">
        <v>93</v>
      </c>
      <c r="B477" s="14" t="s">
        <v>82</v>
      </c>
      <c r="C477" s="14" t="s">
        <v>322</v>
      </c>
      <c r="D477" s="82">
        <v>22</v>
      </c>
      <c r="E477" s="87">
        <v>668.57</v>
      </c>
      <c r="F477" s="87">
        <v>679.06</v>
      </c>
      <c r="G477" s="87">
        <v>689.72</v>
      </c>
      <c r="H477" s="87">
        <v>700.54</v>
      </c>
      <c r="I477" s="14"/>
    </row>
    <row r="478" spans="1:9" x14ac:dyDescent="0.2">
      <c r="A478" s="14" t="s">
        <v>93</v>
      </c>
      <c r="B478" s="14" t="s">
        <v>82</v>
      </c>
      <c r="C478" s="14" t="s">
        <v>322</v>
      </c>
      <c r="D478" s="82">
        <v>23</v>
      </c>
      <c r="E478" s="87">
        <v>668.57</v>
      </c>
      <c r="F478" s="87">
        <v>679.06</v>
      </c>
      <c r="G478" s="87">
        <v>689.72</v>
      </c>
      <c r="H478" s="87">
        <v>700.54</v>
      </c>
      <c r="I478" s="14"/>
    </row>
    <row r="479" spans="1:9" x14ac:dyDescent="0.2">
      <c r="A479" s="14" t="s">
        <v>93</v>
      </c>
      <c r="B479" s="14" t="s">
        <v>82</v>
      </c>
      <c r="C479" s="14" t="s">
        <v>322</v>
      </c>
      <c r="D479" s="82">
        <v>24</v>
      </c>
      <c r="E479" s="87">
        <v>668.57</v>
      </c>
      <c r="F479" s="87">
        <v>679.06</v>
      </c>
      <c r="G479" s="87">
        <v>689.72</v>
      </c>
      <c r="H479" s="87">
        <v>700.54</v>
      </c>
      <c r="I479" s="14"/>
    </row>
    <row r="480" spans="1:9" x14ac:dyDescent="0.2">
      <c r="A480" s="14" t="s">
        <v>93</v>
      </c>
      <c r="B480" s="14" t="s">
        <v>82</v>
      </c>
      <c r="C480" s="14" t="s">
        <v>322</v>
      </c>
      <c r="D480" s="82">
        <v>25</v>
      </c>
      <c r="E480" s="87">
        <v>671.25</v>
      </c>
      <c r="F480" s="87">
        <v>681.78</v>
      </c>
      <c r="G480" s="87">
        <v>692.47</v>
      </c>
      <c r="H480" s="87">
        <v>703.34</v>
      </c>
      <c r="I480" s="14"/>
    </row>
    <row r="481" spans="1:9" x14ac:dyDescent="0.2">
      <c r="A481" s="14" t="s">
        <v>93</v>
      </c>
      <c r="B481" s="14" t="s">
        <v>82</v>
      </c>
      <c r="C481" s="14" t="s">
        <v>322</v>
      </c>
      <c r="D481" s="82">
        <v>26</v>
      </c>
      <c r="E481" s="87">
        <v>684.62</v>
      </c>
      <c r="F481" s="87">
        <v>695.36</v>
      </c>
      <c r="G481" s="87">
        <v>706.27</v>
      </c>
      <c r="H481" s="87">
        <v>717.35</v>
      </c>
      <c r="I481" s="14"/>
    </row>
    <row r="482" spans="1:9" x14ac:dyDescent="0.2">
      <c r="A482" s="14" t="s">
        <v>93</v>
      </c>
      <c r="B482" s="14" t="s">
        <v>82</v>
      </c>
      <c r="C482" s="14" t="s">
        <v>322</v>
      </c>
      <c r="D482" s="82">
        <v>27</v>
      </c>
      <c r="E482" s="87">
        <v>700.66</v>
      </c>
      <c r="F482" s="87">
        <v>711.66</v>
      </c>
      <c r="G482" s="87">
        <v>722.82</v>
      </c>
      <c r="H482" s="87">
        <v>734.16</v>
      </c>
      <c r="I482" s="14"/>
    </row>
    <row r="483" spans="1:9" x14ac:dyDescent="0.2">
      <c r="A483" s="14" t="s">
        <v>93</v>
      </c>
      <c r="B483" s="14" t="s">
        <v>82</v>
      </c>
      <c r="C483" s="14" t="s">
        <v>322</v>
      </c>
      <c r="D483" s="82">
        <v>28</v>
      </c>
      <c r="E483" s="87">
        <v>726.74</v>
      </c>
      <c r="F483" s="87">
        <v>738.14</v>
      </c>
      <c r="G483" s="87">
        <v>749.72</v>
      </c>
      <c r="H483" s="87">
        <v>761.48</v>
      </c>
      <c r="I483" s="14"/>
    </row>
    <row r="484" spans="1:9" x14ac:dyDescent="0.2">
      <c r="A484" s="14" t="s">
        <v>93</v>
      </c>
      <c r="B484" s="14" t="s">
        <v>82</v>
      </c>
      <c r="C484" s="14" t="s">
        <v>322</v>
      </c>
      <c r="D484" s="82">
        <v>29</v>
      </c>
      <c r="E484" s="87">
        <v>748.13</v>
      </c>
      <c r="F484" s="87">
        <v>759.87</v>
      </c>
      <c r="G484" s="87">
        <v>771.79</v>
      </c>
      <c r="H484" s="87">
        <v>783.9</v>
      </c>
      <c r="I484" s="14"/>
    </row>
    <row r="485" spans="1:9" x14ac:dyDescent="0.2">
      <c r="A485" s="14" t="s">
        <v>93</v>
      </c>
      <c r="B485" s="14" t="s">
        <v>82</v>
      </c>
      <c r="C485" s="14" t="s">
        <v>322</v>
      </c>
      <c r="D485" s="82">
        <v>30</v>
      </c>
      <c r="E485" s="87">
        <v>758.83</v>
      </c>
      <c r="F485" s="87">
        <v>770.73</v>
      </c>
      <c r="G485" s="87">
        <v>782.83</v>
      </c>
      <c r="H485" s="87">
        <v>795.11</v>
      </c>
      <c r="I485" s="14"/>
    </row>
    <row r="486" spans="1:9" x14ac:dyDescent="0.2">
      <c r="A486" s="14" t="s">
        <v>93</v>
      </c>
      <c r="B486" s="14" t="s">
        <v>82</v>
      </c>
      <c r="C486" s="14" t="s">
        <v>322</v>
      </c>
      <c r="D486" s="82">
        <v>31</v>
      </c>
      <c r="E486" s="87">
        <v>774.87</v>
      </c>
      <c r="F486" s="87">
        <v>787.03</v>
      </c>
      <c r="G486" s="87">
        <v>799.38</v>
      </c>
      <c r="H486" s="87">
        <v>811.92</v>
      </c>
      <c r="I486" s="14"/>
    </row>
    <row r="487" spans="1:9" x14ac:dyDescent="0.2">
      <c r="A487" s="14" t="s">
        <v>93</v>
      </c>
      <c r="B487" s="14" t="s">
        <v>82</v>
      </c>
      <c r="C487" s="14" t="s">
        <v>322</v>
      </c>
      <c r="D487" s="82">
        <v>32</v>
      </c>
      <c r="E487" s="87">
        <v>790.92</v>
      </c>
      <c r="F487" s="87">
        <v>803.33</v>
      </c>
      <c r="G487" s="87">
        <v>815.93</v>
      </c>
      <c r="H487" s="87">
        <v>828.73</v>
      </c>
      <c r="I487" s="14"/>
    </row>
    <row r="488" spans="1:9" x14ac:dyDescent="0.2">
      <c r="A488" s="14" t="s">
        <v>93</v>
      </c>
      <c r="B488" s="14" t="s">
        <v>82</v>
      </c>
      <c r="C488" s="14" t="s">
        <v>322</v>
      </c>
      <c r="D488" s="82">
        <v>33</v>
      </c>
      <c r="E488" s="87">
        <v>800.95</v>
      </c>
      <c r="F488" s="87">
        <v>813.52</v>
      </c>
      <c r="G488" s="87">
        <v>826.28</v>
      </c>
      <c r="H488" s="87">
        <v>839.24</v>
      </c>
      <c r="I488" s="14"/>
    </row>
    <row r="489" spans="1:9" x14ac:dyDescent="0.2">
      <c r="A489" s="14" t="s">
        <v>93</v>
      </c>
      <c r="B489" s="14" t="s">
        <v>82</v>
      </c>
      <c r="C489" s="14" t="s">
        <v>322</v>
      </c>
      <c r="D489" s="82">
        <v>34</v>
      </c>
      <c r="E489" s="87">
        <v>811.65</v>
      </c>
      <c r="F489" s="87">
        <v>824.38</v>
      </c>
      <c r="G489" s="87">
        <v>837.31</v>
      </c>
      <c r="H489" s="87">
        <v>850.45</v>
      </c>
      <c r="I489" s="14"/>
    </row>
    <row r="490" spans="1:9" x14ac:dyDescent="0.2">
      <c r="A490" s="14" t="s">
        <v>93</v>
      </c>
      <c r="B490" s="14" t="s">
        <v>82</v>
      </c>
      <c r="C490" s="14" t="s">
        <v>322</v>
      </c>
      <c r="D490" s="82">
        <v>35</v>
      </c>
      <c r="E490" s="87">
        <v>816.99</v>
      </c>
      <c r="F490" s="87">
        <v>829.81</v>
      </c>
      <c r="G490" s="87">
        <v>842.83</v>
      </c>
      <c r="H490" s="87">
        <v>856.06</v>
      </c>
      <c r="I490" s="14"/>
    </row>
    <row r="491" spans="1:9" x14ac:dyDescent="0.2">
      <c r="A491" s="14" t="s">
        <v>93</v>
      </c>
      <c r="B491" s="14" t="s">
        <v>82</v>
      </c>
      <c r="C491" s="14" t="s">
        <v>322</v>
      </c>
      <c r="D491" s="82">
        <v>36</v>
      </c>
      <c r="E491" s="87">
        <v>822.34</v>
      </c>
      <c r="F491" s="87">
        <v>835.25</v>
      </c>
      <c r="G491" s="87">
        <v>848.35</v>
      </c>
      <c r="H491" s="87">
        <v>861.66</v>
      </c>
      <c r="I491" s="14"/>
    </row>
    <row r="492" spans="1:9" x14ac:dyDescent="0.2">
      <c r="A492" s="14" t="s">
        <v>93</v>
      </c>
      <c r="B492" s="14" t="s">
        <v>82</v>
      </c>
      <c r="C492" s="14" t="s">
        <v>322</v>
      </c>
      <c r="D492" s="82">
        <v>37</v>
      </c>
      <c r="E492" s="87">
        <v>827.69</v>
      </c>
      <c r="F492" s="87">
        <v>840.68</v>
      </c>
      <c r="G492" s="87">
        <v>853.87</v>
      </c>
      <c r="H492" s="87">
        <v>867.26</v>
      </c>
      <c r="I492" s="14"/>
    </row>
    <row r="493" spans="1:9" x14ac:dyDescent="0.2">
      <c r="A493" s="14" t="s">
        <v>93</v>
      </c>
      <c r="B493" s="14" t="s">
        <v>82</v>
      </c>
      <c r="C493" s="14" t="s">
        <v>322</v>
      </c>
      <c r="D493" s="82">
        <v>38</v>
      </c>
      <c r="E493" s="87">
        <v>833.04</v>
      </c>
      <c r="F493" s="87">
        <v>846.11</v>
      </c>
      <c r="G493" s="87">
        <v>859.39</v>
      </c>
      <c r="H493" s="87">
        <v>872.87</v>
      </c>
      <c r="I493" s="14"/>
    </row>
    <row r="494" spans="1:9" x14ac:dyDescent="0.2">
      <c r="A494" s="14" t="s">
        <v>93</v>
      </c>
      <c r="B494" s="14" t="s">
        <v>82</v>
      </c>
      <c r="C494" s="14" t="s">
        <v>322</v>
      </c>
      <c r="D494" s="82">
        <v>39</v>
      </c>
      <c r="E494" s="87">
        <v>843.74</v>
      </c>
      <c r="F494" s="87">
        <v>856.98</v>
      </c>
      <c r="G494" s="87">
        <v>870.42</v>
      </c>
      <c r="H494" s="87">
        <v>884.08</v>
      </c>
      <c r="I494" s="14"/>
    </row>
    <row r="495" spans="1:9" x14ac:dyDescent="0.2">
      <c r="A495" s="14" t="s">
        <v>93</v>
      </c>
      <c r="B495" s="14" t="s">
        <v>82</v>
      </c>
      <c r="C495" s="14" t="s">
        <v>322</v>
      </c>
      <c r="D495" s="82">
        <v>40</v>
      </c>
      <c r="E495" s="87">
        <v>854.43</v>
      </c>
      <c r="F495" s="87">
        <v>867.84</v>
      </c>
      <c r="G495" s="87">
        <v>881.46</v>
      </c>
      <c r="H495" s="87">
        <v>895.29</v>
      </c>
      <c r="I495" s="14"/>
    </row>
    <row r="496" spans="1:9" x14ac:dyDescent="0.2">
      <c r="A496" s="14" t="s">
        <v>93</v>
      </c>
      <c r="B496" s="14" t="s">
        <v>82</v>
      </c>
      <c r="C496" s="14" t="s">
        <v>322</v>
      </c>
      <c r="D496" s="82">
        <v>41</v>
      </c>
      <c r="E496" s="87">
        <v>870.48</v>
      </c>
      <c r="F496" s="87">
        <v>884.14</v>
      </c>
      <c r="G496" s="87">
        <v>898.01</v>
      </c>
      <c r="H496" s="87">
        <v>912.1</v>
      </c>
      <c r="I496" s="14"/>
    </row>
    <row r="497" spans="1:9" x14ac:dyDescent="0.2">
      <c r="A497" s="14" t="s">
        <v>93</v>
      </c>
      <c r="B497" s="14" t="s">
        <v>82</v>
      </c>
      <c r="C497" s="14" t="s">
        <v>322</v>
      </c>
      <c r="D497" s="82">
        <v>42</v>
      </c>
      <c r="E497" s="87">
        <v>885.86</v>
      </c>
      <c r="F497" s="87">
        <v>899.76</v>
      </c>
      <c r="G497" s="87">
        <v>913.87</v>
      </c>
      <c r="H497" s="87">
        <v>928.21</v>
      </c>
      <c r="I497" s="14"/>
    </row>
    <row r="498" spans="1:9" x14ac:dyDescent="0.2">
      <c r="A498" s="14" t="s">
        <v>93</v>
      </c>
      <c r="B498" s="14" t="s">
        <v>82</v>
      </c>
      <c r="C498" s="14" t="s">
        <v>322</v>
      </c>
      <c r="D498" s="82">
        <v>43</v>
      </c>
      <c r="E498" s="87">
        <v>907.25</v>
      </c>
      <c r="F498" s="87">
        <v>921.49</v>
      </c>
      <c r="G498" s="87">
        <v>935.94</v>
      </c>
      <c r="H498" s="87">
        <v>950.63</v>
      </c>
      <c r="I498" s="14"/>
    </row>
    <row r="499" spans="1:9" x14ac:dyDescent="0.2">
      <c r="A499" s="14" t="s">
        <v>93</v>
      </c>
      <c r="B499" s="14" t="s">
        <v>82</v>
      </c>
      <c r="C499" s="14" t="s">
        <v>322</v>
      </c>
      <c r="D499" s="82">
        <v>44</v>
      </c>
      <c r="E499" s="87">
        <v>933.99</v>
      </c>
      <c r="F499" s="87">
        <v>948.65</v>
      </c>
      <c r="G499" s="87">
        <v>963.53</v>
      </c>
      <c r="H499" s="87">
        <v>978.65</v>
      </c>
      <c r="I499" s="14"/>
    </row>
    <row r="500" spans="1:9" x14ac:dyDescent="0.2">
      <c r="A500" s="14" t="s">
        <v>93</v>
      </c>
      <c r="B500" s="14" t="s">
        <v>82</v>
      </c>
      <c r="C500" s="14" t="s">
        <v>322</v>
      </c>
      <c r="D500" s="82">
        <v>45</v>
      </c>
      <c r="E500" s="87">
        <v>965.42</v>
      </c>
      <c r="F500" s="87">
        <v>980.56</v>
      </c>
      <c r="G500" s="87">
        <v>995.95</v>
      </c>
      <c r="H500" s="87">
        <v>1011.57</v>
      </c>
      <c r="I500" s="14"/>
    </row>
    <row r="501" spans="1:9" x14ac:dyDescent="0.2">
      <c r="A501" s="14" t="s">
        <v>93</v>
      </c>
      <c r="B501" s="14" t="s">
        <v>82</v>
      </c>
      <c r="C501" s="14" t="s">
        <v>322</v>
      </c>
      <c r="D501" s="82">
        <v>46</v>
      </c>
      <c r="E501" s="87">
        <v>1002.86</v>
      </c>
      <c r="F501" s="87">
        <v>1018.59</v>
      </c>
      <c r="G501" s="87">
        <v>1034.57</v>
      </c>
      <c r="H501" s="87">
        <v>1050.8</v>
      </c>
      <c r="I501" s="14"/>
    </row>
    <row r="502" spans="1:9" x14ac:dyDescent="0.2">
      <c r="A502" s="14" t="s">
        <v>93</v>
      </c>
      <c r="B502" s="14" t="s">
        <v>82</v>
      </c>
      <c r="C502" s="14" t="s">
        <v>322</v>
      </c>
      <c r="D502" s="82">
        <v>47</v>
      </c>
      <c r="E502" s="87">
        <v>1044.98</v>
      </c>
      <c r="F502" s="87">
        <v>1061.3699999999999</v>
      </c>
      <c r="G502" s="87">
        <v>1078.03</v>
      </c>
      <c r="H502" s="87">
        <v>1094.94</v>
      </c>
      <c r="I502" s="14"/>
    </row>
    <row r="503" spans="1:9" x14ac:dyDescent="0.2">
      <c r="A503" s="14" t="s">
        <v>93</v>
      </c>
      <c r="B503" s="14" t="s">
        <v>82</v>
      </c>
      <c r="C503" s="14" t="s">
        <v>322</v>
      </c>
      <c r="D503" s="82">
        <v>48</v>
      </c>
      <c r="E503" s="87">
        <v>1093.1199999999999</v>
      </c>
      <c r="F503" s="87">
        <v>1110.27</v>
      </c>
      <c r="G503" s="87">
        <v>1127.68</v>
      </c>
      <c r="H503" s="87">
        <v>1145.3800000000001</v>
      </c>
      <c r="I503" s="14"/>
    </row>
    <row r="504" spans="1:9" x14ac:dyDescent="0.2">
      <c r="A504" s="14" t="s">
        <v>93</v>
      </c>
      <c r="B504" s="14" t="s">
        <v>82</v>
      </c>
      <c r="C504" s="14" t="s">
        <v>322</v>
      </c>
      <c r="D504" s="82">
        <v>49</v>
      </c>
      <c r="E504" s="87">
        <v>1140.58</v>
      </c>
      <c r="F504" s="87">
        <v>1158.48</v>
      </c>
      <c r="G504" s="87">
        <v>1176.6500000000001</v>
      </c>
      <c r="H504" s="87">
        <v>1195.1199999999999</v>
      </c>
      <c r="I504" s="14"/>
    </row>
    <row r="505" spans="1:9" x14ac:dyDescent="0.2">
      <c r="A505" s="14" t="s">
        <v>93</v>
      </c>
      <c r="B505" s="14" t="s">
        <v>82</v>
      </c>
      <c r="C505" s="14" t="s">
        <v>322</v>
      </c>
      <c r="D505" s="82">
        <v>50</v>
      </c>
      <c r="E505" s="87">
        <v>1194.07</v>
      </c>
      <c r="F505" s="87">
        <v>1212.8</v>
      </c>
      <c r="G505" s="87">
        <v>1231.83</v>
      </c>
      <c r="H505" s="87">
        <v>1251.1600000000001</v>
      </c>
      <c r="I505" s="14"/>
    </row>
    <row r="506" spans="1:9" x14ac:dyDescent="0.2">
      <c r="A506" s="14" t="s">
        <v>93</v>
      </c>
      <c r="B506" s="14" t="s">
        <v>82</v>
      </c>
      <c r="C506" s="14" t="s">
        <v>322</v>
      </c>
      <c r="D506" s="82">
        <v>51</v>
      </c>
      <c r="E506" s="87">
        <v>1246.8900000000001</v>
      </c>
      <c r="F506" s="87">
        <v>1266.45</v>
      </c>
      <c r="G506" s="87">
        <v>1286.32</v>
      </c>
      <c r="H506" s="87">
        <v>1306.5</v>
      </c>
      <c r="I506" s="14"/>
    </row>
    <row r="507" spans="1:9" x14ac:dyDescent="0.2">
      <c r="A507" s="14" t="s">
        <v>93</v>
      </c>
      <c r="B507" s="14" t="s">
        <v>82</v>
      </c>
      <c r="C507" s="14" t="s">
        <v>322</v>
      </c>
      <c r="D507" s="82">
        <v>52</v>
      </c>
      <c r="E507" s="87">
        <v>1305.05</v>
      </c>
      <c r="F507" s="87">
        <v>1325.53</v>
      </c>
      <c r="G507" s="87">
        <v>1346.32</v>
      </c>
      <c r="H507" s="87">
        <v>1367.45</v>
      </c>
      <c r="I507" s="14"/>
    </row>
    <row r="508" spans="1:9" x14ac:dyDescent="0.2">
      <c r="A508" s="14" t="s">
        <v>93</v>
      </c>
      <c r="B508" s="14" t="s">
        <v>82</v>
      </c>
      <c r="C508" s="14" t="s">
        <v>322</v>
      </c>
      <c r="D508" s="82">
        <v>53</v>
      </c>
      <c r="E508" s="87">
        <v>1363.89</v>
      </c>
      <c r="F508" s="87">
        <v>1385.29</v>
      </c>
      <c r="G508" s="87">
        <v>1407.02</v>
      </c>
      <c r="H508" s="87">
        <v>1429.09</v>
      </c>
      <c r="I508" s="14"/>
    </row>
    <row r="509" spans="1:9" x14ac:dyDescent="0.2">
      <c r="A509" s="14" t="s">
        <v>93</v>
      </c>
      <c r="B509" s="14" t="s">
        <v>82</v>
      </c>
      <c r="C509" s="14" t="s">
        <v>322</v>
      </c>
      <c r="D509" s="82">
        <v>54</v>
      </c>
      <c r="E509" s="87">
        <v>1427.4</v>
      </c>
      <c r="F509" s="87">
        <v>1449.8</v>
      </c>
      <c r="G509" s="87">
        <v>1472.54</v>
      </c>
      <c r="H509" s="87">
        <v>1495.65</v>
      </c>
      <c r="I509" s="14"/>
    </row>
    <row r="510" spans="1:9" x14ac:dyDescent="0.2">
      <c r="A510" s="14" t="s">
        <v>93</v>
      </c>
      <c r="B510" s="14" t="s">
        <v>82</v>
      </c>
      <c r="C510" s="14" t="s">
        <v>322</v>
      </c>
      <c r="D510" s="82">
        <v>55</v>
      </c>
      <c r="E510" s="87">
        <v>1490.92</v>
      </c>
      <c r="F510" s="87">
        <v>1514.31</v>
      </c>
      <c r="G510" s="87">
        <v>1538.07</v>
      </c>
      <c r="H510" s="87">
        <v>1562.2</v>
      </c>
      <c r="I510" s="14"/>
    </row>
    <row r="511" spans="1:9" x14ac:dyDescent="0.2">
      <c r="A511" s="14" t="s">
        <v>93</v>
      </c>
      <c r="B511" s="14" t="s">
        <v>82</v>
      </c>
      <c r="C511" s="14" t="s">
        <v>322</v>
      </c>
      <c r="D511" s="82">
        <v>56</v>
      </c>
      <c r="E511" s="87">
        <v>1559.78</v>
      </c>
      <c r="F511" s="87">
        <v>1584.25</v>
      </c>
      <c r="G511" s="87">
        <v>1609.11</v>
      </c>
      <c r="H511" s="87">
        <v>1634.35</v>
      </c>
      <c r="I511" s="14"/>
    </row>
    <row r="512" spans="1:9" x14ac:dyDescent="0.2">
      <c r="A512" s="14" t="s">
        <v>93</v>
      </c>
      <c r="B512" s="14" t="s">
        <v>82</v>
      </c>
      <c r="C512" s="14" t="s">
        <v>322</v>
      </c>
      <c r="D512" s="82">
        <v>57</v>
      </c>
      <c r="E512" s="87">
        <v>1629.31</v>
      </c>
      <c r="F512" s="87">
        <v>1654.87</v>
      </c>
      <c r="G512" s="87">
        <v>1680.84</v>
      </c>
      <c r="H512" s="87">
        <v>1707.21</v>
      </c>
      <c r="I512" s="14"/>
    </row>
    <row r="513" spans="1:9" x14ac:dyDescent="0.2">
      <c r="A513" s="14" t="s">
        <v>93</v>
      </c>
      <c r="B513" s="14" t="s">
        <v>82</v>
      </c>
      <c r="C513" s="14" t="s">
        <v>322</v>
      </c>
      <c r="D513" s="82">
        <v>58</v>
      </c>
      <c r="E513" s="87">
        <v>1703.52</v>
      </c>
      <c r="F513" s="87">
        <v>1730.25</v>
      </c>
      <c r="G513" s="87">
        <v>1757.39</v>
      </c>
      <c r="H513" s="87">
        <v>1784.97</v>
      </c>
      <c r="I513" s="14"/>
    </row>
    <row r="514" spans="1:9" x14ac:dyDescent="0.2">
      <c r="A514" s="14" t="s">
        <v>93</v>
      </c>
      <c r="B514" s="14" t="s">
        <v>82</v>
      </c>
      <c r="C514" s="14" t="s">
        <v>322</v>
      </c>
      <c r="D514" s="82">
        <v>59</v>
      </c>
      <c r="E514" s="87">
        <v>1740.29</v>
      </c>
      <c r="F514" s="87">
        <v>1767.6</v>
      </c>
      <c r="G514" s="87">
        <v>1795.33</v>
      </c>
      <c r="H514" s="87">
        <v>1823.5</v>
      </c>
      <c r="I514" s="14"/>
    </row>
    <row r="515" spans="1:9" x14ac:dyDescent="0.2">
      <c r="A515" s="14" t="s">
        <v>93</v>
      </c>
      <c r="B515" s="14" t="s">
        <v>82</v>
      </c>
      <c r="C515" s="14" t="s">
        <v>322</v>
      </c>
      <c r="D515" s="82">
        <v>60</v>
      </c>
      <c r="E515" s="87">
        <v>1814.5</v>
      </c>
      <c r="F515" s="87">
        <v>1842.97</v>
      </c>
      <c r="G515" s="87">
        <v>1871.89</v>
      </c>
      <c r="H515" s="87">
        <v>1901.26</v>
      </c>
      <c r="I515" s="14"/>
    </row>
    <row r="516" spans="1:9" x14ac:dyDescent="0.2">
      <c r="A516" s="14" t="s">
        <v>93</v>
      </c>
      <c r="B516" s="14" t="s">
        <v>82</v>
      </c>
      <c r="C516" s="14" t="s">
        <v>322</v>
      </c>
      <c r="D516" s="82">
        <v>61</v>
      </c>
      <c r="E516" s="87">
        <v>1878.69</v>
      </c>
      <c r="F516" s="87">
        <v>1908.16</v>
      </c>
      <c r="G516" s="87">
        <v>1938.1</v>
      </c>
      <c r="H516" s="87">
        <v>1968.51</v>
      </c>
      <c r="I516" s="14"/>
    </row>
    <row r="517" spans="1:9" x14ac:dyDescent="0.2">
      <c r="A517" s="14" t="s">
        <v>93</v>
      </c>
      <c r="B517" s="14" t="s">
        <v>82</v>
      </c>
      <c r="C517" s="14" t="s">
        <v>322</v>
      </c>
      <c r="D517" s="82">
        <v>62</v>
      </c>
      <c r="E517" s="87">
        <v>1920.81</v>
      </c>
      <c r="F517" s="87">
        <v>1950.94</v>
      </c>
      <c r="G517" s="87">
        <v>1981.55</v>
      </c>
      <c r="H517" s="87">
        <v>2012.64</v>
      </c>
      <c r="I517" s="14"/>
    </row>
    <row r="518" spans="1:9" x14ac:dyDescent="0.2">
      <c r="A518" s="14" t="s">
        <v>93</v>
      </c>
      <c r="B518" s="14" t="s">
        <v>82</v>
      </c>
      <c r="C518" s="14" t="s">
        <v>322</v>
      </c>
      <c r="D518" s="82">
        <v>63</v>
      </c>
      <c r="E518" s="87">
        <v>1973.62</v>
      </c>
      <c r="F518" s="87">
        <v>2004.59</v>
      </c>
      <c r="G518" s="87">
        <v>2036.04</v>
      </c>
      <c r="H518" s="87">
        <v>2067.98</v>
      </c>
      <c r="I518" s="14"/>
    </row>
    <row r="519" spans="1:9" x14ac:dyDescent="0.2">
      <c r="A519" s="14" t="s">
        <v>93</v>
      </c>
      <c r="B519" s="14" t="s">
        <v>82</v>
      </c>
      <c r="C519" s="14" t="s">
        <v>322</v>
      </c>
      <c r="D519" s="82" t="s">
        <v>84</v>
      </c>
      <c r="E519" s="87">
        <v>2005.71</v>
      </c>
      <c r="F519" s="87">
        <v>2037.17</v>
      </c>
      <c r="G519" s="87">
        <v>2069.14</v>
      </c>
      <c r="H519" s="87">
        <v>2101.6</v>
      </c>
      <c r="I519" s="14"/>
    </row>
    <row r="520" spans="1:9" ht="75" x14ac:dyDescent="0.2">
      <c r="A520" s="82" t="s">
        <v>94</v>
      </c>
      <c r="B520" s="83" t="s">
        <v>82</v>
      </c>
      <c r="C520" s="88" t="s">
        <v>322</v>
      </c>
      <c r="D520" s="82" t="s">
        <v>83</v>
      </c>
      <c r="E520" s="87">
        <v>500.41</v>
      </c>
      <c r="F520" s="87">
        <v>508.26</v>
      </c>
      <c r="G520" s="87">
        <v>516.23</v>
      </c>
      <c r="H520" s="87">
        <v>524.33000000000004</v>
      </c>
      <c r="I520" s="14"/>
    </row>
    <row r="521" spans="1:9" x14ac:dyDescent="0.2">
      <c r="A521" s="14" t="s">
        <v>94</v>
      </c>
      <c r="B521" s="14" t="s">
        <v>82</v>
      </c>
      <c r="C521" s="14" t="s">
        <v>322</v>
      </c>
      <c r="D521" s="82">
        <v>15</v>
      </c>
      <c r="E521" s="87">
        <v>544.89</v>
      </c>
      <c r="F521" s="87">
        <v>553.44000000000005</v>
      </c>
      <c r="G521" s="87">
        <v>562.12</v>
      </c>
      <c r="H521" s="87">
        <v>570.94000000000005</v>
      </c>
      <c r="I521" s="14"/>
    </row>
    <row r="522" spans="1:9" x14ac:dyDescent="0.2">
      <c r="A522" s="14" t="s">
        <v>94</v>
      </c>
      <c r="B522" s="14" t="s">
        <v>82</v>
      </c>
      <c r="C522" s="14" t="s">
        <v>322</v>
      </c>
      <c r="D522" s="82">
        <v>16</v>
      </c>
      <c r="E522" s="87">
        <v>561.9</v>
      </c>
      <c r="F522" s="87">
        <v>570.71</v>
      </c>
      <c r="G522" s="87">
        <v>579.66999999999996</v>
      </c>
      <c r="H522" s="87">
        <v>588.76</v>
      </c>
      <c r="I522" s="14"/>
    </row>
    <row r="523" spans="1:9" x14ac:dyDescent="0.2">
      <c r="A523" s="14" t="s">
        <v>94</v>
      </c>
      <c r="B523" s="14" t="s">
        <v>82</v>
      </c>
      <c r="C523" s="14" t="s">
        <v>322</v>
      </c>
      <c r="D523" s="82">
        <v>17</v>
      </c>
      <c r="E523" s="87">
        <v>578.9</v>
      </c>
      <c r="F523" s="87">
        <v>587.99</v>
      </c>
      <c r="G523" s="87">
        <v>597.21</v>
      </c>
      <c r="H523" s="87">
        <v>606.58000000000004</v>
      </c>
      <c r="I523" s="14"/>
    </row>
    <row r="524" spans="1:9" x14ac:dyDescent="0.2">
      <c r="A524" s="14" t="s">
        <v>94</v>
      </c>
      <c r="B524" s="14" t="s">
        <v>82</v>
      </c>
      <c r="C524" s="14" t="s">
        <v>322</v>
      </c>
      <c r="D524" s="82">
        <v>18</v>
      </c>
      <c r="E524" s="87">
        <v>597.22</v>
      </c>
      <c r="F524" s="87">
        <v>606.59</v>
      </c>
      <c r="G524" s="87">
        <v>616.11</v>
      </c>
      <c r="H524" s="87">
        <v>625.77</v>
      </c>
      <c r="I524" s="14"/>
    </row>
    <row r="525" spans="1:9" x14ac:dyDescent="0.2">
      <c r="A525" s="14" t="s">
        <v>94</v>
      </c>
      <c r="B525" s="14" t="s">
        <v>82</v>
      </c>
      <c r="C525" s="14" t="s">
        <v>322</v>
      </c>
      <c r="D525" s="82">
        <v>19</v>
      </c>
      <c r="E525" s="87">
        <v>615.53</v>
      </c>
      <c r="F525" s="87">
        <v>625.19000000000005</v>
      </c>
      <c r="G525" s="87">
        <v>635</v>
      </c>
      <c r="H525" s="87">
        <v>644.96</v>
      </c>
      <c r="I525" s="14"/>
    </row>
    <row r="526" spans="1:9" x14ac:dyDescent="0.2">
      <c r="A526" s="14" t="s">
        <v>94</v>
      </c>
      <c r="B526" s="14" t="s">
        <v>82</v>
      </c>
      <c r="C526" s="14" t="s">
        <v>322</v>
      </c>
      <c r="D526" s="82">
        <v>20</v>
      </c>
      <c r="E526" s="87">
        <v>634.5</v>
      </c>
      <c r="F526" s="87">
        <v>644.46</v>
      </c>
      <c r="G526" s="87">
        <v>654.57000000000005</v>
      </c>
      <c r="H526" s="87">
        <v>664.84</v>
      </c>
      <c r="I526" s="14"/>
    </row>
    <row r="527" spans="1:9" x14ac:dyDescent="0.2">
      <c r="A527" s="14" t="s">
        <v>94</v>
      </c>
      <c r="B527" s="14" t="s">
        <v>82</v>
      </c>
      <c r="C527" s="14" t="s">
        <v>322</v>
      </c>
      <c r="D527" s="82">
        <v>21</v>
      </c>
      <c r="E527" s="87">
        <v>654.13</v>
      </c>
      <c r="F527" s="87">
        <v>664.39</v>
      </c>
      <c r="G527" s="87">
        <v>674.81</v>
      </c>
      <c r="H527" s="87">
        <v>685.4</v>
      </c>
      <c r="I527" s="14"/>
    </row>
    <row r="528" spans="1:9" x14ac:dyDescent="0.2">
      <c r="A528" s="14" t="s">
        <v>94</v>
      </c>
      <c r="B528" s="14" t="s">
        <v>82</v>
      </c>
      <c r="C528" s="14" t="s">
        <v>322</v>
      </c>
      <c r="D528" s="82">
        <v>22</v>
      </c>
      <c r="E528" s="87">
        <v>654.13</v>
      </c>
      <c r="F528" s="87">
        <v>664.39</v>
      </c>
      <c r="G528" s="87">
        <v>674.81</v>
      </c>
      <c r="H528" s="87">
        <v>685.4</v>
      </c>
      <c r="I528" s="14"/>
    </row>
    <row r="529" spans="1:9" x14ac:dyDescent="0.2">
      <c r="A529" s="14" t="s">
        <v>94</v>
      </c>
      <c r="B529" s="14" t="s">
        <v>82</v>
      </c>
      <c r="C529" s="14" t="s">
        <v>322</v>
      </c>
      <c r="D529" s="82">
        <v>23</v>
      </c>
      <c r="E529" s="87">
        <v>654.13</v>
      </c>
      <c r="F529" s="87">
        <v>664.39</v>
      </c>
      <c r="G529" s="87">
        <v>674.81</v>
      </c>
      <c r="H529" s="87">
        <v>685.4</v>
      </c>
      <c r="I529" s="14"/>
    </row>
    <row r="530" spans="1:9" x14ac:dyDescent="0.2">
      <c r="A530" s="14" t="s">
        <v>94</v>
      </c>
      <c r="B530" s="14" t="s">
        <v>82</v>
      </c>
      <c r="C530" s="14" t="s">
        <v>322</v>
      </c>
      <c r="D530" s="82">
        <v>24</v>
      </c>
      <c r="E530" s="87">
        <v>654.13</v>
      </c>
      <c r="F530" s="87">
        <v>664.39</v>
      </c>
      <c r="G530" s="87">
        <v>674.81</v>
      </c>
      <c r="H530" s="87">
        <v>685.4</v>
      </c>
      <c r="I530" s="14"/>
    </row>
    <row r="531" spans="1:9" x14ac:dyDescent="0.2">
      <c r="A531" s="14" t="s">
        <v>94</v>
      </c>
      <c r="B531" s="14" t="s">
        <v>82</v>
      </c>
      <c r="C531" s="14" t="s">
        <v>322</v>
      </c>
      <c r="D531" s="82">
        <v>25</v>
      </c>
      <c r="E531" s="87">
        <v>656.74</v>
      </c>
      <c r="F531" s="87">
        <v>667.05</v>
      </c>
      <c r="G531" s="87">
        <v>677.51</v>
      </c>
      <c r="H531" s="87">
        <v>688.14</v>
      </c>
      <c r="I531" s="14"/>
    </row>
    <row r="532" spans="1:9" x14ac:dyDescent="0.2">
      <c r="A532" s="14" t="s">
        <v>94</v>
      </c>
      <c r="B532" s="14" t="s">
        <v>82</v>
      </c>
      <c r="C532" s="14" t="s">
        <v>322</v>
      </c>
      <c r="D532" s="82">
        <v>26</v>
      </c>
      <c r="E532" s="87">
        <v>669.83</v>
      </c>
      <c r="F532" s="87">
        <v>680.34</v>
      </c>
      <c r="G532" s="87">
        <v>691.01</v>
      </c>
      <c r="H532" s="87">
        <v>701.85</v>
      </c>
      <c r="I532" s="14"/>
    </row>
    <row r="533" spans="1:9" x14ac:dyDescent="0.2">
      <c r="A533" s="14" t="s">
        <v>94</v>
      </c>
      <c r="B533" s="14" t="s">
        <v>82</v>
      </c>
      <c r="C533" s="14" t="s">
        <v>322</v>
      </c>
      <c r="D533" s="82">
        <v>27</v>
      </c>
      <c r="E533" s="87">
        <v>685.53</v>
      </c>
      <c r="F533" s="87">
        <v>696.28</v>
      </c>
      <c r="G533" s="87">
        <v>707.21</v>
      </c>
      <c r="H533" s="87">
        <v>718.3</v>
      </c>
      <c r="I533" s="14"/>
    </row>
    <row r="534" spans="1:9" x14ac:dyDescent="0.2">
      <c r="A534" s="14" t="s">
        <v>94</v>
      </c>
      <c r="B534" s="14" t="s">
        <v>82</v>
      </c>
      <c r="C534" s="14" t="s">
        <v>322</v>
      </c>
      <c r="D534" s="82">
        <v>28</v>
      </c>
      <c r="E534" s="87">
        <v>711.04</v>
      </c>
      <c r="F534" s="87">
        <v>722.19</v>
      </c>
      <c r="G534" s="87">
        <v>733.52</v>
      </c>
      <c r="H534" s="87">
        <v>745.03</v>
      </c>
      <c r="I534" s="14"/>
    </row>
    <row r="535" spans="1:9" x14ac:dyDescent="0.2">
      <c r="A535" s="14" t="s">
        <v>94</v>
      </c>
      <c r="B535" s="14" t="s">
        <v>82</v>
      </c>
      <c r="C535" s="14" t="s">
        <v>322</v>
      </c>
      <c r="D535" s="82">
        <v>29</v>
      </c>
      <c r="E535" s="87">
        <v>731.97</v>
      </c>
      <c r="F535" s="87">
        <v>743.45</v>
      </c>
      <c r="G535" s="87">
        <v>755.12</v>
      </c>
      <c r="H535" s="87">
        <v>766.96</v>
      </c>
      <c r="I535" s="14"/>
    </row>
    <row r="536" spans="1:9" x14ac:dyDescent="0.2">
      <c r="A536" s="14" t="s">
        <v>94</v>
      </c>
      <c r="B536" s="14" t="s">
        <v>82</v>
      </c>
      <c r="C536" s="14" t="s">
        <v>322</v>
      </c>
      <c r="D536" s="82">
        <v>30</v>
      </c>
      <c r="E536" s="87">
        <v>742.43</v>
      </c>
      <c r="F536" s="87">
        <v>754.08</v>
      </c>
      <c r="G536" s="87">
        <v>765.91</v>
      </c>
      <c r="H536" s="87">
        <v>777.93</v>
      </c>
      <c r="I536" s="14"/>
    </row>
    <row r="537" spans="1:9" x14ac:dyDescent="0.2">
      <c r="A537" s="14" t="s">
        <v>94</v>
      </c>
      <c r="B537" s="14" t="s">
        <v>82</v>
      </c>
      <c r="C537" s="14" t="s">
        <v>322</v>
      </c>
      <c r="D537" s="82">
        <v>31</v>
      </c>
      <c r="E537" s="87">
        <v>758.13</v>
      </c>
      <c r="F537" s="87">
        <v>770.03</v>
      </c>
      <c r="G537" s="87">
        <v>782.11</v>
      </c>
      <c r="H537" s="87">
        <v>794.38</v>
      </c>
      <c r="I537" s="14"/>
    </row>
    <row r="538" spans="1:9" x14ac:dyDescent="0.2">
      <c r="A538" s="14" t="s">
        <v>94</v>
      </c>
      <c r="B538" s="14" t="s">
        <v>82</v>
      </c>
      <c r="C538" s="14" t="s">
        <v>322</v>
      </c>
      <c r="D538" s="82">
        <v>32</v>
      </c>
      <c r="E538" s="87">
        <v>773.83</v>
      </c>
      <c r="F538" s="87">
        <v>785.97</v>
      </c>
      <c r="G538" s="87">
        <v>798.31</v>
      </c>
      <c r="H538" s="87">
        <v>810.83</v>
      </c>
      <c r="I538" s="14"/>
    </row>
    <row r="539" spans="1:9" x14ac:dyDescent="0.2">
      <c r="A539" s="14" t="s">
        <v>94</v>
      </c>
      <c r="B539" s="14" t="s">
        <v>82</v>
      </c>
      <c r="C539" s="14" t="s">
        <v>322</v>
      </c>
      <c r="D539" s="82">
        <v>33</v>
      </c>
      <c r="E539" s="87">
        <v>783.64</v>
      </c>
      <c r="F539" s="87">
        <v>795.94</v>
      </c>
      <c r="G539" s="87">
        <v>808.43</v>
      </c>
      <c r="H539" s="87">
        <v>821.11</v>
      </c>
      <c r="I539" s="14"/>
    </row>
    <row r="540" spans="1:9" x14ac:dyDescent="0.2">
      <c r="A540" s="14" t="s">
        <v>94</v>
      </c>
      <c r="B540" s="14" t="s">
        <v>82</v>
      </c>
      <c r="C540" s="14" t="s">
        <v>322</v>
      </c>
      <c r="D540" s="82">
        <v>34</v>
      </c>
      <c r="E540" s="87">
        <v>794.11</v>
      </c>
      <c r="F540" s="87">
        <v>806.57</v>
      </c>
      <c r="G540" s="87">
        <v>819.22</v>
      </c>
      <c r="H540" s="87">
        <v>832.08</v>
      </c>
      <c r="I540" s="14"/>
    </row>
    <row r="541" spans="1:9" x14ac:dyDescent="0.2">
      <c r="A541" s="14" t="s">
        <v>94</v>
      </c>
      <c r="B541" s="14" t="s">
        <v>82</v>
      </c>
      <c r="C541" s="14" t="s">
        <v>322</v>
      </c>
      <c r="D541" s="82">
        <v>35</v>
      </c>
      <c r="E541" s="87">
        <v>799.34</v>
      </c>
      <c r="F541" s="87">
        <v>811.88</v>
      </c>
      <c r="G541" s="87">
        <v>824.62</v>
      </c>
      <c r="H541" s="87">
        <v>837.56</v>
      </c>
      <c r="I541" s="14"/>
    </row>
    <row r="542" spans="1:9" x14ac:dyDescent="0.2">
      <c r="A542" s="14" t="s">
        <v>94</v>
      </c>
      <c r="B542" s="14" t="s">
        <v>82</v>
      </c>
      <c r="C542" s="14" t="s">
        <v>322</v>
      </c>
      <c r="D542" s="82">
        <v>36</v>
      </c>
      <c r="E542" s="87">
        <v>804.58</v>
      </c>
      <c r="F542" s="87">
        <v>817.2</v>
      </c>
      <c r="G542" s="87">
        <v>830.02</v>
      </c>
      <c r="H542" s="87">
        <v>843.04</v>
      </c>
      <c r="I542" s="14"/>
    </row>
    <row r="543" spans="1:9" x14ac:dyDescent="0.2">
      <c r="A543" s="14" t="s">
        <v>94</v>
      </c>
      <c r="B543" s="14" t="s">
        <v>82</v>
      </c>
      <c r="C543" s="14" t="s">
        <v>322</v>
      </c>
      <c r="D543" s="82">
        <v>37</v>
      </c>
      <c r="E543" s="87">
        <v>809.81</v>
      </c>
      <c r="F543" s="87">
        <v>822.52</v>
      </c>
      <c r="G543" s="87">
        <v>835.42</v>
      </c>
      <c r="H543" s="87">
        <v>848.53</v>
      </c>
      <c r="I543" s="14"/>
    </row>
    <row r="544" spans="1:9" x14ac:dyDescent="0.2">
      <c r="A544" s="14" t="s">
        <v>94</v>
      </c>
      <c r="B544" s="14" t="s">
        <v>82</v>
      </c>
      <c r="C544" s="14" t="s">
        <v>322</v>
      </c>
      <c r="D544" s="82">
        <v>38</v>
      </c>
      <c r="E544" s="87">
        <v>815.04</v>
      </c>
      <c r="F544" s="87">
        <v>827.83</v>
      </c>
      <c r="G544" s="87">
        <v>840.82</v>
      </c>
      <c r="H544" s="87">
        <v>854.01</v>
      </c>
      <c r="I544" s="14"/>
    </row>
    <row r="545" spans="1:9" x14ac:dyDescent="0.2">
      <c r="A545" s="14" t="s">
        <v>94</v>
      </c>
      <c r="B545" s="14" t="s">
        <v>82</v>
      </c>
      <c r="C545" s="14" t="s">
        <v>322</v>
      </c>
      <c r="D545" s="82">
        <v>39</v>
      </c>
      <c r="E545" s="87">
        <v>825.51</v>
      </c>
      <c r="F545" s="87">
        <v>838.46</v>
      </c>
      <c r="G545" s="87">
        <v>851.62</v>
      </c>
      <c r="H545" s="87">
        <v>864.98</v>
      </c>
      <c r="I545" s="14"/>
    </row>
    <row r="546" spans="1:9" x14ac:dyDescent="0.2">
      <c r="A546" s="14" t="s">
        <v>94</v>
      </c>
      <c r="B546" s="14" t="s">
        <v>82</v>
      </c>
      <c r="C546" s="14" t="s">
        <v>322</v>
      </c>
      <c r="D546" s="82">
        <v>40</v>
      </c>
      <c r="E546" s="87">
        <v>835.97</v>
      </c>
      <c r="F546" s="87">
        <v>849.09</v>
      </c>
      <c r="G546" s="87">
        <v>862.41</v>
      </c>
      <c r="H546" s="87">
        <v>875.94</v>
      </c>
      <c r="I546" s="14"/>
    </row>
    <row r="547" spans="1:9" x14ac:dyDescent="0.2">
      <c r="A547" s="14" t="s">
        <v>94</v>
      </c>
      <c r="B547" s="14" t="s">
        <v>82</v>
      </c>
      <c r="C547" s="14" t="s">
        <v>322</v>
      </c>
      <c r="D547" s="82">
        <v>41</v>
      </c>
      <c r="E547" s="87">
        <v>851.67</v>
      </c>
      <c r="F547" s="87">
        <v>865.04</v>
      </c>
      <c r="G547" s="87">
        <v>878.61</v>
      </c>
      <c r="H547" s="87">
        <v>892.39</v>
      </c>
      <c r="I547" s="14"/>
    </row>
    <row r="548" spans="1:9" x14ac:dyDescent="0.2">
      <c r="A548" s="14" t="s">
        <v>94</v>
      </c>
      <c r="B548" s="14" t="s">
        <v>82</v>
      </c>
      <c r="C548" s="14" t="s">
        <v>322</v>
      </c>
      <c r="D548" s="82">
        <v>42</v>
      </c>
      <c r="E548" s="87">
        <v>866.72</v>
      </c>
      <c r="F548" s="87">
        <v>880.32</v>
      </c>
      <c r="G548" s="87">
        <v>894.13</v>
      </c>
      <c r="H548" s="87">
        <v>908.16</v>
      </c>
      <c r="I548" s="14"/>
    </row>
    <row r="549" spans="1:9" x14ac:dyDescent="0.2">
      <c r="A549" s="14" t="s">
        <v>94</v>
      </c>
      <c r="B549" s="14" t="s">
        <v>82</v>
      </c>
      <c r="C549" s="14" t="s">
        <v>322</v>
      </c>
      <c r="D549" s="82">
        <v>43</v>
      </c>
      <c r="E549" s="87">
        <v>887.65</v>
      </c>
      <c r="F549" s="87">
        <v>901.58</v>
      </c>
      <c r="G549" s="87">
        <v>915.72</v>
      </c>
      <c r="H549" s="87">
        <v>930.09</v>
      </c>
      <c r="I549" s="14"/>
    </row>
    <row r="550" spans="1:9" x14ac:dyDescent="0.2">
      <c r="A550" s="14" t="s">
        <v>94</v>
      </c>
      <c r="B550" s="14" t="s">
        <v>82</v>
      </c>
      <c r="C550" s="14" t="s">
        <v>322</v>
      </c>
      <c r="D550" s="82">
        <v>44</v>
      </c>
      <c r="E550" s="87">
        <v>913.82</v>
      </c>
      <c r="F550" s="87">
        <v>928.15</v>
      </c>
      <c r="G550" s="87">
        <v>942.72</v>
      </c>
      <c r="H550" s="87">
        <v>957.51</v>
      </c>
      <c r="I550" s="14"/>
    </row>
    <row r="551" spans="1:9" x14ac:dyDescent="0.2">
      <c r="A551" s="14" t="s">
        <v>94</v>
      </c>
      <c r="B551" s="14" t="s">
        <v>82</v>
      </c>
      <c r="C551" s="14" t="s">
        <v>322</v>
      </c>
      <c r="D551" s="82">
        <v>45</v>
      </c>
      <c r="E551" s="87">
        <v>944.56</v>
      </c>
      <c r="F551" s="87">
        <v>959.38</v>
      </c>
      <c r="G551" s="87">
        <v>974.43</v>
      </c>
      <c r="H551" s="87">
        <v>989.72</v>
      </c>
      <c r="I551" s="14"/>
    </row>
    <row r="552" spans="1:9" x14ac:dyDescent="0.2">
      <c r="A552" s="14" t="s">
        <v>94</v>
      </c>
      <c r="B552" s="14" t="s">
        <v>82</v>
      </c>
      <c r="C552" s="14" t="s">
        <v>322</v>
      </c>
      <c r="D552" s="82">
        <v>46</v>
      </c>
      <c r="E552" s="87">
        <v>981.19</v>
      </c>
      <c r="F552" s="87">
        <v>996.59</v>
      </c>
      <c r="G552" s="87">
        <v>1012.22</v>
      </c>
      <c r="H552" s="87">
        <v>1028.0999999999999</v>
      </c>
      <c r="I552" s="14"/>
    </row>
    <row r="553" spans="1:9" x14ac:dyDescent="0.2">
      <c r="A553" s="14" t="s">
        <v>94</v>
      </c>
      <c r="B553" s="14" t="s">
        <v>82</v>
      </c>
      <c r="C553" s="14" t="s">
        <v>322</v>
      </c>
      <c r="D553" s="82">
        <v>47</v>
      </c>
      <c r="E553" s="87">
        <v>1022.4</v>
      </c>
      <c r="F553" s="87">
        <v>1038.44</v>
      </c>
      <c r="G553" s="87">
        <v>1054.73</v>
      </c>
      <c r="H553" s="87">
        <v>1071.28</v>
      </c>
      <c r="I553" s="14"/>
    </row>
    <row r="554" spans="1:9" x14ac:dyDescent="0.2">
      <c r="A554" s="14" t="s">
        <v>94</v>
      </c>
      <c r="B554" s="14" t="s">
        <v>82</v>
      </c>
      <c r="C554" s="14" t="s">
        <v>322</v>
      </c>
      <c r="D554" s="82">
        <v>48</v>
      </c>
      <c r="E554" s="87">
        <v>1069.5</v>
      </c>
      <c r="F554" s="87">
        <v>1086.28</v>
      </c>
      <c r="G554" s="87">
        <v>1103.32</v>
      </c>
      <c r="H554" s="87">
        <v>1120.6300000000001</v>
      </c>
      <c r="I554" s="14"/>
    </row>
    <row r="555" spans="1:9" x14ac:dyDescent="0.2">
      <c r="A555" s="14" t="s">
        <v>94</v>
      </c>
      <c r="B555" s="14" t="s">
        <v>82</v>
      </c>
      <c r="C555" s="14" t="s">
        <v>322</v>
      </c>
      <c r="D555" s="82">
        <v>49</v>
      </c>
      <c r="E555" s="87">
        <v>1115.94</v>
      </c>
      <c r="F555" s="87">
        <v>1133.45</v>
      </c>
      <c r="G555" s="87">
        <v>1151.23</v>
      </c>
      <c r="H555" s="87">
        <v>1169.3</v>
      </c>
      <c r="I555" s="14"/>
    </row>
    <row r="556" spans="1:9" x14ac:dyDescent="0.2">
      <c r="A556" s="14" t="s">
        <v>94</v>
      </c>
      <c r="B556" s="14" t="s">
        <v>82</v>
      </c>
      <c r="C556" s="14" t="s">
        <v>322</v>
      </c>
      <c r="D556" s="82">
        <v>50</v>
      </c>
      <c r="E556" s="87">
        <v>1168.27</v>
      </c>
      <c r="F556" s="87">
        <v>1186.5999999999999</v>
      </c>
      <c r="G556" s="87">
        <v>1205.22</v>
      </c>
      <c r="H556" s="87">
        <v>1224.1300000000001</v>
      </c>
      <c r="I556" s="14"/>
    </row>
    <row r="557" spans="1:9" x14ac:dyDescent="0.2">
      <c r="A557" s="14" t="s">
        <v>94</v>
      </c>
      <c r="B557" s="14" t="s">
        <v>82</v>
      </c>
      <c r="C557" s="14" t="s">
        <v>322</v>
      </c>
      <c r="D557" s="82">
        <v>51</v>
      </c>
      <c r="E557" s="87">
        <v>1219.95</v>
      </c>
      <c r="F557" s="87">
        <v>1239.0899999999999</v>
      </c>
      <c r="G557" s="87">
        <v>1258.53</v>
      </c>
      <c r="H557" s="87">
        <v>1278.27</v>
      </c>
      <c r="I557" s="14"/>
    </row>
    <row r="558" spans="1:9" x14ac:dyDescent="0.2">
      <c r="A558" s="14" t="s">
        <v>94</v>
      </c>
      <c r="B558" s="14" t="s">
        <v>82</v>
      </c>
      <c r="C558" s="14" t="s">
        <v>322</v>
      </c>
      <c r="D558" s="82">
        <v>52</v>
      </c>
      <c r="E558" s="87">
        <v>1276.8599999999999</v>
      </c>
      <c r="F558" s="87">
        <v>1296.8900000000001</v>
      </c>
      <c r="G558" s="87">
        <v>1317.24</v>
      </c>
      <c r="H558" s="87">
        <v>1337.9</v>
      </c>
      <c r="I558" s="14"/>
    </row>
    <row r="559" spans="1:9" x14ac:dyDescent="0.2">
      <c r="A559" s="14" t="s">
        <v>94</v>
      </c>
      <c r="B559" s="14" t="s">
        <v>82</v>
      </c>
      <c r="C559" s="14" t="s">
        <v>322</v>
      </c>
      <c r="D559" s="82">
        <v>53</v>
      </c>
      <c r="E559" s="87">
        <v>1334.42</v>
      </c>
      <c r="F559" s="87">
        <v>1355.36</v>
      </c>
      <c r="G559" s="87">
        <v>1376.62</v>
      </c>
      <c r="H559" s="87">
        <v>1398.22</v>
      </c>
      <c r="I559" s="14"/>
    </row>
    <row r="560" spans="1:9" x14ac:dyDescent="0.2">
      <c r="A560" s="14" t="s">
        <v>94</v>
      </c>
      <c r="B560" s="14" t="s">
        <v>82</v>
      </c>
      <c r="C560" s="14" t="s">
        <v>322</v>
      </c>
      <c r="D560" s="82">
        <v>54</v>
      </c>
      <c r="E560" s="87">
        <v>1396.56</v>
      </c>
      <c r="F560" s="87">
        <v>1418.47</v>
      </c>
      <c r="G560" s="87">
        <v>1440.73</v>
      </c>
      <c r="H560" s="87">
        <v>1463.33</v>
      </c>
      <c r="I560" s="14"/>
    </row>
    <row r="561" spans="1:9" x14ac:dyDescent="0.2">
      <c r="A561" s="14" t="s">
        <v>94</v>
      </c>
      <c r="B561" s="14" t="s">
        <v>82</v>
      </c>
      <c r="C561" s="14" t="s">
        <v>322</v>
      </c>
      <c r="D561" s="82">
        <v>55</v>
      </c>
      <c r="E561" s="87">
        <v>1458.7</v>
      </c>
      <c r="F561" s="87">
        <v>1481.59</v>
      </c>
      <c r="G561" s="87">
        <v>1504.84</v>
      </c>
      <c r="H561" s="87">
        <v>1528.45</v>
      </c>
      <c r="I561" s="14"/>
    </row>
    <row r="562" spans="1:9" x14ac:dyDescent="0.2">
      <c r="A562" s="14" t="s">
        <v>94</v>
      </c>
      <c r="B562" s="14" t="s">
        <v>82</v>
      </c>
      <c r="C562" s="14" t="s">
        <v>322</v>
      </c>
      <c r="D562" s="82">
        <v>56</v>
      </c>
      <c r="E562" s="87">
        <v>1526.08</v>
      </c>
      <c r="F562" s="87">
        <v>1550.02</v>
      </c>
      <c r="G562" s="87">
        <v>1574.34</v>
      </c>
      <c r="H562" s="87">
        <v>1599.04</v>
      </c>
      <c r="I562" s="14"/>
    </row>
    <row r="563" spans="1:9" x14ac:dyDescent="0.2">
      <c r="A563" s="14" t="s">
        <v>94</v>
      </c>
      <c r="B563" s="14" t="s">
        <v>82</v>
      </c>
      <c r="C563" s="14" t="s">
        <v>322</v>
      </c>
      <c r="D563" s="82">
        <v>57</v>
      </c>
      <c r="E563" s="87">
        <v>1594.11</v>
      </c>
      <c r="F563" s="87">
        <v>1619.12</v>
      </c>
      <c r="G563" s="87">
        <v>1644.52</v>
      </c>
      <c r="H563" s="87">
        <v>1670.32</v>
      </c>
      <c r="I563" s="14"/>
    </row>
    <row r="564" spans="1:9" x14ac:dyDescent="0.2">
      <c r="A564" s="14" t="s">
        <v>94</v>
      </c>
      <c r="B564" s="14" t="s">
        <v>82</v>
      </c>
      <c r="C564" s="14" t="s">
        <v>322</v>
      </c>
      <c r="D564" s="82">
        <v>58</v>
      </c>
      <c r="E564" s="87">
        <v>1666.72</v>
      </c>
      <c r="F564" s="87">
        <v>1692.87</v>
      </c>
      <c r="G564" s="87">
        <v>1719.43</v>
      </c>
      <c r="H564" s="87">
        <v>1746.4</v>
      </c>
      <c r="I564" s="14"/>
    </row>
    <row r="565" spans="1:9" x14ac:dyDescent="0.2">
      <c r="A565" s="14" t="s">
        <v>94</v>
      </c>
      <c r="B565" s="14" t="s">
        <v>82</v>
      </c>
      <c r="C565" s="14" t="s">
        <v>322</v>
      </c>
      <c r="D565" s="82">
        <v>59</v>
      </c>
      <c r="E565" s="87">
        <v>1702.69</v>
      </c>
      <c r="F565" s="87">
        <v>1729.41</v>
      </c>
      <c r="G565" s="87">
        <v>1756.54</v>
      </c>
      <c r="H565" s="87">
        <v>1784.1</v>
      </c>
      <c r="I565" s="14"/>
    </row>
    <row r="566" spans="1:9" x14ac:dyDescent="0.2">
      <c r="A566" s="14" t="s">
        <v>94</v>
      </c>
      <c r="B566" s="14" t="s">
        <v>82</v>
      </c>
      <c r="C566" s="14" t="s">
        <v>322</v>
      </c>
      <c r="D566" s="82">
        <v>60</v>
      </c>
      <c r="E566" s="87">
        <v>1775.3</v>
      </c>
      <c r="F566" s="87">
        <v>1803.16</v>
      </c>
      <c r="G566" s="87">
        <v>1831.45</v>
      </c>
      <c r="H566" s="87">
        <v>1860.18</v>
      </c>
      <c r="I566" s="14"/>
    </row>
    <row r="567" spans="1:9" x14ac:dyDescent="0.2">
      <c r="A567" s="14" t="s">
        <v>94</v>
      </c>
      <c r="B567" s="14" t="s">
        <v>82</v>
      </c>
      <c r="C567" s="14" t="s">
        <v>322</v>
      </c>
      <c r="D567" s="82">
        <v>61</v>
      </c>
      <c r="E567" s="87">
        <v>1838.1</v>
      </c>
      <c r="F567" s="87">
        <v>1866.94</v>
      </c>
      <c r="G567" s="87">
        <v>1896.23</v>
      </c>
      <c r="H567" s="87">
        <v>1925.98</v>
      </c>
      <c r="I567" s="14"/>
    </row>
    <row r="568" spans="1:9" x14ac:dyDescent="0.2">
      <c r="A568" s="14" t="s">
        <v>94</v>
      </c>
      <c r="B568" s="14" t="s">
        <v>82</v>
      </c>
      <c r="C568" s="14" t="s">
        <v>322</v>
      </c>
      <c r="D568" s="82">
        <v>62</v>
      </c>
      <c r="E568" s="87">
        <v>1879.31</v>
      </c>
      <c r="F568" s="87">
        <v>1908.79</v>
      </c>
      <c r="G568" s="87">
        <v>1938.74</v>
      </c>
      <c r="H568" s="87">
        <v>1969.16</v>
      </c>
      <c r="I568" s="14"/>
    </row>
    <row r="569" spans="1:9" x14ac:dyDescent="0.2">
      <c r="A569" s="14" t="s">
        <v>94</v>
      </c>
      <c r="B569" s="14" t="s">
        <v>82</v>
      </c>
      <c r="C569" s="14" t="s">
        <v>322</v>
      </c>
      <c r="D569" s="82">
        <v>63</v>
      </c>
      <c r="E569" s="87">
        <v>1930.98</v>
      </c>
      <c r="F569" s="87">
        <v>1961.28</v>
      </c>
      <c r="G569" s="87">
        <v>1992.05</v>
      </c>
      <c r="H569" s="87">
        <v>2023.31</v>
      </c>
      <c r="I569" s="14"/>
    </row>
    <row r="570" spans="1:9" x14ac:dyDescent="0.2">
      <c r="A570" s="14" t="s">
        <v>94</v>
      </c>
      <c r="B570" s="14" t="s">
        <v>82</v>
      </c>
      <c r="C570" s="14" t="s">
        <v>322</v>
      </c>
      <c r="D570" s="82" t="s">
        <v>84</v>
      </c>
      <c r="E570" s="87">
        <v>1962.37</v>
      </c>
      <c r="F570" s="87">
        <v>1993.16</v>
      </c>
      <c r="G570" s="87">
        <v>2024.43</v>
      </c>
      <c r="H570" s="87">
        <v>2056.19</v>
      </c>
      <c r="I570" s="14"/>
    </row>
    <row r="571" spans="1:9" ht="75" x14ac:dyDescent="0.2">
      <c r="A571" s="82" t="s">
        <v>95</v>
      </c>
      <c r="B571" s="83" t="s">
        <v>82</v>
      </c>
      <c r="C571" s="88" t="s">
        <v>322</v>
      </c>
      <c r="D571" s="82" t="s">
        <v>83</v>
      </c>
      <c r="E571" s="87">
        <v>478.31</v>
      </c>
      <c r="F571" s="87">
        <v>485.81</v>
      </c>
      <c r="G571" s="87">
        <v>493.43</v>
      </c>
      <c r="H571" s="87">
        <v>501.18</v>
      </c>
      <c r="I571" s="14"/>
    </row>
    <row r="572" spans="1:9" x14ac:dyDescent="0.2">
      <c r="A572" s="14" t="s">
        <v>95</v>
      </c>
      <c r="B572" s="14" t="s">
        <v>82</v>
      </c>
      <c r="C572" s="14" t="s">
        <v>322</v>
      </c>
      <c r="D572" s="82">
        <v>15</v>
      </c>
      <c r="E572" s="87">
        <v>520.82000000000005</v>
      </c>
      <c r="F572" s="87">
        <v>529</v>
      </c>
      <c r="G572" s="87">
        <v>537.29</v>
      </c>
      <c r="H572" s="87">
        <v>545.72</v>
      </c>
      <c r="I572" s="14"/>
    </row>
    <row r="573" spans="1:9" x14ac:dyDescent="0.2">
      <c r="A573" s="14" t="s">
        <v>95</v>
      </c>
      <c r="B573" s="14" t="s">
        <v>82</v>
      </c>
      <c r="C573" s="14" t="s">
        <v>322</v>
      </c>
      <c r="D573" s="82">
        <v>16</v>
      </c>
      <c r="E573" s="87">
        <v>537.08000000000004</v>
      </c>
      <c r="F573" s="87">
        <v>545.51</v>
      </c>
      <c r="G573" s="87">
        <v>554.07000000000005</v>
      </c>
      <c r="H573" s="87">
        <v>562.76</v>
      </c>
      <c r="I573" s="14"/>
    </row>
    <row r="574" spans="1:9" x14ac:dyDescent="0.2">
      <c r="A574" s="14" t="s">
        <v>95</v>
      </c>
      <c r="B574" s="14" t="s">
        <v>82</v>
      </c>
      <c r="C574" s="14" t="s">
        <v>322</v>
      </c>
      <c r="D574" s="82">
        <v>17</v>
      </c>
      <c r="E574" s="87">
        <v>553.34</v>
      </c>
      <c r="F574" s="87">
        <v>562.02</v>
      </c>
      <c r="G574" s="87">
        <v>570.84</v>
      </c>
      <c r="H574" s="87">
        <v>579.79</v>
      </c>
      <c r="I574" s="14"/>
    </row>
    <row r="575" spans="1:9" x14ac:dyDescent="0.2">
      <c r="A575" s="14" t="s">
        <v>95</v>
      </c>
      <c r="B575" s="14" t="s">
        <v>82</v>
      </c>
      <c r="C575" s="14" t="s">
        <v>322</v>
      </c>
      <c r="D575" s="82">
        <v>18</v>
      </c>
      <c r="E575" s="87">
        <v>570.84</v>
      </c>
      <c r="F575" s="87">
        <v>579.79999999999995</v>
      </c>
      <c r="G575" s="87">
        <v>588.9</v>
      </c>
      <c r="H575" s="87">
        <v>598.14</v>
      </c>
      <c r="I575" s="14"/>
    </row>
    <row r="576" spans="1:9" x14ac:dyDescent="0.2">
      <c r="A576" s="14" t="s">
        <v>95</v>
      </c>
      <c r="B576" s="14" t="s">
        <v>82</v>
      </c>
      <c r="C576" s="14" t="s">
        <v>322</v>
      </c>
      <c r="D576" s="82">
        <v>19</v>
      </c>
      <c r="E576" s="87">
        <v>588.35</v>
      </c>
      <c r="F576" s="87">
        <v>597.58000000000004</v>
      </c>
      <c r="G576" s="87">
        <v>606.96</v>
      </c>
      <c r="H576" s="87">
        <v>616.48</v>
      </c>
      <c r="I576" s="14"/>
    </row>
    <row r="577" spans="1:9" x14ac:dyDescent="0.2">
      <c r="A577" s="14" t="s">
        <v>95</v>
      </c>
      <c r="B577" s="14" t="s">
        <v>82</v>
      </c>
      <c r="C577" s="14" t="s">
        <v>322</v>
      </c>
      <c r="D577" s="82">
        <v>20</v>
      </c>
      <c r="E577" s="87">
        <v>606.48</v>
      </c>
      <c r="F577" s="87">
        <v>616</v>
      </c>
      <c r="G577" s="87">
        <v>625.66</v>
      </c>
      <c r="H577" s="87">
        <v>635.48</v>
      </c>
      <c r="I577" s="14"/>
    </row>
    <row r="578" spans="1:9" x14ac:dyDescent="0.2">
      <c r="A578" s="14" t="s">
        <v>95</v>
      </c>
      <c r="B578" s="14" t="s">
        <v>82</v>
      </c>
      <c r="C578" s="14" t="s">
        <v>322</v>
      </c>
      <c r="D578" s="82">
        <v>21</v>
      </c>
      <c r="E578" s="87">
        <v>625.24</v>
      </c>
      <c r="F578" s="87">
        <v>635.04999999999995</v>
      </c>
      <c r="G578" s="87">
        <v>645.01</v>
      </c>
      <c r="H578" s="87">
        <v>655.13</v>
      </c>
      <c r="I578" s="14"/>
    </row>
    <row r="579" spans="1:9" x14ac:dyDescent="0.2">
      <c r="A579" s="14" t="s">
        <v>95</v>
      </c>
      <c r="B579" s="14" t="s">
        <v>82</v>
      </c>
      <c r="C579" s="14" t="s">
        <v>322</v>
      </c>
      <c r="D579" s="82">
        <v>22</v>
      </c>
      <c r="E579" s="87">
        <v>625.24</v>
      </c>
      <c r="F579" s="87">
        <v>635.04999999999995</v>
      </c>
      <c r="G579" s="87">
        <v>645.01</v>
      </c>
      <c r="H579" s="87">
        <v>655.13</v>
      </c>
      <c r="I579" s="14"/>
    </row>
    <row r="580" spans="1:9" x14ac:dyDescent="0.2">
      <c r="A580" s="14" t="s">
        <v>95</v>
      </c>
      <c r="B580" s="14" t="s">
        <v>82</v>
      </c>
      <c r="C580" s="14" t="s">
        <v>322</v>
      </c>
      <c r="D580" s="82">
        <v>23</v>
      </c>
      <c r="E580" s="87">
        <v>625.24</v>
      </c>
      <c r="F580" s="87">
        <v>635.04999999999995</v>
      </c>
      <c r="G580" s="87">
        <v>645.01</v>
      </c>
      <c r="H580" s="87">
        <v>655.13</v>
      </c>
      <c r="I580" s="14"/>
    </row>
    <row r="581" spans="1:9" x14ac:dyDescent="0.2">
      <c r="A581" s="14" t="s">
        <v>95</v>
      </c>
      <c r="B581" s="14" t="s">
        <v>82</v>
      </c>
      <c r="C581" s="14" t="s">
        <v>322</v>
      </c>
      <c r="D581" s="82">
        <v>24</v>
      </c>
      <c r="E581" s="87">
        <v>625.24</v>
      </c>
      <c r="F581" s="87">
        <v>635.04999999999995</v>
      </c>
      <c r="G581" s="87">
        <v>645.01</v>
      </c>
      <c r="H581" s="87">
        <v>655.13</v>
      </c>
      <c r="I581" s="14"/>
    </row>
    <row r="582" spans="1:9" x14ac:dyDescent="0.2">
      <c r="A582" s="14" t="s">
        <v>95</v>
      </c>
      <c r="B582" s="14" t="s">
        <v>82</v>
      </c>
      <c r="C582" s="14" t="s">
        <v>322</v>
      </c>
      <c r="D582" s="82">
        <v>25</v>
      </c>
      <c r="E582" s="87">
        <v>627.74</v>
      </c>
      <c r="F582" s="87">
        <v>637.59</v>
      </c>
      <c r="G582" s="87">
        <v>647.59</v>
      </c>
      <c r="H582" s="87">
        <v>657.75</v>
      </c>
      <c r="I582" s="14"/>
    </row>
    <row r="583" spans="1:9" x14ac:dyDescent="0.2">
      <c r="A583" s="14" t="s">
        <v>95</v>
      </c>
      <c r="B583" s="14" t="s">
        <v>82</v>
      </c>
      <c r="C583" s="14" t="s">
        <v>322</v>
      </c>
      <c r="D583" s="82">
        <v>26</v>
      </c>
      <c r="E583" s="87">
        <v>640.24</v>
      </c>
      <c r="F583" s="87">
        <v>650.29</v>
      </c>
      <c r="G583" s="87">
        <v>660.49</v>
      </c>
      <c r="H583" s="87">
        <v>670.85</v>
      </c>
      <c r="I583" s="14"/>
    </row>
    <row r="584" spans="1:9" x14ac:dyDescent="0.2">
      <c r="A584" s="14" t="s">
        <v>95</v>
      </c>
      <c r="B584" s="14" t="s">
        <v>82</v>
      </c>
      <c r="C584" s="14" t="s">
        <v>322</v>
      </c>
      <c r="D584" s="82">
        <v>27</v>
      </c>
      <c r="E584" s="87">
        <v>655.25</v>
      </c>
      <c r="F584" s="87">
        <v>665.53</v>
      </c>
      <c r="G584" s="87">
        <v>675.97</v>
      </c>
      <c r="H584" s="87">
        <v>686.58</v>
      </c>
      <c r="I584" s="14"/>
    </row>
    <row r="585" spans="1:9" x14ac:dyDescent="0.2">
      <c r="A585" s="14" t="s">
        <v>95</v>
      </c>
      <c r="B585" s="14" t="s">
        <v>82</v>
      </c>
      <c r="C585" s="14" t="s">
        <v>322</v>
      </c>
      <c r="D585" s="82">
        <v>28</v>
      </c>
      <c r="E585" s="87">
        <v>679.63</v>
      </c>
      <c r="F585" s="87">
        <v>690.3</v>
      </c>
      <c r="G585" s="87">
        <v>701.13</v>
      </c>
      <c r="H585" s="87">
        <v>712.13</v>
      </c>
      <c r="I585" s="14"/>
    </row>
    <row r="586" spans="1:9" x14ac:dyDescent="0.2">
      <c r="A586" s="14" t="s">
        <v>95</v>
      </c>
      <c r="B586" s="14" t="s">
        <v>82</v>
      </c>
      <c r="C586" s="14" t="s">
        <v>322</v>
      </c>
      <c r="D586" s="82">
        <v>29</v>
      </c>
      <c r="E586" s="87">
        <v>699.64</v>
      </c>
      <c r="F586" s="87">
        <v>710.62</v>
      </c>
      <c r="G586" s="87">
        <v>721.77</v>
      </c>
      <c r="H586" s="87">
        <v>733.09</v>
      </c>
      <c r="I586" s="14"/>
    </row>
    <row r="587" spans="1:9" x14ac:dyDescent="0.2">
      <c r="A587" s="14" t="s">
        <v>95</v>
      </c>
      <c r="B587" s="14" t="s">
        <v>82</v>
      </c>
      <c r="C587" s="14" t="s">
        <v>322</v>
      </c>
      <c r="D587" s="82">
        <v>30</v>
      </c>
      <c r="E587" s="87">
        <v>709.65</v>
      </c>
      <c r="F587" s="87">
        <v>720.78</v>
      </c>
      <c r="G587" s="87">
        <v>732.09</v>
      </c>
      <c r="H587" s="87">
        <v>743.57</v>
      </c>
      <c r="I587" s="14"/>
    </row>
    <row r="588" spans="1:9" x14ac:dyDescent="0.2">
      <c r="A588" s="14" t="s">
        <v>95</v>
      </c>
      <c r="B588" s="14" t="s">
        <v>82</v>
      </c>
      <c r="C588" s="14" t="s">
        <v>322</v>
      </c>
      <c r="D588" s="82">
        <v>31</v>
      </c>
      <c r="E588" s="87">
        <v>724.65</v>
      </c>
      <c r="F588" s="87">
        <v>736.02</v>
      </c>
      <c r="G588" s="87">
        <v>747.57</v>
      </c>
      <c r="H588" s="87">
        <v>759.3</v>
      </c>
      <c r="I588" s="14"/>
    </row>
    <row r="589" spans="1:9" x14ac:dyDescent="0.2">
      <c r="A589" s="14" t="s">
        <v>95</v>
      </c>
      <c r="B589" s="14" t="s">
        <v>82</v>
      </c>
      <c r="C589" s="14" t="s">
        <v>322</v>
      </c>
      <c r="D589" s="82">
        <v>32</v>
      </c>
      <c r="E589" s="87">
        <v>739.66</v>
      </c>
      <c r="F589" s="87">
        <v>751.26</v>
      </c>
      <c r="G589" s="87">
        <v>763.05</v>
      </c>
      <c r="H589" s="87">
        <v>775.02</v>
      </c>
      <c r="I589" s="14"/>
    </row>
    <row r="590" spans="1:9" x14ac:dyDescent="0.2">
      <c r="A590" s="14" t="s">
        <v>95</v>
      </c>
      <c r="B590" s="14" t="s">
        <v>82</v>
      </c>
      <c r="C590" s="14" t="s">
        <v>322</v>
      </c>
      <c r="D590" s="82">
        <v>33</v>
      </c>
      <c r="E590" s="87">
        <v>749.04</v>
      </c>
      <c r="F590" s="87">
        <v>760.79</v>
      </c>
      <c r="G590" s="87">
        <v>772.72</v>
      </c>
      <c r="H590" s="87">
        <v>784.85</v>
      </c>
      <c r="I590" s="14"/>
    </row>
    <row r="591" spans="1:9" x14ac:dyDescent="0.2">
      <c r="A591" s="14" t="s">
        <v>95</v>
      </c>
      <c r="B591" s="14" t="s">
        <v>82</v>
      </c>
      <c r="C591" s="14" t="s">
        <v>322</v>
      </c>
      <c r="D591" s="82">
        <v>34</v>
      </c>
      <c r="E591" s="87">
        <v>759.04</v>
      </c>
      <c r="F591" s="87">
        <v>770.95</v>
      </c>
      <c r="G591" s="87">
        <v>783.04</v>
      </c>
      <c r="H591" s="87">
        <v>795.33</v>
      </c>
      <c r="I591" s="14"/>
    </row>
    <row r="592" spans="1:9" x14ac:dyDescent="0.2">
      <c r="A592" s="14" t="s">
        <v>95</v>
      </c>
      <c r="B592" s="14" t="s">
        <v>82</v>
      </c>
      <c r="C592" s="14" t="s">
        <v>322</v>
      </c>
      <c r="D592" s="82">
        <v>35</v>
      </c>
      <c r="E592" s="87">
        <v>764.04</v>
      </c>
      <c r="F592" s="87">
        <v>776.03</v>
      </c>
      <c r="G592" s="87">
        <v>788.2</v>
      </c>
      <c r="H592" s="87">
        <v>800.57</v>
      </c>
      <c r="I592" s="14"/>
    </row>
    <row r="593" spans="1:9" x14ac:dyDescent="0.2">
      <c r="A593" s="14" t="s">
        <v>95</v>
      </c>
      <c r="B593" s="14" t="s">
        <v>82</v>
      </c>
      <c r="C593" s="14" t="s">
        <v>322</v>
      </c>
      <c r="D593" s="82">
        <v>36</v>
      </c>
      <c r="E593" s="87">
        <v>769.04</v>
      </c>
      <c r="F593" s="87">
        <v>781.11</v>
      </c>
      <c r="G593" s="87">
        <v>793.36</v>
      </c>
      <c r="H593" s="87">
        <v>805.81</v>
      </c>
      <c r="I593" s="14"/>
    </row>
    <row r="594" spans="1:9" x14ac:dyDescent="0.2">
      <c r="A594" s="14" t="s">
        <v>95</v>
      </c>
      <c r="B594" s="14" t="s">
        <v>82</v>
      </c>
      <c r="C594" s="14" t="s">
        <v>322</v>
      </c>
      <c r="D594" s="82">
        <v>37</v>
      </c>
      <c r="E594" s="87">
        <v>774.05</v>
      </c>
      <c r="F594" s="87">
        <v>786.19</v>
      </c>
      <c r="G594" s="87">
        <v>798.52</v>
      </c>
      <c r="H594" s="87">
        <v>811.05</v>
      </c>
      <c r="I594" s="14"/>
    </row>
    <row r="595" spans="1:9" x14ac:dyDescent="0.2">
      <c r="A595" s="14" t="s">
        <v>95</v>
      </c>
      <c r="B595" s="14" t="s">
        <v>82</v>
      </c>
      <c r="C595" s="14" t="s">
        <v>322</v>
      </c>
      <c r="D595" s="82">
        <v>38</v>
      </c>
      <c r="E595" s="87">
        <v>779.05</v>
      </c>
      <c r="F595" s="87">
        <v>791.27</v>
      </c>
      <c r="G595" s="87">
        <v>803.68</v>
      </c>
      <c r="H595" s="87">
        <v>816.29</v>
      </c>
      <c r="I595" s="14"/>
    </row>
    <row r="596" spans="1:9" x14ac:dyDescent="0.2">
      <c r="A596" s="14" t="s">
        <v>95</v>
      </c>
      <c r="B596" s="14" t="s">
        <v>82</v>
      </c>
      <c r="C596" s="14" t="s">
        <v>322</v>
      </c>
      <c r="D596" s="82">
        <v>39</v>
      </c>
      <c r="E596" s="87">
        <v>789.05</v>
      </c>
      <c r="F596" s="87">
        <v>801.43</v>
      </c>
      <c r="G596" s="87">
        <v>814</v>
      </c>
      <c r="H596" s="87">
        <v>826.78</v>
      </c>
      <c r="I596" s="14"/>
    </row>
    <row r="597" spans="1:9" x14ac:dyDescent="0.2">
      <c r="A597" s="14" t="s">
        <v>95</v>
      </c>
      <c r="B597" s="14" t="s">
        <v>82</v>
      </c>
      <c r="C597" s="14" t="s">
        <v>322</v>
      </c>
      <c r="D597" s="82">
        <v>40</v>
      </c>
      <c r="E597" s="87">
        <v>799.05</v>
      </c>
      <c r="F597" s="87">
        <v>811.59</v>
      </c>
      <c r="G597" s="87">
        <v>824.32</v>
      </c>
      <c r="H597" s="87">
        <v>837.26</v>
      </c>
      <c r="I597" s="14"/>
    </row>
    <row r="598" spans="1:9" x14ac:dyDescent="0.2">
      <c r="A598" s="14" t="s">
        <v>95</v>
      </c>
      <c r="B598" s="14" t="s">
        <v>82</v>
      </c>
      <c r="C598" s="14" t="s">
        <v>322</v>
      </c>
      <c r="D598" s="82">
        <v>41</v>
      </c>
      <c r="E598" s="87">
        <v>814.06</v>
      </c>
      <c r="F598" s="87">
        <v>826.83</v>
      </c>
      <c r="G598" s="87">
        <v>839.81</v>
      </c>
      <c r="H598" s="87">
        <v>852.98</v>
      </c>
      <c r="I598" s="14"/>
    </row>
    <row r="599" spans="1:9" x14ac:dyDescent="0.2">
      <c r="A599" s="14" t="s">
        <v>95</v>
      </c>
      <c r="B599" s="14" t="s">
        <v>82</v>
      </c>
      <c r="C599" s="14" t="s">
        <v>322</v>
      </c>
      <c r="D599" s="82">
        <v>42</v>
      </c>
      <c r="E599" s="87">
        <v>828.44</v>
      </c>
      <c r="F599" s="87">
        <v>841.44</v>
      </c>
      <c r="G599" s="87">
        <v>854.64</v>
      </c>
      <c r="H599" s="87">
        <v>868.05</v>
      </c>
      <c r="I599" s="14"/>
    </row>
    <row r="600" spans="1:9" x14ac:dyDescent="0.2">
      <c r="A600" s="14" t="s">
        <v>95</v>
      </c>
      <c r="B600" s="14" t="s">
        <v>82</v>
      </c>
      <c r="C600" s="14" t="s">
        <v>322</v>
      </c>
      <c r="D600" s="82">
        <v>43</v>
      </c>
      <c r="E600" s="87">
        <v>848.45</v>
      </c>
      <c r="F600" s="87">
        <v>861.76</v>
      </c>
      <c r="G600" s="87">
        <v>875.28</v>
      </c>
      <c r="H600" s="87">
        <v>889.01</v>
      </c>
      <c r="I600" s="14"/>
    </row>
    <row r="601" spans="1:9" x14ac:dyDescent="0.2">
      <c r="A601" s="14" t="s">
        <v>95</v>
      </c>
      <c r="B601" s="14" t="s">
        <v>82</v>
      </c>
      <c r="C601" s="14" t="s">
        <v>322</v>
      </c>
      <c r="D601" s="82">
        <v>44</v>
      </c>
      <c r="E601" s="87">
        <v>873.46</v>
      </c>
      <c r="F601" s="87">
        <v>887.16</v>
      </c>
      <c r="G601" s="87">
        <v>901.08</v>
      </c>
      <c r="H601" s="87">
        <v>915.22</v>
      </c>
      <c r="I601" s="14"/>
    </row>
    <row r="602" spans="1:9" x14ac:dyDescent="0.2">
      <c r="A602" s="14" t="s">
        <v>95</v>
      </c>
      <c r="B602" s="14" t="s">
        <v>82</v>
      </c>
      <c r="C602" s="14" t="s">
        <v>322</v>
      </c>
      <c r="D602" s="82">
        <v>45</v>
      </c>
      <c r="E602" s="87">
        <v>902.84</v>
      </c>
      <c r="F602" s="87">
        <v>917.01</v>
      </c>
      <c r="G602" s="87">
        <v>931.4</v>
      </c>
      <c r="H602" s="87">
        <v>946.01</v>
      </c>
      <c r="I602" s="14"/>
    </row>
    <row r="603" spans="1:9" x14ac:dyDescent="0.2">
      <c r="A603" s="14" t="s">
        <v>95</v>
      </c>
      <c r="B603" s="14" t="s">
        <v>82</v>
      </c>
      <c r="C603" s="14" t="s">
        <v>322</v>
      </c>
      <c r="D603" s="82">
        <v>46</v>
      </c>
      <c r="E603" s="87">
        <v>937.86</v>
      </c>
      <c r="F603" s="87">
        <v>952.57</v>
      </c>
      <c r="G603" s="87">
        <v>967.52</v>
      </c>
      <c r="H603" s="87">
        <v>982.7</v>
      </c>
      <c r="I603" s="14"/>
    </row>
    <row r="604" spans="1:9" x14ac:dyDescent="0.2">
      <c r="A604" s="14" t="s">
        <v>95</v>
      </c>
      <c r="B604" s="14" t="s">
        <v>82</v>
      </c>
      <c r="C604" s="14" t="s">
        <v>322</v>
      </c>
      <c r="D604" s="82">
        <v>47</v>
      </c>
      <c r="E604" s="87">
        <v>977.25</v>
      </c>
      <c r="F604" s="87">
        <v>992.58</v>
      </c>
      <c r="G604" s="87">
        <v>1008.15</v>
      </c>
      <c r="H604" s="87">
        <v>1023.97</v>
      </c>
      <c r="I604" s="14"/>
    </row>
    <row r="605" spans="1:9" x14ac:dyDescent="0.2">
      <c r="A605" s="14" t="s">
        <v>95</v>
      </c>
      <c r="B605" s="14" t="s">
        <v>82</v>
      </c>
      <c r="C605" s="14" t="s">
        <v>322</v>
      </c>
      <c r="D605" s="82">
        <v>48</v>
      </c>
      <c r="E605" s="87">
        <v>1022.26</v>
      </c>
      <c r="F605" s="87">
        <v>1038.3</v>
      </c>
      <c r="G605" s="87">
        <v>1054.5899999999999</v>
      </c>
      <c r="H605" s="87">
        <v>1071.1400000000001</v>
      </c>
      <c r="I605" s="14"/>
    </row>
    <row r="606" spans="1:9" x14ac:dyDescent="0.2">
      <c r="A606" s="14" t="s">
        <v>95</v>
      </c>
      <c r="B606" s="14" t="s">
        <v>82</v>
      </c>
      <c r="C606" s="14" t="s">
        <v>322</v>
      </c>
      <c r="D606" s="82">
        <v>49</v>
      </c>
      <c r="E606" s="87">
        <v>1066.6600000000001</v>
      </c>
      <c r="F606" s="87">
        <v>1083.3900000000001</v>
      </c>
      <c r="G606" s="87">
        <v>1100.3900000000001</v>
      </c>
      <c r="H606" s="87">
        <v>1117.6500000000001</v>
      </c>
      <c r="I606" s="14"/>
    </row>
    <row r="607" spans="1:9" x14ac:dyDescent="0.2">
      <c r="A607" s="14" t="s">
        <v>95</v>
      </c>
      <c r="B607" s="14" t="s">
        <v>82</v>
      </c>
      <c r="C607" s="14" t="s">
        <v>322</v>
      </c>
      <c r="D607" s="82">
        <v>50</v>
      </c>
      <c r="E607" s="87">
        <v>1116.68</v>
      </c>
      <c r="F607" s="87">
        <v>1134.2</v>
      </c>
      <c r="G607" s="87">
        <v>1151.99</v>
      </c>
      <c r="H607" s="87">
        <v>1170.06</v>
      </c>
      <c r="I607" s="14"/>
    </row>
    <row r="608" spans="1:9" x14ac:dyDescent="0.2">
      <c r="A608" s="14" t="s">
        <v>95</v>
      </c>
      <c r="B608" s="14" t="s">
        <v>82</v>
      </c>
      <c r="C608" s="14" t="s">
        <v>322</v>
      </c>
      <c r="D608" s="82">
        <v>51</v>
      </c>
      <c r="E608" s="87">
        <v>1166.07</v>
      </c>
      <c r="F608" s="87">
        <v>1184.3599999999999</v>
      </c>
      <c r="G608" s="87">
        <v>1202.95</v>
      </c>
      <c r="H608" s="87">
        <v>1221.82</v>
      </c>
      <c r="I608" s="14"/>
    </row>
    <row r="609" spans="1:9" x14ac:dyDescent="0.2">
      <c r="A609" s="14" t="s">
        <v>95</v>
      </c>
      <c r="B609" s="14" t="s">
        <v>82</v>
      </c>
      <c r="C609" s="14" t="s">
        <v>322</v>
      </c>
      <c r="D609" s="82">
        <v>52</v>
      </c>
      <c r="E609" s="87">
        <v>1220.47</v>
      </c>
      <c r="F609" s="87">
        <v>1239.6099999999999</v>
      </c>
      <c r="G609" s="87">
        <v>1259.06</v>
      </c>
      <c r="H609" s="87">
        <v>1278.82</v>
      </c>
      <c r="I609" s="14"/>
    </row>
    <row r="610" spans="1:9" x14ac:dyDescent="0.2">
      <c r="A610" s="14" t="s">
        <v>95</v>
      </c>
      <c r="B610" s="14" t="s">
        <v>82</v>
      </c>
      <c r="C610" s="14" t="s">
        <v>322</v>
      </c>
      <c r="D610" s="82">
        <v>53</v>
      </c>
      <c r="E610" s="87">
        <v>1275.49</v>
      </c>
      <c r="F610" s="87">
        <v>1295.5</v>
      </c>
      <c r="G610" s="87">
        <v>1315.82</v>
      </c>
      <c r="H610" s="87">
        <v>1336.47</v>
      </c>
      <c r="I610" s="14"/>
    </row>
    <row r="611" spans="1:9" x14ac:dyDescent="0.2">
      <c r="A611" s="14" t="s">
        <v>95</v>
      </c>
      <c r="B611" s="14" t="s">
        <v>82</v>
      </c>
      <c r="C611" s="14" t="s">
        <v>322</v>
      </c>
      <c r="D611" s="82">
        <v>54</v>
      </c>
      <c r="E611" s="87">
        <v>1334.88</v>
      </c>
      <c r="F611" s="87">
        <v>1355.83</v>
      </c>
      <c r="G611" s="87">
        <v>1377.1</v>
      </c>
      <c r="H611" s="87">
        <v>1398.71</v>
      </c>
      <c r="I611" s="14"/>
    </row>
    <row r="612" spans="1:9" x14ac:dyDescent="0.2">
      <c r="A612" s="14" t="s">
        <v>95</v>
      </c>
      <c r="B612" s="14" t="s">
        <v>82</v>
      </c>
      <c r="C612" s="14" t="s">
        <v>322</v>
      </c>
      <c r="D612" s="82">
        <v>55</v>
      </c>
      <c r="E612" s="87">
        <v>1394.28</v>
      </c>
      <c r="F612" s="87">
        <v>1416.16</v>
      </c>
      <c r="G612" s="87">
        <v>1438.38</v>
      </c>
      <c r="H612" s="87">
        <v>1460.94</v>
      </c>
      <c r="I612" s="14"/>
    </row>
    <row r="613" spans="1:9" x14ac:dyDescent="0.2">
      <c r="A613" s="14" t="s">
        <v>95</v>
      </c>
      <c r="B613" s="14" t="s">
        <v>82</v>
      </c>
      <c r="C613" s="14" t="s">
        <v>322</v>
      </c>
      <c r="D613" s="82">
        <v>56</v>
      </c>
      <c r="E613" s="87">
        <v>1458.68</v>
      </c>
      <c r="F613" s="87">
        <v>1481.57</v>
      </c>
      <c r="G613" s="87">
        <v>1504.81</v>
      </c>
      <c r="H613" s="87">
        <v>1528.42</v>
      </c>
      <c r="I613" s="14"/>
    </row>
    <row r="614" spans="1:9" x14ac:dyDescent="0.2">
      <c r="A614" s="14" t="s">
        <v>95</v>
      </c>
      <c r="B614" s="14" t="s">
        <v>82</v>
      </c>
      <c r="C614" s="14" t="s">
        <v>322</v>
      </c>
      <c r="D614" s="82">
        <v>57</v>
      </c>
      <c r="E614" s="87">
        <v>1523.71</v>
      </c>
      <c r="F614" s="87">
        <v>1547.61</v>
      </c>
      <c r="G614" s="87">
        <v>1571.89</v>
      </c>
      <c r="H614" s="87">
        <v>1596.56</v>
      </c>
      <c r="I614" s="14"/>
    </row>
    <row r="615" spans="1:9" x14ac:dyDescent="0.2">
      <c r="A615" s="14" t="s">
        <v>95</v>
      </c>
      <c r="B615" s="14" t="s">
        <v>82</v>
      </c>
      <c r="C615" s="14" t="s">
        <v>322</v>
      </c>
      <c r="D615" s="82">
        <v>58</v>
      </c>
      <c r="E615" s="87">
        <v>1593.11</v>
      </c>
      <c r="F615" s="87">
        <v>1618.1</v>
      </c>
      <c r="G615" s="87">
        <v>1643.49</v>
      </c>
      <c r="H615" s="87">
        <v>1669.28</v>
      </c>
      <c r="I615" s="14"/>
    </row>
    <row r="616" spans="1:9" x14ac:dyDescent="0.2">
      <c r="A616" s="14" t="s">
        <v>95</v>
      </c>
      <c r="B616" s="14" t="s">
        <v>82</v>
      </c>
      <c r="C616" s="14" t="s">
        <v>322</v>
      </c>
      <c r="D616" s="82">
        <v>59</v>
      </c>
      <c r="E616" s="87">
        <v>1627.5</v>
      </c>
      <c r="F616" s="87">
        <v>1653.03</v>
      </c>
      <c r="G616" s="87">
        <v>1678.97</v>
      </c>
      <c r="H616" s="87">
        <v>1705.31</v>
      </c>
      <c r="I616" s="14"/>
    </row>
    <row r="617" spans="1:9" x14ac:dyDescent="0.2">
      <c r="A617" s="14" t="s">
        <v>95</v>
      </c>
      <c r="B617" s="14" t="s">
        <v>82</v>
      </c>
      <c r="C617" s="14" t="s">
        <v>322</v>
      </c>
      <c r="D617" s="82">
        <v>60</v>
      </c>
      <c r="E617" s="87">
        <v>1696.9</v>
      </c>
      <c r="F617" s="87">
        <v>1723.52</v>
      </c>
      <c r="G617" s="87">
        <v>1750.56</v>
      </c>
      <c r="H617" s="87">
        <v>1778.03</v>
      </c>
      <c r="I617" s="14"/>
    </row>
    <row r="618" spans="1:9" x14ac:dyDescent="0.2">
      <c r="A618" s="14" t="s">
        <v>95</v>
      </c>
      <c r="B618" s="14" t="s">
        <v>82</v>
      </c>
      <c r="C618" s="14" t="s">
        <v>322</v>
      </c>
      <c r="D618" s="82">
        <v>61</v>
      </c>
      <c r="E618" s="87">
        <v>1756.92</v>
      </c>
      <c r="F618" s="87">
        <v>1784.49</v>
      </c>
      <c r="G618" s="87">
        <v>1812.48</v>
      </c>
      <c r="H618" s="87">
        <v>1840.92</v>
      </c>
      <c r="I618" s="14"/>
    </row>
    <row r="619" spans="1:9" x14ac:dyDescent="0.2">
      <c r="A619" s="14" t="s">
        <v>95</v>
      </c>
      <c r="B619" s="14" t="s">
        <v>82</v>
      </c>
      <c r="C619" s="14" t="s">
        <v>322</v>
      </c>
      <c r="D619" s="82">
        <v>62</v>
      </c>
      <c r="E619" s="87">
        <v>1796.31</v>
      </c>
      <c r="F619" s="87">
        <v>1824.49</v>
      </c>
      <c r="G619" s="87">
        <v>1853.12</v>
      </c>
      <c r="H619" s="87">
        <v>1882.19</v>
      </c>
      <c r="I619" s="14"/>
    </row>
    <row r="620" spans="1:9" x14ac:dyDescent="0.2">
      <c r="A620" s="14" t="s">
        <v>95</v>
      </c>
      <c r="B620" s="14" t="s">
        <v>82</v>
      </c>
      <c r="C620" s="14" t="s">
        <v>322</v>
      </c>
      <c r="D620" s="82">
        <v>63</v>
      </c>
      <c r="E620" s="87">
        <v>1845.7</v>
      </c>
      <c r="F620" s="87">
        <v>1874.66</v>
      </c>
      <c r="G620" s="87">
        <v>1904.07</v>
      </c>
      <c r="H620" s="87">
        <v>1933.95</v>
      </c>
      <c r="I620" s="14"/>
    </row>
    <row r="621" spans="1:9" x14ac:dyDescent="0.2">
      <c r="A621" s="14" t="s">
        <v>95</v>
      </c>
      <c r="B621" s="14" t="s">
        <v>82</v>
      </c>
      <c r="C621" s="14" t="s">
        <v>322</v>
      </c>
      <c r="D621" s="82" t="s">
        <v>84</v>
      </c>
      <c r="E621" s="87">
        <v>1875.71</v>
      </c>
      <c r="F621" s="87">
        <v>1905.13</v>
      </c>
      <c r="G621" s="87">
        <v>1935.02</v>
      </c>
      <c r="H621" s="87">
        <v>1965.38</v>
      </c>
      <c r="I621" s="14"/>
    </row>
    <row r="622" spans="1:9" ht="75" x14ac:dyDescent="0.2">
      <c r="A622" s="82" t="s">
        <v>96</v>
      </c>
      <c r="B622" s="83" t="s">
        <v>82</v>
      </c>
      <c r="C622" s="88" t="s">
        <v>322</v>
      </c>
      <c r="D622" s="82" t="s">
        <v>83</v>
      </c>
      <c r="E622" s="87">
        <v>478.31</v>
      </c>
      <c r="F622" s="87">
        <v>485.81</v>
      </c>
      <c r="G622" s="87">
        <v>493.43</v>
      </c>
      <c r="H622" s="87">
        <v>501.18</v>
      </c>
      <c r="I622" s="14"/>
    </row>
    <row r="623" spans="1:9" x14ac:dyDescent="0.2">
      <c r="A623" s="14" t="s">
        <v>96</v>
      </c>
      <c r="B623" s="14" t="s">
        <v>82</v>
      </c>
      <c r="C623" s="14" t="s">
        <v>322</v>
      </c>
      <c r="D623" s="82">
        <v>15</v>
      </c>
      <c r="E623" s="87">
        <v>520.82000000000005</v>
      </c>
      <c r="F623" s="87">
        <v>529</v>
      </c>
      <c r="G623" s="87">
        <v>537.29</v>
      </c>
      <c r="H623" s="87">
        <v>545.72</v>
      </c>
      <c r="I623" s="14"/>
    </row>
    <row r="624" spans="1:9" x14ac:dyDescent="0.2">
      <c r="A624" s="14" t="s">
        <v>96</v>
      </c>
      <c r="B624" s="14" t="s">
        <v>82</v>
      </c>
      <c r="C624" s="14" t="s">
        <v>322</v>
      </c>
      <c r="D624" s="82">
        <v>16</v>
      </c>
      <c r="E624" s="87">
        <v>537.08000000000004</v>
      </c>
      <c r="F624" s="87">
        <v>545.51</v>
      </c>
      <c r="G624" s="87">
        <v>554.07000000000005</v>
      </c>
      <c r="H624" s="87">
        <v>562.76</v>
      </c>
      <c r="I624" s="14"/>
    </row>
    <row r="625" spans="1:9" x14ac:dyDescent="0.2">
      <c r="A625" s="14" t="s">
        <v>96</v>
      </c>
      <c r="B625" s="14" t="s">
        <v>82</v>
      </c>
      <c r="C625" s="14" t="s">
        <v>322</v>
      </c>
      <c r="D625" s="82">
        <v>17</v>
      </c>
      <c r="E625" s="87">
        <v>553.34</v>
      </c>
      <c r="F625" s="87">
        <v>562.02</v>
      </c>
      <c r="G625" s="87">
        <v>570.84</v>
      </c>
      <c r="H625" s="87">
        <v>579.79</v>
      </c>
      <c r="I625" s="14"/>
    </row>
    <row r="626" spans="1:9" x14ac:dyDescent="0.2">
      <c r="A626" s="14" t="s">
        <v>96</v>
      </c>
      <c r="B626" s="14" t="s">
        <v>82</v>
      </c>
      <c r="C626" s="14" t="s">
        <v>322</v>
      </c>
      <c r="D626" s="82">
        <v>18</v>
      </c>
      <c r="E626" s="87">
        <v>570.84</v>
      </c>
      <c r="F626" s="87">
        <v>579.79999999999995</v>
      </c>
      <c r="G626" s="87">
        <v>588.9</v>
      </c>
      <c r="H626" s="87">
        <v>598.14</v>
      </c>
      <c r="I626" s="14"/>
    </row>
    <row r="627" spans="1:9" x14ac:dyDescent="0.2">
      <c r="A627" s="14" t="s">
        <v>96</v>
      </c>
      <c r="B627" s="14" t="s">
        <v>82</v>
      </c>
      <c r="C627" s="14" t="s">
        <v>322</v>
      </c>
      <c r="D627" s="82">
        <v>19</v>
      </c>
      <c r="E627" s="87">
        <v>588.35</v>
      </c>
      <c r="F627" s="87">
        <v>597.58000000000004</v>
      </c>
      <c r="G627" s="87">
        <v>606.96</v>
      </c>
      <c r="H627" s="87">
        <v>616.48</v>
      </c>
      <c r="I627" s="14"/>
    </row>
    <row r="628" spans="1:9" x14ac:dyDescent="0.2">
      <c r="A628" s="14" t="s">
        <v>96</v>
      </c>
      <c r="B628" s="14" t="s">
        <v>82</v>
      </c>
      <c r="C628" s="14" t="s">
        <v>322</v>
      </c>
      <c r="D628" s="82">
        <v>20</v>
      </c>
      <c r="E628" s="87">
        <v>606.48</v>
      </c>
      <c r="F628" s="87">
        <v>616</v>
      </c>
      <c r="G628" s="87">
        <v>625.66</v>
      </c>
      <c r="H628" s="87">
        <v>635.48</v>
      </c>
      <c r="I628" s="14"/>
    </row>
    <row r="629" spans="1:9" x14ac:dyDescent="0.2">
      <c r="A629" s="14" t="s">
        <v>96</v>
      </c>
      <c r="B629" s="14" t="s">
        <v>82</v>
      </c>
      <c r="C629" s="14" t="s">
        <v>322</v>
      </c>
      <c r="D629" s="82">
        <v>21</v>
      </c>
      <c r="E629" s="87">
        <v>625.24</v>
      </c>
      <c r="F629" s="87">
        <v>635.04999999999995</v>
      </c>
      <c r="G629" s="87">
        <v>645.01</v>
      </c>
      <c r="H629" s="87">
        <v>655.13</v>
      </c>
      <c r="I629" s="14"/>
    </row>
    <row r="630" spans="1:9" x14ac:dyDescent="0.2">
      <c r="A630" s="14" t="s">
        <v>96</v>
      </c>
      <c r="B630" s="14" t="s">
        <v>82</v>
      </c>
      <c r="C630" s="14" t="s">
        <v>322</v>
      </c>
      <c r="D630" s="82">
        <v>22</v>
      </c>
      <c r="E630" s="87">
        <v>625.24</v>
      </c>
      <c r="F630" s="87">
        <v>635.04999999999995</v>
      </c>
      <c r="G630" s="87">
        <v>645.01</v>
      </c>
      <c r="H630" s="87">
        <v>655.13</v>
      </c>
      <c r="I630" s="14"/>
    </row>
    <row r="631" spans="1:9" x14ac:dyDescent="0.2">
      <c r="A631" s="14" t="s">
        <v>96</v>
      </c>
      <c r="B631" s="14" t="s">
        <v>82</v>
      </c>
      <c r="C631" s="14" t="s">
        <v>322</v>
      </c>
      <c r="D631" s="82">
        <v>23</v>
      </c>
      <c r="E631" s="87">
        <v>625.24</v>
      </c>
      <c r="F631" s="87">
        <v>635.04999999999995</v>
      </c>
      <c r="G631" s="87">
        <v>645.01</v>
      </c>
      <c r="H631" s="87">
        <v>655.13</v>
      </c>
      <c r="I631" s="14"/>
    </row>
    <row r="632" spans="1:9" x14ac:dyDescent="0.2">
      <c r="A632" s="14" t="s">
        <v>96</v>
      </c>
      <c r="B632" s="14" t="s">
        <v>82</v>
      </c>
      <c r="C632" s="14" t="s">
        <v>322</v>
      </c>
      <c r="D632" s="82">
        <v>24</v>
      </c>
      <c r="E632" s="87">
        <v>625.24</v>
      </c>
      <c r="F632" s="87">
        <v>635.04999999999995</v>
      </c>
      <c r="G632" s="87">
        <v>645.01</v>
      </c>
      <c r="H632" s="87">
        <v>655.13</v>
      </c>
      <c r="I632" s="14"/>
    </row>
    <row r="633" spans="1:9" x14ac:dyDescent="0.2">
      <c r="A633" s="14" t="s">
        <v>96</v>
      </c>
      <c r="B633" s="14" t="s">
        <v>82</v>
      </c>
      <c r="C633" s="14" t="s">
        <v>322</v>
      </c>
      <c r="D633" s="82">
        <v>25</v>
      </c>
      <c r="E633" s="87">
        <v>627.74</v>
      </c>
      <c r="F633" s="87">
        <v>637.59</v>
      </c>
      <c r="G633" s="87">
        <v>647.59</v>
      </c>
      <c r="H633" s="87">
        <v>657.75</v>
      </c>
      <c r="I633" s="14"/>
    </row>
    <row r="634" spans="1:9" x14ac:dyDescent="0.2">
      <c r="A634" s="14" t="s">
        <v>96</v>
      </c>
      <c r="B634" s="14" t="s">
        <v>82</v>
      </c>
      <c r="C634" s="14" t="s">
        <v>322</v>
      </c>
      <c r="D634" s="82">
        <v>26</v>
      </c>
      <c r="E634" s="87">
        <v>640.24</v>
      </c>
      <c r="F634" s="87">
        <v>650.29</v>
      </c>
      <c r="G634" s="87">
        <v>660.49</v>
      </c>
      <c r="H634" s="87">
        <v>670.85</v>
      </c>
      <c r="I634" s="14"/>
    </row>
    <row r="635" spans="1:9" x14ac:dyDescent="0.2">
      <c r="A635" s="14" t="s">
        <v>96</v>
      </c>
      <c r="B635" s="14" t="s">
        <v>82</v>
      </c>
      <c r="C635" s="14" t="s">
        <v>322</v>
      </c>
      <c r="D635" s="82">
        <v>27</v>
      </c>
      <c r="E635" s="87">
        <v>655.25</v>
      </c>
      <c r="F635" s="87">
        <v>665.53</v>
      </c>
      <c r="G635" s="87">
        <v>675.97</v>
      </c>
      <c r="H635" s="87">
        <v>686.58</v>
      </c>
      <c r="I635" s="14"/>
    </row>
    <row r="636" spans="1:9" x14ac:dyDescent="0.2">
      <c r="A636" s="14" t="s">
        <v>96</v>
      </c>
      <c r="B636" s="14" t="s">
        <v>82</v>
      </c>
      <c r="C636" s="14" t="s">
        <v>322</v>
      </c>
      <c r="D636" s="82">
        <v>28</v>
      </c>
      <c r="E636" s="87">
        <v>679.63</v>
      </c>
      <c r="F636" s="87">
        <v>690.3</v>
      </c>
      <c r="G636" s="87">
        <v>701.13</v>
      </c>
      <c r="H636" s="87">
        <v>712.13</v>
      </c>
      <c r="I636" s="14"/>
    </row>
    <row r="637" spans="1:9" x14ac:dyDescent="0.2">
      <c r="A637" s="14" t="s">
        <v>96</v>
      </c>
      <c r="B637" s="14" t="s">
        <v>82</v>
      </c>
      <c r="C637" s="14" t="s">
        <v>322</v>
      </c>
      <c r="D637" s="82">
        <v>29</v>
      </c>
      <c r="E637" s="87">
        <v>699.64</v>
      </c>
      <c r="F637" s="87">
        <v>710.62</v>
      </c>
      <c r="G637" s="87">
        <v>721.77</v>
      </c>
      <c r="H637" s="87">
        <v>733.09</v>
      </c>
      <c r="I637" s="14"/>
    </row>
    <row r="638" spans="1:9" x14ac:dyDescent="0.2">
      <c r="A638" s="14" t="s">
        <v>96</v>
      </c>
      <c r="B638" s="14" t="s">
        <v>82</v>
      </c>
      <c r="C638" s="14" t="s">
        <v>322</v>
      </c>
      <c r="D638" s="82">
        <v>30</v>
      </c>
      <c r="E638" s="87">
        <v>709.65</v>
      </c>
      <c r="F638" s="87">
        <v>720.78</v>
      </c>
      <c r="G638" s="87">
        <v>732.09</v>
      </c>
      <c r="H638" s="87">
        <v>743.57</v>
      </c>
      <c r="I638" s="14"/>
    </row>
    <row r="639" spans="1:9" x14ac:dyDescent="0.2">
      <c r="A639" s="14" t="s">
        <v>96</v>
      </c>
      <c r="B639" s="14" t="s">
        <v>82</v>
      </c>
      <c r="C639" s="14" t="s">
        <v>322</v>
      </c>
      <c r="D639" s="82">
        <v>31</v>
      </c>
      <c r="E639" s="87">
        <v>724.65</v>
      </c>
      <c r="F639" s="87">
        <v>736.02</v>
      </c>
      <c r="G639" s="87">
        <v>747.57</v>
      </c>
      <c r="H639" s="87">
        <v>759.3</v>
      </c>
      <c r="I639" s="14"/>
    </row>
    <row r="640" spans="1:9" x14ac:dyDescent="0.2">
      <c r="A640" s="14" t="s">
        <v>96</v>
      </c>
      <c r="B640" s="14" t="s">
        <v>82</v>
      </c>
      <c r="C640" s="14" t="s">
        <v>322</v>
      </c>
      <c r="D640" s="82">
        <v>32</v>
      </c>
      <c r="E640" s="87">
        <v>739.66</v>
      </c>
      <c r="F640" s="87">
        <v>751.26</v>
      </c>
      <c r="G640" s="87">
        <v>763.05</v>
      </c>
      <c r="H640" s="87">
        <v>775.02</v>
      </c>
      <c r="I640" s="14"/>
    </row>
    <row r="641" spans="1:9" x14ac:dyDescent="0.2">
      <c r="A641" s="14" t="s">
        <v>96</v>
      </c>
      <c r="B641" s="14" t="s">
        <v>82</v>
      </c>
      <c r="C641" s="14" t="s">
        <v>322</v>
      </c>
      <c r="D641" s="82">
        <v>33</v>
      </c>
      <c r="E641" s="87">
        <v>749.04</v>
      </c>
      <c r="F641" s="87">
        <v>760.79</v>
      </c>
      <c r="G641" s="87">
        <v>772.72</v>
      </c>
      <c r="H641" s="87">
        <v>784.85</v>
      </c>
      <c r="I641" s="14"/>
    </row>
    <row r="642" spans="1:9" x14ac:dyDescent="0.2">
      <c r="A642" s="14" t="s">
        <v>96</v>
      </c>
      <c r="B642" s="14" t="s">
        <v>82</v>
      </c>
      <c r="C642" s="14" t="s">
        <v>322</v>
      </c>
      <c r="D642" s="82">
        <v>34</v>
      </c>
      <c r="E642" s="87">
        <v>759.04</v>
      </c>
      <c r="F642" s="87">
        <v>770.95</v>
      </c>
      <c r="G642" s="87">
        <v>783.04</v>
      </c>
      <c r="H642" s="87">
        <v>795.33</v>
      </c>
      <c r="I642" s="14"/>
    </row>
    <row r="643" spans="1:9" x14ac:dyDescent="0.2">
      <c r="A643" s="14" t="s">
        <v>96</v>
      </c>
      <c r="B643" s="14" t="s">
        <v>82</v>
      </c>
      <c r="C643" s="14" t="s">
        <v>322</v>
      </c>
      <c r="D643" s="82">
        <v>35</v>
      </c>
      <c r="E643" s="87">
        <v>764.04</v>
      </c>
      <c r="F643" s="87">
        <v>776.03</v>
      </c>
      <c r="G643" s="87">
        <v>788.2</v>
      </c>
      <c r="H643" s="87">
        <v>800.57</v>
      </c>
      <c r="I643" s="14"/>
    </row>
    <row r="644" spans="1:9" x14ac:dyDescent="0.2">
      <c r="A644" s="14" t="s">
        <v>96</v>
      </c>
      <c r="B644" s="14" t="s">
        <v>82</v>
      </c>
      <c r="C644" s="14" t="s">
        <v>322</v>
      </c>
      <c r="D644" s="82">
        <v>36</v>
      </c>
      <c r="E644" s="87">
        <v>769.04</v>
      </c>
      <c r="F644" s="87">
        <v>781.11</v>
      </c>
      <c r="G644" s="87">
        <v>793.36</v>
      </c>
      <c r="H644" s="87">
        <v>805.81</v>
      </c>
      <c r="I644" s="14"/>
    </row>
    <row r="645" spans="1:9" x14ac:dyDescent="0.2">
      <c r="A645" s="14" t="s">
        <v>96</v>
      </c>
      <c r="B645" s="14" t="s">
        <v>82</v>
      </c>
      <c r="C645" s="14" t="s">
        <v>322</v>
      </c>
      <c r="D645" s="82">
        <v>37</v>
      </c>
      <c r="E645" s="87">
        <v>774.05</v>
      </c>
      <c r="F645" s="87">
        <v>786.19</v>
      </c>
      <c r="G645" s="87">
        <v>798.52</v>
      </c>
      <c r="H645" s="87">
        <v>811.05</v>
      </c>
      <c r="I645" s="14"/>
    </row>
    <row r="646" spans="1:9" x14ac:dyDescent="0.2">
      <c r="A646" s="14" t="s">
        <v>96</v>
      </c>
      <c r="B646" s="14" t="s">
        <v>82</v>
      </c>
      <c r="C646" s="14" t="s">
        <v>322</v>
      </c>
      <c r="D646" s="82">
        <v>38</v>
      </c>
      <c r="E646" s="87">
        <v>779.05</v>
      </c>
      <c r="F646" s="87">
        <v>791.27</v>
      </c>
      <c r="G646" s="87">
        <v>803.68</v>
      </c>
      <c r="H646" s="87">
        <v>816.29</v>
      </c>
      <c r="I646" s="14"/>
    </row>
    <row r="647" spans="1:9" x14ac:dyDescent="0.2">
      <c r="A647" s="14" t="s">
        <v>96</v>
      </c>
      <c r="B647" s="14" t="s">
        <v>82</v>
      </c>
      <c r="C647" s="14" t="s">
        <v>322</v>
      </c>
      <c r="D647" s="82">
        <v>39</v>
      </c>
      <c r="E647" s="87">
        <v>789.05</v>
      </c>
      <c r="F647" s="87">
        <v>801.43</v>
      </c>
      <c r="G647" s="87">
        <v>814</v>
      </c>
      <c r="H647" s="87">
        <v>826.78</v>
      </c>
      <c r="I647" s="14"/>
    </row>
    <row r="648" spans="1:9" x14ac:dyDescent="0.2">
      <c r="A648" s="14" t="s">
        <v>96</v>
      </c>
      <c r="B648" s="14" t="s">
        <v>82</v>
      </c>
      <c r="C648" s="14" t="s">
        <v>322</v>
      </c>
      <c r="D648" s="82">
        <v>40</v>
      </c>
      <c r="E648" s="87">
        <v>799.05</v>
      </c>
      <c r="F648" s="87">
        <v>811.59</v>
      </c>
      <c r="G648" s="87">
        <v>824.32</v>
      </c>
      <c r="H648" s="87">
        <v>837.26</v>
      </c>
      <c r="I648" s="14"/>
    </row>
    <row r="649" spans="1:9" x14ac:dyDescent="0.2">
      <c r="A649" s="14" t="s">
        <v>96</v>
      </c>
      <c r="B649" s="14" t="s">
        <v>82</v>
      </c>
      <c r="C649" s="14" t="s">
        <v>322</v>
      </c>
      <c r="D649" s="82">
        <v>41</v>
      </c>
      <c r="E649" s="87">
        <v>814.06</v>
      </c>
      <c r="F649" s="87">
        <v>826.83</v>
      </c>
      <c r="G649" s="87">
        <v>839.81</v>
      </c>
      <c r="H649" s="87">
        <v>852.98</v>
      </c>
      <c r="I649" s="14"/>
    </row>
    <row r="650" spans="1:9" x14ac:dyDescent="0.2">
      <c r="A650" s="14" t="s">
        <v>96</v>
      </c>
      <c r="B650" s="14" t="s">
        <v>82</v>
      </c>
      <c r="C650" s="14" t="s">
        <v>322</v>
      </c>
      <c r="D650" s="82">
        <v>42</v>
      </c>
      <c r="E650" s="87">
        <v>828.44</v>
      </c>
      <c r="F650" s="87">
        <v>841.44</v>
      </c>
      <c r="G650" s="87">
        <v>854.64</v>
      </c>
      <c r="H650" s="87">
        <v>868.05</v>
      </c>
      <c r="I650" s="14"/>
    </row>
    <row r="651" spans="1:9" x14ac:dyDescent="0.2">
      <c r="A651" s="14" t="s">
        <v>96</v>
      </c>
      <c r="B651" s="14" t="s">
        <v>82</v>
      </c>
      <c r="C651" s="14" t="s">
        <v>322</v>
      </c>
      <c r="D651" s="82">
        <v>43</v>
      </c>
      <c r="E651" s="87">
        <v>848.45</v>
      </c>
      <c r="F651" s="87">
        <v>861.76</v>
      </c>
      <c r="G651" s="87">
        <v>875.28</v>
      </c>
      <c r="H651" s="87">
        <v>889.01</v>
      </c>
      <c r="I651" s="14"/>
    </row>
    <row r="652" spans="1:9" x14ac:dyDescent="0.2">
      <c r="A652" s="14" t="s">
        <v>96</v>
      </c>
      <c r="B652" s="14" t="s">
        <v>82</v>
      </c>
      <c r="C652" s="14" t="s">
        <v>322</v>
      </c>
      <c r="D652" s="82">
        <v>44</v>
      </c>
      <c r="E652" s="87">
        <v>873.46</v>
      </c>
      <c r="F652" s="87">
        <v>887.16</v>
      </c>
      <c r="G652" s="87">
        <v>901.08</v>
      </c>
      <c r="H652" s="87">
        <v>915.22</v>
      </c>
      <c r="I652" s="14"/>
    </row>
    <row r="653" spans="1:9" x14ac:dyDescent="0.2">
      <c r="A653" s="14" t="s">
        <v>96</v>
      </c>
      <c r="B653" s="14" t="s">
        <v>82</v>
      </c>
      <c r="C653" s="14" t="s">
        <v>322</v>
      </c>
      <c r="D653" s="82">
        <v>45</v>
      </c>
      <c r="E653" s="87">
        <v>902.84</v>
      </c>
      <c r="F653" s="87">
        <v>917.01</v>
      </c>
      <c r="G653" s="87">
        <v>931.4</v>
      </c>
      <c r="H653" s="87">
        <v>946.01</v>
      </c>
      <c r="I653" s="14"/>
    </row>
    <row r="654" spans="1:9" x14ac:dyDescent="0.2">
      <c r="A654" s="14" t="s">
        <v>96</v>
      </c>
      <c r="B654" s="14" t="s">
        <v>82</v>
      </c>
      <c r="C654" s="14" t="s">
        <v>322</v>
      </c>
      <c r="D654" s="82">
        <v>46</v>
      </c>
      <c r="E654" s="87">
        <v>937.86</v>
      </c>
      <c r="F654" s="87">
        <v>952.57</v>
      </c>
      <c r="G654" s="87">
        <v>967.52</v>
      </c>
      <c r="H654" s="87">
        <v>982.7</v>
      </c>
      <c r="I654" s="14"/>
    </row>
    <row r="655" spans="1:9" x14ac:dyDescent="0.2">
      <c r="A655" s="14" t="s">
        <v>96</v>
      </c>
      <c r="B655" s="14" t="s">
        <v>82</v>
      </c>
      <c r="C655" s="14" t="s">
        <v>322</v>
      </c>
      <c r="D655" s="82">
        <v>47</v>
      </c>
      <c r="E655" s="87">
        <v>977.25</v>
      </c>
      <c r="F655" s="87">
        <v>992.58</v>
      </c>
      <c r="G655" s="87">
        <v>1008.15</v>
      </c>
      <c r="H655" s="87">
        <v>1023.97</v>
      </c>
      <c r="I655" s="14"/>
    </row>
    <row r="656" spans="1:9" x14ac:dyDescent="0.2">
      <c r="A656" s="14" t="s">
        <v>96</v>
      </c>
      <c r="B656" s="14" t="s">
        <v>82</v>
      </c>
      <c r="C656" s="14" t="s">
        <v>322</v>
      </c>
      <c r="D656" s="82">
        <v>48</v>
      </c>
      <c r="E656" s="87">
        <v>1022.26</v>
      </c>
      <c r="F656" s="87">
        <v>1038.3</v>
      </c>
      <c r="G656" s="87">
        <v>1054.5899999999999</v>
      </c>
      <c r="H656" s="87">
        <v>1071.1400000000001</v>
      </c>
      <c r="I656" s="14"/>
    </row>
    <row r="657" spans="1:9" x14ac:dyDescent="0.2">
      <c r="A657" s="14" t="s">
        <v>96</v>
      </c>
      <c r="B657" s="14" t="s">
        <v>82</v>
      </c>
      <c r="C657" s="14" t="s">
        <v>322</v>
      </c>
      <c r="D657" s="82">
        <v>49</v>
      </c>
      <c r="E657" s="87">
        <v>1066.6600000000001</v>
      </c>
      <c r="F657" s="87">
        <v>1083.3900000000001</v>
      </c>
      <c r="G657" s="87">
        <v>1100.3900000000001</v>
      </c>
      <c r="H657" s="87">
        <v>1117.6500000000001</v>
      </c>
      <c r="I657" s="14"/>
    </row>
    <row r="658" spans="1:9" x14ac:dyDescent="0.2">
      <c r="A658" s="14" t="s">
        <v>96</v>
      </c>
      <c r="B658" s="14" t="s">
        <v>82</v>
      </c>
      <c r="C658" s="14" t="s">
        <v>322</v>
      </c>
      <c r="D658" s="82">
        <v>50</v>
      </c>
      <c r="E658" s="87">
        <v>1116.68</v>
      </c>
      <c r="F658" s="87">
        <v>1134.2</v>
      </c>
      <c r="G658" s="87">
        <v>1151.99</v>
      </c>
      <c r="H658" s="87">
        <v>1170.06</v>
      </c>
      <c r="I658" s="14"/>
    </row>
    <row r="659" spans="1:9" x14ac:dyDescent="0.2">
      <c r="A659" s="14" t="s">
        <v>96</v>
      </c>
      <c r="B659" s="14" t="s">
        <v>82</v>
      </c>
      <c r="C659" s="14" t="s">
        <v>322</v>
      </c>
      <c r="D659" s="82">
        <v>51</v>
      </c>
      <c r="E659" s="87">
        <v>1166.07</v>
      </c>
      <c r="F659" s="87">
        <v>1184.3599999999999</v>
      </c>
      <c r="G659" s="87">
        <v>1202.95</v>
      </c>
      <c r="H659" s="87">
        <v>1221.82</v>
      </c>
      <c r="I659" s="14"/>
    </row>
    <row r="660" spans="1:9" x14ac:dyDescent="0.2">
      <c r="A660" s="14" t="s">
        <v>96</v>
      </c>
      <c r="B660" s="14" t="s">
        <v>82</v>
      </c>
      <c r="C660" s="14" t="s">
        <v>322</v>
      </c>
      <c r="D660" s="82">
        <v>52</v>
      </c>
      <c r="E660" s="87">
        <v>1220.47</v>
      </c>
      <c r="F660" s="87">
        <v>1239.6099999999999</v>
      </c>
      <c r="G660" s="87">
        <v>1259.06</v>
      </c>
      <c r="H660" s="87">
        <v>1278.82</v>
      </c>
      <c r="I660" s="14"/>
    </row>
    <row r="661" spans="1:9" x14ac:dyDescent="0.2">
      <c r="A661" s="14" t="s">
        <v>96</v>
      </c>
      <c r="B661" s="14" t="s">
        <v>82</v>
      </c>
      <c r="C661" s="14" t="s">
        <v>322</v>
      </c>
      <c r="D661" s="82">
        <v>53</v>
      </c>
      <c r="E661" s="87">
        <v>1275.49</v>
      </c>
      <c r="F661" s="87">
        <v>1295.5</v>
      </c>
      <c r="G661" s="87">
        <v>1315.82</v>
      </c>
      <c r="H661" s="87">
        <v>1336.47</v>
      </c>
      <c r="I661" s="14"/>
    </row>
    <row r="662" spans="1:9" x14ac:dyDescent="0.2">
      <c r="A662" s="14" t="s">
        <v>96</v>
      </c>
      <c r="B662" s="14" t="s">
        <v>82</v>
      </c>
      <c r="C662" s="14" t="s">
        <v>322</v>
      </c>
      <c r="D662" s="82">
        <v>54</v>
      </c>
      <c r="E662" s="87">
        <v>1334.88</v>
      </c>
      <c r="F662" s="87">
        <v>1355.83</v>
      </c>
      <c r="G662" s="87">
        <v>1377.1</v>
      </c>
      <c r="H662" s="87">
        <v>1398.71</v>
      </c>
      <c r="I662" s="14"/>
    </row>
    <row r="663" spans="1:9" x14ac:dyDescent="0.2">
      <c r="A663" s="14" t="s">
        <v>96</v>
      </c>
      <c r="B663" s="14" t="s">
        <v>82</v>
      </c>
      <c r="C663" s="14" t="s">
        <v>322</v>
      </c>
      <c r="D663" s="82">
        <v>55</v>
      </c>
      <c r="E663" s="87">
        <v>1394.28</v>
      </c>
      <c r="F663" s="87">
        <v>1416.16</v>
      </c>
      <c r="G663" s="87">
        <v>1438.38</v>
      </c>
      <c r="H663" s="87">
        <v>1460.94</v>
      </c>
      <c r="I663" s="14"/>
    </row>
    <row r="664" spans="1:9" x14ac:dyDescent="0.2">
      <c r="A664" s="14" t="s">
        <v>96</v>
      </c>
      <c r="B664" s="14" t="s">
        <v>82</v>
      </c>
      <c r="C664" s="14" t="s">
        <v>322</v>
      </c>
      <c r="D664" s="82">
        <v>56</v>
      </c>
      <c r="E664" s="87">
        <v>1458.68</v>
      </c>
      <c r="F664" s="87">
        <v>1481.57</v>
      </c>
      <c r="G664" s="87">
        <v>1504.81</v>
      </c>
      <c r="H664" s="87">
        <v>1528.42</v>
      </c>
      <c r="I664" s="14"/>
    </row>
    <row r="665" spans="1:9" x14ac:dyDescent="0.2">
      <c r="A665" s="14" t="s">
        <v>96</v>
      </c>
      <c r="B665" s="14" t="s">
        <v>82</v>
      </c>
      <c r="C665" s="14" t="s">
        <v>322</v>
      </c>
      <c r="D665" s="82">
        <v>57</v>
      </c>
      <c r="E665" s="87">
        <v>1523.71</v>
      </c>
      <c r="F665" s="87">
        <v>1547.61</v>
      </c>
      <c r="G665" s="87">
        <v>1571.89</v>
      </c>
      <c r="H665" s="87">
        <v>1596.56</v>
      </c>
      <c r="I665" s="14"/>
    </row>
    <row r="666" spans="1:9" x14ac:dyDescent="0.2">
      <c r="A666" s="14" t="s">
        <v>96</v>
      </c>
      <c r="B666" s="14" t="s">
        <v>82</v>
      </c>
      <c r="C666" s="14" t="s">
        <v>322</v>
      </c>
      <c r="D666" s="82">
        <v>58</v>
      </c>
      <c r="E666" s="87">
        <v>1593.11</v>
      </c>
      <c r="F666" s="87">
        <v>1618.1</v>
      </c>
      <c r="G666" s="87">
        <v>1643.49</v>
      </c>
      <c r="H666" s="87">
        <v>1669.28</v>
      </c>
      <c r="I666" s="14"/>
    </row>
    <row r="667" spans="1:9" x14ac:dyDescent="0.2">
      <c r="A667" s="14" t="s">
        <v>96</v>
      </c>
      <c r="B667" s="14" t="s">
        <v>82</v>
      </c>
      <c r="C667" s="14" t="s">
        <v>322</v>
      </c>
      <c r="D667" s="82">
        <v>59</v>
      </c>
      <c r="E667" s="87">
        <v>1627.5</v>
      </c>
      <c r="F667" s="87">
        <v>1653.03</v>
      </c>
      <c r="G667" s="87">
        <v>1678.97</v>
      </c>
      <c r="H667" s="87">
        <v>1705.31</v>
      </c>
      <c r="I667" s="14"/>
    </row>
    <row r="668" spans="1:9" x14ac:dyDescent="0.2">
      <c r="A668" s="14" t="s">
        <v>96</v>
      </c>
      <c r="B668" s="14" t="s">
        <v>82</v>
      </c>
      <c r="C668" s="14" t="s">
        <v>322</v>
      </c>
      <c r="D668" s="82">
        <v>60</v>
      </c>
      <c r="E668" s="87">
        <v>1696.9</v>
      </c>
      <c r="F668" s="87">
        <v>1723.52</v>
      </c>
      <c r="G668" s="87">
        <v>1750.56</v>
      </c>
      <c r="H668" s="87">
        <v>1778.03</v>
      </c>
      <c r="I668" s="14"/>
    </row>
    <row r="669" spans="1:9" x14ac:dyDescent="0.2">
      <c r="A669" s="14" t="s">
        <v>96</v>
      </c>
      <c r="B669" s="14" t="s">
        <v>82</v>
      </c>
      <c r="C669" s="14" t="s">
        <v>322</v>
      </c>
      <c r="D669" s="82">
        <v>61</v>
      </c>
      <c r="E669" s="87">
        <v>1756.92</v>
      </c>
      <c r="F669" s="87">
        <v>1784.49</v>
      </c>
      <c r="G669" s="87">
        <v>1812.48</v>
      </c>
      <c r="H669" s="87">
        <v>1840.92</v>
      </c>
      <c r="I669" s="14"/>
    </row>
    <row r="670" spans="1:9" x14ac:dyDescent="0.2">
      <c r="A670" s="14" t="s">
        <v>96</v>
      </c>
      <c r="B670" s="14" t="s">
        <v>82</v>
      </c>
      <c r="C670" s="14" t="s">
        <v>322</v>
      </c>
      <c r="D670" s="82">
        <v>62</v>
      </c>
      <c r="E670" s="87">
        <v>1796.31</v>
      </c>
      <c r="F670" s="87">
        <v>1824.49</v>
      </c>
      <c r="G670" s="87">
        <v>1853.12</v>
      </c>
      <c r="H670" s="87">
        <v>1882.19</v>
      </c>
      <c r="I670" s="14"/>
    </row>
    <row r="671" spans="1:9" x14ac:dyDescent="0.2">
      <c r="A671" s="14" t="s">
        <v>96</v>
      </c>
      <c r="B671" s="14" t="s">
        <v>82</v>
      </c>
      <c r="C671" s="14" t="s">
        <v>322</v>
      </c>
      <c r="D671" s="82">
        <v>63</v>
      </c>
      <c r="E671" s="87">
        <v>1845.7</v>
      </c>
      <c r="F671" s="87">
        <v>1874.66</v>
      </c>
      <c r="G671" s="87">
        <v>1904.07</v>
      </c>
      <c r="H671" s="87">
        <v>1933.95</v>
      </c>
      <c r="I671" s="14"/>
    </row>
    <row r="672" spans="1:9" x14ac:dyDescent="0.2">
      <c r="A672" s="14" t="s">
        <v>96</v>
      </c>
      <c r="B672" s="14" t="s">
        <v>82</v>
      </c>
      <c r="C672" s="14" t="s">
        <v>322</v>
      </c>
      <c r="D672" s="82" t="s">
        <v>84</v>
      </c>
      <c r="E672" s="87">
        <v>1875.71</v>
      </c>
      <c r="F672" s="87">
        <v>1905.13</v>
      </c>
      <c r="G672" s="87">
        <v>1935.02</v>
      </c>
      <c r="H672" s="87">
        <v>1965.38</v>
      </c>
      <c r="I672" s="14"/>
    </row>
    <row r="673" spans="1:9" ht="75" x14ac:dyDescent="0.2">
      <c r="A673" s="82" t="s">
        <v>97</v>
      </c>
      <c r="B673" s="83" t="s">
        <v>82</v>
      </c>
      <c r="C673" s="88" t="s">
        <v>322</v>
      </c>
      <c r="D673" s="82" t="s">
        <v>83</v>
      </c>
      <c r="E673" s="87">
        <v>470.94</v>
      </c>
      <c r="F673" s="87">
        <v>478.33</v>
      </c>
      <c r="G673" s="87">
        <v>485.83</v>
      </c>
      <c r="H673" s="87">
        <v>493.46</v>
      </c>
      <c r="I673" s="14"/>
    </row>
    <row r="674" spans="1:9" x14ac:dyDescent="0.2">
      <c r="A674" s="14" t="s">
        <v>97</v>
      </c>
      <c r="B674" s="14" t="s">
        <v>82</v>
      </c>
      <c r="C674" s="14" t="s">
        <v>322</v>
      </c>
      <c r="D674" s="82">
        <v>15</v>
      </c>
      <c r="E674" s="87">
        <v>512.79999999999995</v>
      </c>
      <c r="F674" s="87">
        <v>520.85</v>
      </c>
      <c r="G674" s="87">
        <v>529.02</v>
      </c>
      <c r="H674" s="87">
        <v>537.32000000000005</v>
      </c>
      <c r="I674" s="14"/>
    </row>
    <row r="675" spans="1:9" x14ac:dyDescent="0.2">
      <c r="A675" s="14" t="s">
        <v>97</v>
      </c>
      <c r="B675" s="14" t="s">
        <v>82</v>
      </c>
      <c r="C675" s="14" t="s">
        <v>322</v>
      </c>
      <c r="D675" s="82">
        <v>16</v>
      </c>
      <c r="E675" s="87">
        <v>528.80999999999995</v>
      </c>
      <c r="F675" s="87">
        <v>537.1</v>
      </c>
      <c r="G675" s="87">
        <v>545.53</v>
      </c>
      <c r="H675" s="87">
        <v>554.09</v>
      </c>
      <c r="I675" s="14"/>
    </row>
    <row r="676" spans="1:9" x14ac:dyDescent="0.2">
      <c r="A676" s="14" t="s">
        <v>97</v>
      </c>
      <c r="B676" s="14" t="s">
        <v>82</v>
      </c>
      <c r="C676" s="14" t="s">
        <v>322</v>
      </c>
      <c r="D676" s="82">
        <v>17</v>
      </c>
      <c r="E676" s="87">
        <v>544.80999999999995</v>
      </c>
      <c r="F676" s="87">
        <v>553.36</v>
      </c>
      <c r="G676" s="87">
        <v>562.04</v>
      </c>
      <c r="H676" s="87">
        <v>570.86</v>
      </c>
      <c r="I676" s="14"/>
    </row>
    <row r="677" spans="1:9" x14ac:dyDescent="0.2">
      <c r="A677" s="14" t="s">
        <v>97</v>
      </c>
      <c r="B677" s="14" t="s">
        <v>82</v>
      </c>
      <c r="C677" s="14" t="s">
        <v>322</v>
      </c>
      <c r="D677" s="82">
        <v>18</v>
      </c>
      <c r="E677" s="87">
        <v>562.04999999999995</v>
      </c>
      <c r="F677" s="87">
        <v>570.87</v>
      </c>
      <c r="G677" s="87">
        <v>579.83000000000004</v>
      </c>
      <c r="H677" s="87">
        <v>588.91999999999996</v>
      </c>
      <c r="I677" s="14"/>
    </row>
    <row r="678" spans="1:9" x14ac:dyDescent="0.2">
      <c r="A678" s="14" t="s">
        <v>97</v>
      </c>
      <c r="B678" s="14" t="s">
        <v>82</v>
      </c>
      <c r="C678" s="14" t="s">
        <v>322</v>
      </c>
      <c r="D678" s="82">
        <v>19</v>
      </c>
      <c r="E678" s="87">
        <v>579.29</v>
      </c>
      <c r="F678" s="87">
        <v>588.38</v>
      </c>
      <c r="G678" s="87">
        <v>597.61</v>
      </c>
      <c r="H678" s="87">
        <v>606.98</v>
      </c>
      <c r="I678" s="14"/>
    </row>
    <row r="679" spans="1:9" x14ac:dyDescent="0.2">
      <c r="A679" s="14" t="s">
        <v>97</v>
      </c>
      <c r="B679" s="14" t="s">
        <v>82</v>
      </c>
      <c r="C679" s="14" t="s">
        <v>322</v>
      </c>
      <c r="D679" s="82">
        <v>20</v>
      </c>
      <c r="E679" s="87">
        <v>597.14</v>
      </c>
      <c r="F679" s="87">
        <v>606.51</v>
      </c>
      <c r="G679" s="87">
        <v>616.03</v>
      </c>
      <c r="H679" s="87">
        <v>625.69000000000005</v>
      </c>
      <c r="I679" s="14"/>
    </row>
    <row r="680" spans="1:9" x14ac:dyDescent="0.2">
      <c r="A680" s="14" t="s">
        <v>97</v>
      </c>
      <c r="B680" s="14" t="s">
        <v>82</v>
      </c>
      <c r="C680" s="14" t="s">
        <v>322</v>
      </c>
      <c r="D680" s="82">
        <v>21</v>
      </c>
      <c r="E680" s="87">
        <v>615.61</v>
      </c>
      <c r="F680" s="87">
        <v>625.27</v>
      </c>
      <c r="G680" s="87">
        <v>635.08000000000004</v>
      </c>
      <c r="H680" s="87">
        <v>645.04</v>
      </c>
      <c r="I680" s="14"/>
    </row>
    <row r="681" spans="1:9" x14ac:dyDescent="0.2">
      <c r="A681" s="14" t="s">
        <v>97</v>
      </c>
      <c r="B681" s="14" t="s">
        <v>82</v>
      </c>
      <c r="C681" s="14" t="s">
        <v>322</v>
      </c>
      <c r="D681" s="82">
        <v>22</v>
      </c>
      <c r="E681" s="87">
        <v>615.61</v>
      </c>
      <c r="F681" s="87">
        <v>625.27</v>
      </c>
      <c r="G681" s="87">
        <v>635.08000000000004</v>
      </c>
      <c r="H681" s="87">
        <v>645.04</v>
      </c>
      <c r="I681" s="14"/>
    </row>
    <row r="682" spans="1:9" x14ac:dyDescent="0.2">
      <c r="A682" s="14" t="s">
        <v>97</v>
      </c>
      <c r="B682" s="14" t="s">
        <v>82</v>
      </c>
      <c r="C682" s="14" t="s">
        <v>322</v>
      </c>
      <c r="D682" s="82">
        <v>23</v>
      </c>
      <c r="E682" s="87">
        <v>615.61</v>
      </c>
      <c r="F682" s="87">
        <v>625.27</v>
      </c>
      <c r="G682" s="87">
        <v>635.08000000000004</v>
      </c>
      <c r="H682" s="87">
        <v>645.04</v>
      </c>
      <c r="I682" s="14"/>
    </row>
    <row r="683" spans="1:9" x14ac:dyDescent="0.2">
      <c r="A683" s="14" t="s">
        <v>97</v>
      </c>
      <c r="B683" s="14" t="s">
        <v>82</v>
      </c>
      <c r="C683" s="14" t="s">
        <v>322</v>
      </c>
      <c r="D683" s="82">
        <v>24</v>
      </c>
      <c r="E683" s="87">
        <v>615.61</v>
      </c>
      <c r="F683" s="87">
        <v>625.27</v>
      </c>
      <c r="G683" s="87">
        <v>635.08000000000004</v>
      </c>
      <c r="H683" s="87">
        <v>645.04</v>
      </c>
      <c r="I683" s="14"/>
    </row>
    <row r="684" spans="1:9" x14ac:dyDescent="0.2">
      <c r="A684" s="14" t="s">
        <v>97</v>
      </c>
      <c r="B684" s="14" t="s">
        <v>82</v>
      </c>
      <c r="C684" s="14" t="s">
        <v>322</v>
      </c>
      <c r="D684" s="82">
        <v>25</v>
      </c>
      <c r="E684" s="87">
        <v>618.07000000000005</v>
      </c>
      <c r="F684" s="87">
        <v>627.77</v>
      </c>
      <c r="G684" s="87">
        <v>637.62</v>
      </c>
      <c r="H684" s="87">
        <v>647.62</v>
      </c>
      <c r="I684" s="14"/>
    </row>
    <row r="685" spans="1:9" x14ac:dyDescent="0.2">
      <c r="A685" s="14" t="s">
        <v>97</v>
      </c>
      <c r="B685" s="14" t="s">
        <v>82</v>
      </c>
      <c r="C685" s="14" t="s">
        <v>322</v>
      </c>
      <c r="D685" s="82">
        <v>26</v>
      </c>
      <c r="E685" s="87">
        <v>630.38</v>
      </c>
      <c r="F685" s="87">
        <v>640.27</v>
      </c>
      <c r="G685" s="87">
        <v>650.32000000000005</v>
      </c>
      <c r="H685" s="87">
        <v>660.52</v>
      </c>
      <c r="I685" s="14"/>
    </row>
    <row r="686" spans="1:9" x14ac:dyDescent="0.2">
      <c r="A686" s="14" t="s">
        <v>97</v>
      </c>
      <c r="B686" s="14" t="s">
        <v>82</v>
      </c>
      <c r="C686" s="14" t="s">
        <v>322</v>
      </c>
      <c r="D686" s="82">
        <v>27</v>
      </c>
      <c r="E686" s="87">
        <v>645.16</v>
      </c>
      <c r="F686" s="87">
        <v>655.28</v>
      </c>
      <c r="G686" s="87">
        <v>665.56</v>
      </c>
      <c r="H686" s="87">
        <v>676</v>
      </c>
      <c r="I686" s="14"/>
    </row>
    <row r="687" spans="1:9" x14ac:dyDescent="0.2">
      <c r="A687" s="14" t="s">
        <v>97</v>
      </c>
      <c r="B687" s="14" t="s">
        <v>82</v>
      </c>
      <c r="C687" s="14" t="s">
        <v>322</v>
      </c>
      <c r="D687" s="82">
        <v>28</v>
      </c>
      <c r="E687" s="87">
        <v>669.17</v>
      </c>
      <c r="F687" s="87">
        <v>679.67</v>
      </c>
      <c r="G687" s="87">
        <v>690.33</v>
      </c>
      <c r="H687" s="87">
        <v>701.16</v>
      </c>
      <c r="I687" s="14"/>
    </row>
    <row r="688" spans="1:9" x14ac:dyDescent="0.2">
      <c r="A688" s="14" t="s">
        <v>97</v>
      </c>
      <c r="B688" s="14" t="s">
        <v>82</v>
      </c>
      <c r="C688" s="14" t="s">
        <v>322</v>
      </c>
      <c r="D688" s="82">
        <v>29</v>
      </c>
      <c r="E688" s="87">
        <v>688.87</v>
      </c>
      <c r="F688" s="87">
        <v>699.67</v>
      </c>
      <c r="G688" s="87">
        <v>710.65</v>
      </c>
      <c r="H688" s="87">
        <v>721.8</v>
      </c>
      <c r="I688" s="14"/>
    </row>
    <row r="689" spans="1:9" x14ac:dyDescent="0.2">
      <c r="A689" s="14" t="s">
        <v>97</v>
      </c>
      <c r="B689" s="14" t="s">
        <v>82</v>
      </c>
      <c r="C689" s="14" t="s">
        <v>322</v>
      </c>
      <c r="D689" s="82">
        <v>30</v>
      </c>
      <c r="E689" s="87">
        <v>698.72</v>
      </c>
      <c r="F689" s="87">
        <v>709.68</v>
      </c>
      <c r="G689" s="87">
        <v>720.81</v>
      </c>
      <c r="H689" s="87">
        <v>732.12</v>
      </c>
      <c r="I689" s="14"/>
    </row>
    <row r="690" spans="1:9" x14ac:dyDescent="0.2">
      <c r="A690" s="14" t="s">
        <v>97</v>
      </c>
      <c r="B690" s="14" t="s">
        <v>82</v>
      </c>
      <c r="C690" s="14" t="s">
        <v>322</v>
      </c>
      <c r="D690" s="82">
        <v>31</v>
      </c>
      <c r="E690" s="87">
        <v>713.49</v>
      </c>
      <c r="F690" s="87">
        <v>724.68</v>
      </c>
      <c r="G690" s="87">
        <v>736.05</v>
      </c>
      <c r="H690" s="87">
        <v>747.6</v>
      </c>
      <c r="I690" s="14"/>
    </row>
    <row r="691" spans="1:9" x14ac:dyDescent="0.2">
      <c r="A691" s="14" t="s">
        <v>97</v>
      </c>
      <c r="B691" s="14" t="s">
        <v>82</v>
      </c>
      <c r="C691" s="14" t="s">
        <v>322</v>
      </c>
      <c r="D691" s="82">
        <v>32</v>
      </c>
      <c r="E691" s="87">
        <v>728.27</v>
      </c>
      <c r="F691" s="87">
        <v>739.69</v>
      </c>
      <c r="G691" s="87">
        <v>751.3</v>
      </c>
      <c r="H691" s="87">
        <v>763.08</v>
      </c>
      <c r="I691" s="14"/>
    </row>
    <row r="692" spans="1:9" x14ac:dyDescent="0.2">
      <c r="A692" s="14" t="s">
        <v>97</v>
      </c>
      <c r="B692" s="14" t="s">
        <v>82</v>
      </c>
      <c r="C692" s="14" t="s">
        <v>322</v>
      </c>
      <c r="D692" s="82">
        <v>33</v>
      </c>
      <c r="E692" s="87">
        <v>737.5</v>
      </c>
      <c r="F692" s="87">
        <v>749.07</v>
      </c>
      <c r="G692" s="87">
        <v>760.82</v>
      </c>
      <c r="H692" s="87">
        <v>772.76</v>
      </c>
      <c r="I692" s="14"/>
    </row>
    <row r="693" spans="1:9" x14ac:dyDescent="0.2">
      <c r="A693" s="14" t="s">
        <v>97</v>
      </c>
      <c r="B693" s="14" t="s">
        <v>82</v>
      </c>
      <c r="C693" s="14" t="s">
        <v>322</v>
      </c>
      <c r="D693" s="82">
        <v>34</v>
      </c>
      <c r="E693" s="87">
        <v>747.35</v>
      </c>
      <c r="F693" s="87">
        <v>759.07</v>
      </c>
      <c r="G693" s="87">
        <v>770.98</v>
      </c>
      <c r="H693" s="87">
        <v>783.08</v>
      </c>
      <c r="I693" s="14"/>
    </row>
    <row r="694" spans="1:9" x14ac:dyDescent="0.2">
      <c r="A694" s="14" t="s">
        <v>97</v>
      </c>
      <c r="B694" s="14" t="s">
        <v>82</v>
      </c>
      <c r="C694" s="14" t="s">
        <v>322</v>
      </c>
      <c r="D694" s="82">
        <v>35</v>
      </c>
      <c r="E694" s="87">
        <v>752.27</v>
      </c>
      <c r="F694" s="87">
        <v>764.08</v>
      </c>
      <c r="G694" s="87">
        <v>776.06</v>
      </c>
      <c r="H694" s="87">
        <v>788.24</v>
      </c>
      <c r="I694" s="14"/>
    </row>
    <row r="695" spans="1:9" x14ac:dyDescent="0.2">
      <c r="A695" s="14" t="s">
        <v>97</v>
      </c>
      <c r="B695" s="14" t="s">
        <v>82</v>
      </c>
      <c r="C695" s="14" t="s">
        <v>322</v>
      </c>
      <c r="D695" s="82">
        <v>36</v>
      </c>
      <c r="E695" s="87">
        <v>757.2</v>
      </c>
      <c r="F695" s="87">
        <v>769.08</v>
      </c>
      <c r="G695" s="87">
        <v>781.15</v>
      </c>
      <c r="H695" s="87">
        <v>793.4</v>
      </c>
      <c r="I695" s="14"/>
    </row>
    <row r="696" spans="1:9" x14ac:dyDescent="0.2">
      <c r="A696" s="14" t="s">
        <v>97</v>
      </c>
      <c r="B696" s="14" t="s">
        <v>82</v>
      </c>
      <c r="C696" s="14" t="s">
        <v>322</v>
      </c>
      <c r="D696" s="82">
        <v>37</v>
      </c>
      <c r="E696" s="87">
        <v>762.12</v>
      </c>
      <c r="F696" s="87">
        <v>774.08</v>
      </c>
      <c r="G696" s="87">
        <v>786.23</v>
      </c>
      <c r="H696" s="87">
        <v>798.56</v>
      </c>
      <c r="I696" s="14"/>
    </row>
    <row r="697" spans="1:9" x14ac:dyDescent="0.2">
      <c r="A697" s="14" t="s">
        <v>97</v>
      </c>
      <c r="B697" s="14" t="s">
        <v>82</v>
      </c>
      <c r="C697" s="14" t="s">
        <v>322</v>
      </c>
      <c r="D697" s="82">
        <v>38</v>
      </c>
      <c r="E697" s="87">
        <v>767.05</v>
      </c>
      <c r="F697" s="87">
        <v>779.08</v>
      </c>
      <c r="G697" s="87">
        <v>791.31</v>
      </c>
      <c r="H697" s="87">
        <v>803.72</v>
      </c>
      <c r="I697" s="14"/>
    </row>
    <row r="698" spans="1:9" x14ac:dyDescent="0.2">
      <c r="A698" s="14" t="s">
        <v>97</v>
      </c>
      <c r="B698" s="14" t="s">
        <v>82</v>
      </c>
      <c r="C698" s="14" t="s">
        <v>322</v>
      </c>
      <c r="D698" s="82">
        <v>39</v>
      </c>
      <c r="E698" s="87">
        <v>776.9</v>
      </c>
      <c r="F698" s="87">
        <v>789.09</v>
      </c>
      <c r="G698" s="87">
        <v>801.47</v>
      </c>
      <c r="H698" s="87">
        <v>814.04</v>
      </c>
      <c r="I698" s="14"/>
    </row>
    <row r="699" spans="1:9" x14ac:dyDescent="0.2">
      <c r="A699" s="14" t="s">
        <v>97</v>
      </c>
      <c r="B699" s="14" t="s">
        <v>82</v>
      </c>
      <c r="C699" s="14" t="s">
        <v>322</v>
      </c>
      <c r="D699" s="82">
        <v>40</v>
      </c>
      <c r="E699" s="87">
        <v>786.75</v>
      </c>
      <c r="F699" s="87">
        <v>799.09</v>
      </c>
      <c r="G699" s="87">
        <v>811.63</v>
      </c>
      <c r="H699" s="87">
        <v>824.36</v>
      </c>
      <c r="I699" s="14"/>
    </row>
    <row r="700" spans="1:9" x14ac:dyDescent="0.2">
      <c r="A700" s="14" t="s">
        <v>97</v>
      </c>
      <c r="B700" s="14" t="s">
        <v>82</v>
      </c>
      <c r="C700" s="14" t="s">
        <v>322</v>
      </c>
      <c r="D700" s="82">
        <v>41</v>
      </c>
      <c r="E700" s="87">
        <v>801.52</v>
      </c>
      <c r="F700" s="87">
        <v>814.1</v>
      </c>
      <c r="G700" s="87">
        <v>826.87</v>
      </c>
      <c r="H700" s="87">
        <v>839.84</v>
      </c>
      <c r="I700" s="14"/>
    </row>
    <row r="701" spans="1:9" x14ac:dyDescent="0.2">
      <c r="A701" s="14" t="s">
        <v>97</v>
      </c>
      <c r="B701" s="14" t="s">
        <v>82</v>
      </c>
      <c r="C701" s="14" t="s">
        <v>322</v>
      </c>
      <c r="D701" s="82">
        <v>42</v>
      </c>
      <c r="E701" s="87">
        <v>815.68</v>
      </c>
      <c r="F701" s="87">
        <v>828.48</v>
      </c>
      <c r="G701" s="87">
        <v>841.48</v>
      </c>
      <c r="H701" s="87">
        <v>854.68</v>
      </c>
      <c r="I701" s="14"/>
    </row>
    <row r="702" spans="1:9" x14ac:dyDescent="0.2">
      <c r="A702" s="14" t="s">
        <v>97</v>
      </c>
      <c r="B702" s="14" t="s">
        <v>82</v>
      </c>
      <c r="C702" s="14" t="s">
        <v>322</v>
      </c>
      <c r="D702" s="82">
        <v>43</v>
      </c>
      <c r="E702" s="87">
        <v>835.38</v>
      </c>
      <c r="F702" s="87">
        <v>848.49</v>
      </c>
      <c r="G702" s="87">
        <v>861.8</v>
      </c>
      <c r="H702" s="87">
        <v>875.32</v>
      </c>
      <c r="I702" s="14"/>
    </row>
    <row r="703" spans="1:9" x14ac:dyDescent="0.2">
      <c r="A703" s="14" t="s">
        <v>97</v>
      </c>
      <c r="B703" s="14" t="s">
        <v>82</v>
      </c>
      <c r="C703" s="14" t="s">
        <v>322</v>
      </c>
      <c r="D703" s="82">
        <v>44</v>
      </c>
      <c r="E703" s="87">
        <v>860.01</v>
      </c>
      <c r="F703" s="87">
        <v>873.5</v>
      </c>
      <c r="G703" s="87">
        <v>887.2</v>
      </c>
      <c r="H703" s="87">
        <v>901.12</v>
      </c>
      <c r="I703" s="14"/>
    </row>
    <row r="704" spans="1:9" x14ac:dyDescent="0.2">
      <c r="A704" s="14" t="s">
        <v>97</v>
      </c>
      <c r="B704" s="14" t="s">
        <v>82</v>
      </c>
      <c r="C704" s="14" t="s">
        <v>322</v>
      </c>
      <c r="D704" s="82">
        <v>45</v>
      </c>
      <c r="E704" s="87">
        <v>888.94</v>
      </c>
      <c r="F704" s="87">
        <v>902.89</v>
      </c>
      <c r="G704" s="87">
        <v>917.05</v>
      </c>
      <c r="H704" s="87">
        <v>931.44</v>
      </c>
      <c r="I704" s="14"/>
    </row>
    <row r="705" spans="1:9" x14ac:dyDescent="0.2">
      <c r="A705" s="14" t="s">
        <v>97</v>
      </c>
      <c r="B705" s="14" t="s">
        <v>82</v>
      </c>
      <c r="C705" s="14" t="s">
        <v>322</v>
      </c>
      <c r="D705" s="82">
        <v>46</v>
      </c>
      <c r="E705" s="87">
        <v>923.41</v>
      </c>
      <c r="F705" s="87">
        <v>937.9</v>
      </c>
      <c r="G705" s="87">
        <v>952.62</v>
      </c>
      <c r="H705" s="87">
        <v>967.56</v>
      </c>
      <c r="I705" s="14"/>
    </row>
    <row r="706" spans="1:9" x14ac:dyDescent="0.2">
      <c r="A706" s="14" t="s">
        <v>97</v>
      </c>
      <c r="B706" s="14" t="s">
        <v>82</v>
      </c>
      <c r="C706" s="14" t="s">
        <v>322</v>
      </c>
      <c r="D706" s="82">
        <v>47</v>
      </c>
      <c r="E706" s="87">
        <v>962.2</v>
      </c>
      <c r="F706" s="87">
        <v>977.29</v>
      </c>
      <c r="G706" s="87">
        <v>992.63</v>
      </c>
      <c r="H706" s="87">
        <v>1008.2</v>
      </c>
      <c r="I706" s="14"/>
    </row>
    <row r="707" spans="1:9" x14ac:dyDescent="0.2">
      <c r="A707" s="14" t="s">
        <v>97</v>
      </c>
      <c r="B707" s="14" t="s">
        <v>82</v>
      </c>
      <c r="C707" s="14" t="s">
        <v>322</v>
      </c>
      <c r="D707" s="82">
        <v>48</v>
      </c>
      <c r="E707" s="87">
        <v>1006.52</v>
      </c>
      <c r="F707" s="87">
        <v>1022.31</v>
      </c>
      <c r="G707" s="87">
        <v>1038.3499999999999</v>
      </c>
      <c r="H707" s="87">
        <v>1054.6400000000001</v>
      </c>
      <c r="I707" s="14"/>
    </row>
    <row r="708" spans="1:9" x14ac:dyDescent="0.2">
      <c r="A708" s="14" t="s">
        <v>97</v>
      </c>
      <c r="B708" s="14" t="s">
        <v>82</v>
      </c>
      <c r="C708" s="14" t="s">
        <v>322</v>
      </c>
      <c r="D708" s="82">
        <v>49</v>
      </c>
      <c r="E708" s="87">
        <v>1050.23</v>
      </c>
      <c r="F708" s="87">
        <v>1066.71</v>
      </c>
      <c r="G708" s="87">
        <v>1083.44</v>
      </c>
      <c r="H708" s="87">
        <v>1100.44</v>
      </c>
      <c r="I708" s="14"/>
    </row>
    <row r="709" spans="1:9" x14ac:dyDescent="0.2">
      <c r="A709" s="14" t="s">
        <v>97</v>
      </c>
      <c r="B709" s="14" t="s">
        <v>82</v>
      </c>
      <c r="C709" s="14" t="s">
        <v>322</v>
      </c>
      <c r="D709" s="82">
        <v>50</v>
      </c>
      <c r="E709" s="87">
        <v>1099.48</v>
      </c>
      <c r="F709" s="87">
        <v>1116.73</v>
      </c>
      <c r="G709" s="87">
        <v>1134.25</v>
      </c>
      <c r="H709" s="87">
        <v>1152.04</v>
      </c>
      <c r="I709" s="14"/>
    </row>
    <row r="710" spans="1:9" x14ac:dyDescent="0.2">
      <c r="A710" s="14" t="s">
        <v>97</v>
      </c>
      <c r="B710" s="14" t="s">
        <v>82</v>
      </c>
      <c r="C710" s="14" t="s">
        <v>322</v>
      </c>
      <c r="D710" s="82">
        <v>51</v>
      </c>
      <c r="E710" s="87">
        <v>1148.1099999999999</v>
      </c>
      <c r="F710" s="87">
        <v>1166.1199999999999</v>
      </c>
      <c r="G710" s="87">
        <v>1184.42</v>
      </c>
      <c r="H710" s="87">
        <v>1203</v>
      </c>
      <c r="I710" s="14"/>
    </row>
    <row r="711" spans="1:9" x14ac:dyDescent="0.2">
      <c r="A711" s="14" t="s">
        <v>97</v>
      </c>
      <c r="B711" s="14" t="s">
        <v>82</v>
      </c>
      <c r="C711" s="14" t="s">
        <v>322</v>
      </c>
      <c r="D711" s="82">
        <v>52</v>
      </c>
      <c r="E711" s="87">
        <v>1201.67</v>
      </c>
      <c r="F711" s="87">
        <v>1220.52</v>
      </c>
      <c r="G711" s="87">
        <v>1239.67</v>
      </c>
      <c r="H711" s="87">
        <v>1259.1199999999999</v>
      </c>
      <c r="I711" s="14"/>
    </row>
    <row r="712" spans="1:9" x14ac:dyDescent="0.2">
      <c r="A712" s="14" t="s">
        <v>97</v>
      </c>
      <c r="B712" s="14" t="s">
        <v>82</v>
      </c>
      <c r="C712" s="14" t="s">
        <v>322</v>
      </c>
      <c r="D712" s="82">
        <v>53</v>
      </c>
      <c r="E712" s="87">
        <v>1255.8399999999999</v>
      </c>
      <c r="F712" s="87">
        <v>1275.55</v>
      </c>
      <c r="G712" s="87">
        <v>1295.56</v>
      </c>
      <c r="H712" s="87">
        <v>1315.88</v>
      </c>
      <c r="I712" s="14"/>
    </row>
    <row r="713" spans="1:9" x14ac:dyDescent="0.2">
      <c r="A713" s="14" t="s">
        <v>97</v>
      </c>
      <c r="B713" s="14" t="s">
        <v>82</v>
      </c>
      <c r="C713" s="14" t="s">
        <v>322</v>
      </c>
      <c r="D713" s="82">
        <v>54</v>
      </c>
      <c r="E713" s="87">
        <v>1314.32</v>
      </c>
      <c r="F713" s="87">
        <v>1334.95</v>
      </c>
      <c r="G713" s="87">
        <v>1355.89</v>
      </c>
      <c r="H713" s="87">
        <v>1377.16</v>
      </c>
      <c r="I713" s="14"/>
    </row>
    <row r="714" spans="1:9" x14ac:dyDescent="0.2">
      <c r="A714" s="14" t="s">
        <v>97</v>
      </c>
      <c r="B714" s="14" t="s">
        <v>82</v>
      </c>
      <c r="C714" s="14" t="s">
        <v>322</v>
      </c>
      <c r="D714" s="82">
        <v>55</v>
      </c>
      <c r="E714" s="87">
        <v>1372.81</v>
      </c>
      <c r="F714" s="87">
        <v>1394.35</v>
      </c>
      <c r="G714" s="87">
        <v>1416.22</v>
      </c>
      <c r="H714" s="87">
        <v>1438.44</v>
      </c>
      <c r="I714" s="14"/>
    </row>
    <row r="715" spans="1:9" x14ac:dyDescent="0.2">
      <c r="A715" s="14" t="s">
        <v>97</v>
      </c>
      <c r="B715" s="14" t="s">
        <v>82</v>
      </c>
      <c r="C715" s="14" t="s">
        <v>322</v>
      </c>
      <c r="D715" s="82">
        <v>56</v>
      </c>
      <c r="E715" s="87">
        <v>1436.22</v>
      </c>
      <c r="F715" s="87">
        <v>1458.75</v>
      </c>
      <c r="G715" s="87">
        <v>1481.64</v>
      </c>
      <c r="H715" s="87">
        <v>1504.88</v>
      </c>
      <c r="I715" s="14"/>
    </row>
    <row r="716" spans="1:9" x14ac:dyDescent="0.2">
      <c r="A716" s="14" t="s">
        <v>97</v>
      </c>
      <c r="B716" s="14" t="s">
        <v>82</v>
      </c>
      <c r="C716" s="14" t="s">
        <v>322</v>
      </c>
      <c r="D716" s="82">
        <v>57</v>
      </c>
      <c r="E716" s="87">
        <v>1500.24</v>
      </c>
      <c r="F716" s="87">
        <v>1523.78</v>
      </c>
      <c r="G716" s="87">
        <v>1547.68</v>
      </c>
      <c r="H716" s="87">
        <v>1571.97</v>
      </c>
      <c r="I716" s="14"/>
    </row>
    <row r="717" spans="1:9" x14ac:dyDescent="0.2">
      <c r="A717" s="14" t="s">
        <v>97</v>
      </c>
      <c r="B717" s="14" t="s">
        <v>82</v>
      </c>
      <c r="C717" s="14" t="s">
        <v>322</v>
      </c>
      <c r="D717" s="82">
        <v>58</v>
      </c>
      <c r="E717" s="87">
        <v>1568.57</v>
      </c>
      <c r="F717" s="87">
        <v>1593.18</v>
      </c>
      <c r="G717" s="87">
        <v>1618.18</v>
      </c>
      <c r="H717" s="87">
        <v>1643.57</v>
      </c>
      <c r="I717" s="14"/>
    </row>
    <row r="718" spans="1:9" x14ac:dyDescent="0.2">
      <c r="A718" s="14" t="s">
        <v>97</v>
      </c>
      <c r="B718" s="14" t="s">
        <v>82</v>
      </c>
      <c r="C718" s="14" t="s">
        <v>322</v>
      </c>
      <c r="D718" s="82">
        <v>59</v>
      </c>
      <c r="E718" s="87">
        <v>1602.43</v>
      </c>
      <c r="F718" s="87">
        <v>1627.57</v>
      </c>
      <c r="G718" s="87">
        <v>1653.11</v>
      </c>
      <c r="H718" s="87">
        <v>1679.04</v>
      </c>
      <c r="I718" s="14"/>
    </row>
    <row r="719" spans="1:9" x14ac:dyDescent="0.2">
      <c r="A719" s="14" t="s">
        <v>97</v>
      </c>
      <c r="B719" s="14" t="s">
        <v>82</v>
      </c>
      <c r="C719" s="14" t="s">
        <v>322</v>
      </c>
      <c r="D719" s="82">
        <v>60</v>
      </c>
      <c r="E719" s="87">
        <v>1670.76</v>
      </c>
      <c r="F719" s="87">
        <v>1696.98</v>
      </c>
      <c r="G719" s="87">
        <v>1723.6</v>
      </c>
      <c r="H719" s="87">
        <v>1750.64</v>
      </c>
      <c r="I719" s="14"/>
    </row>
    <row r="720" spans="1:9" x14ac:dyDescent="0.2">
      <c r="A720" s="14" t="s">
        <v>97</v>
      </c>
      <c r="B720" s="14" t="s">
        <v>82</v>
      </c>
      <c r="C720" s="14" t="s">
        <v>322</v>
      </c>
      <c r="D720" s="82">
        <v>61</v>
      </c>
      <c r="E720" s="87">
        <v>1729.86</v>
      </c>
      <c r="F720" s="87">
        <v>1757</v>
      </c>
      <c r="G720" s="87">
        <v>1784.57</v>
      </c>
      <c r="H720" s="87">
        <v>1812.57</v>
      </c>
      <c r="I720" s="14"/>
    </row>
    <row r="721" spans="1:9" x14ac:dyDescent="0.2">
      <c r="A721" s="14" t="s">
        <v>97</v>
      </c>
      <c r="B721" s="14" t="s">
        <v>82</v>
      </c>
      <c r="C721" s="14" t="s">
        <v>322</v>
      </c>
      <c r="D721" s="82">
        <v>62</v>
      </c>
      <c r="E721" s="87">
        <v>1768.64</v>
      </c>
      <c r="F721" s="87">
        <v>1796.39</v>
      </c>
      <c r="G721" s="87">
        <v>1824.58</v>
      </c>
      <c r="H721" s="87">
        <v>1853.2</v>
      </c>
      <c r="I721" s="14"/>
    </row>
    <row r="722" spans="1:9" x14ac:dyDescent="0.2">
      <c r="A722" s="14" t="s">
        <v>97</v>
      </c>
      <c r="B722" s="14" t="s">
        <v>82</v>
      </c>
      <c r="C722" s="14" t="s">
        <v>322</v>
      </c>
      <c r="D722" s="82">
        <v>63</v>
      </c>
      <c r="E722" s="87">
        <v>1817.28</v>
      </c>
      <c r="F722" s="87">
        <v>1845.79</v>
      </c>
      <c r="G722" s="87">
        <v>1874.75</v>
      </c>
      <c r="H722" s="87">
        <v>1904.16</v>
      </c>
      <c r="I722" s="14"/>
    </row>
    <row r="723" spans="1:9" x14ac:dyDescent="0.2">
      <c r="A723" s="14" t="s">
        <v>97</v>
      </c>
      <c r="B723" s="14" t="s">
        <v>82</v>
      </c>
      <c r="C723" s="14" t="s">
        <v>322</v>
      </c>
      <c r="D723" s="82" t="s">
        <v>84</v>
      </c>
      <c r="E723" s="87">
        <v>1846.82</v>
      </c>
      <c r="F723" s="87">
        <v>1875.79</v>
      </c>
      <c r="G723" s="87">
        <v>1905.22</v>
      </c>
      <c r="H723" s="87">
        <v>1935.11</v>
      </c>
      <c r="I723" s="14"/>
    </row>
    <row r="724" spans="1:9" ht="75" x14ac:dyDescent="0.2">
      <c r="A724" s="82" t="s">
        <v>98</v>
      </c>
      <c r="B724" s="83" t="s">
        <v>82</v>
      </c>
      <c r="C724" s="88" t="s">
        <v>322</v>
      </c>
      <c r="D724" s="82" t="s">
        <v>83</v>
      </c>
      <c r="E724" s="87">
        <v>447.26</v>
      </c>
      <c r="F724" s="87">
        <v>454.28</v>
      </c>
      <c r="G724" s="87">
        <v>461.41</v>
      </c>
      <c r="H724" s="87">
        <v>468.65</v>
      </c>
      <c r="I724" s="14"/>
    </row>
    <row r="725" spans="1:9" x14ac:dyDescent="0.2">
      <c r="A725" s="14" t="s">
        <v>98</v>
      </c>
      <c r="B725" s="14" t="s">
        <v>82</v>
      </c>
      <c r="C725" s="14" t="s">
        <v>322</v>
      </c>
      <c r="D725" s="82">
        <v>15</v>
      </c>
      <c r="E725" s="87">
        <v>487.02</v>
      </c>
      <c r="F725" s="87">
        <v>494.66</v>
      </c>
      <c r="G725" s="87">
        <v>502.42</v>
      </c>
      <c r="H725" s="87">
        <v>510.3</v>
      </c>
      <c r="I725" s="14"/>
    </row>
    <row r="726" spans="1:9" x14ac:dyDescent="0.2">
      <c r="A726" s="14" t="s">
        <v>98</v>
      </c>
      <c r="B726" s="14" t="s">
        <v>82</v>
      </c>
      <c r="C726" s="14" t="s">
        <v>322</v>
      </c>
      <c r="D726" s="82">
        <v>16</v>
      </c>
      <c r="E726" s="87">
        <v>502.22</v>
      </c>
      <c r="F726" s="87">
        <v>510.1</v>
      </c>
      <c r="G726" s="87">
        <v>518.1</v>
      </c>
      <c r="H726" s="87">
        <v>526.23</v>
      </c>
      <c r="I726" s="14"/>
    </row>
    <row r="727" spans="1:9" x14ac:dyDescent="0.2">
      <c r="A727" s="14" t="s">
        <v>98</v>
      </c>
      <c r="B727" s="14" t="s">
        <v>82</v>
      </c>
      <c r="C727" s="14" t="s">
        <v>322</v>
      </c>
      <c r="D727" s="82">
        <v>17</v>
      </c>
      <c r="E727" s="87">
        <v>517.41999999999996</v>
      </c>
      <c r="F727" s="87">
        <v>525.54</v>
      </c>
      <c r="G727" s="87">
        <v>533.78</v>
      </c>
      <c r="H727" s="87">
        <v>542.16</v>
      </c>
      <c r="I727" s="14"/>
    </row>
    <row r="728" spans="1:9" x14ac:dyDescent="0.2">
      <c r="A728" s="14" t="s">
        <v>98</v>
      </c>
      <c r="B728" s="14" t="s">
        <v>82</v>
      </c>
      <c r="C728" s="14" t="s">
        <v>322</v>
      </c>
      <c r="D728" s="82">
        <v>18</v>
      </c>
      <c r="E728" s="87">
        <v>533.79</v>
      </c>
      <c r="F728" s="87">
        <v>542.16999999999996</v>
      </c>
      <c r="G728" s="87">
        <v>550.66999999999996</v>
      </c>
      <c r="H728" s="87">
        <v>559.30999999999995</v>
      </c>
      <c r="I728" s="14"/>
    </row>
    <row r="729" spans="1:9" x14ac:dyDescent="0.2">
      <c r="A729" s="14" t="s">
        <v>98</v>
      </c>
      <c r="B729" s="14" t="s">
        <v>82</v>
      </c>
      <c r="C729" s="14" t="s">
        <v>322</v>
      </c>
      <c r="D729" s="82">
        <v>19</v>
      </c>
      <c r="E729" s="87">
        <v>550.16</v>
      </c>
      <c r="F729" s="87">
        <v>558.79</v>
      </c>
      <c r="G729" s="87">
        <v>567.55999999999995</v>
      </c>
      <c r="H729" s="87">
        <v>576.47</v>
      </c>
      <c r="I729" s="14"/>
    </row>
    <row r="730" spans="1:9" x14ac:dyDescent="0.2">
      <c r="A730" s="14" t="s">
        <v>98</v>
      </c>
      <c r="B730" s="14" t="s">
        <v>82</v>
      </c>
      <c r="C730" s="14" t="s">
        <v>322</v>
      </c>
      <c r="D730" s="82">
        <v>20</v>
      </c>
      <c r="E730" s="87">
        <v>567.12</v>
      </c>
      <c r="F730" s="87">
        <v>576.01</v>
      </c>
      <c r="G730" s="87">
        <v>585.04999999999995</v>
      </c>
      <c r="H730" s="87">
        <v>594.23</v>
      </c>
      <c r="I730" s="14"/>
    </row>
    <row r="731" spans="1:9" x14ac:dyDescent="0.2">
      <c r="A731" s="14" t="s">
        <v>98</v>
      </c>
      <c r="B731" s="14" t="s">
        <v>82</v>
      </c>
      <c r="C731" s="14" t="s">
        <v>322</v>
      </c>
      <c r="D731" s="82">
        <v>21</v>
      </c>
      <c r="E731" s="87">
        <v>584.66</v>
      </c>
      <c r="F731" s="87">
        <v>593.83000000000004</v>
      </c>
      <c r="G731" s="87">
        <v>603.15</v>
      </c>
      <c r="H731" s="87">
        <v>612.61</v>
      </c>
      <c r="I731" s="14"/>
    </row>
    <row r="732" spans="1:9" x14ac:dyDescent="0.2">
      <c r="A732" s="14" t="s">
        <v>98</v>
      </c>
      <c r="B732" s="14" t="s">
        <v>82</v>
      </c>
      <c r="C732" s="14" t="s">
        <v>322</v>
      </c>
      <c r="D732" s="82">
        <v>22</v>
      </c>
      <c r="E732" s="87">
        <v>584.66</v>
      </c>
      <c r="F732" s="87">
        <v>593.83000000000004</v>
      </c>
      <c r="G732" s="87">
        <v>603.15</v>
      </c>
      <c r="H732" s="87">
        <v>612.61</v>
      </c>
      <c r="I732" s="14"/>
    </row>
    <row r="733" spans="1:9" x14ac:dyDescent="0.2">
      <c r="A733" s="14" t="s">
        <v>98</v>
      </c>
      <c r="B733" s="14" t="s">
        <v>82</v>
      </c>
      <c r="C733" s="14" t="s">
        <v>322</v>
      </c>
      <c r="D733" s="82">
        <v>23</v>
      </c>
      <c r="E733" s="87">
        <v>584.66</v>
      </c>
      <c r="F733" s="87">
        <v>593.83000000000004</v>
      </c>
      <c r="G733" s="87">
        <v>603.15</v>
      </c>
      <c r="H733" s="87">
        <v>612.61</v>
      </c>
      <c r="I733" s="14"/>
    </row>
    <row r="734" spans="1:9" x14ac:dyDescent="0.2">
      <c r="A734" s="14" t="s">
        <v>98</v>
      </c>
      <c r="B734" s="14" t="s">
        <v>82</v>
      </c>
      <c r="C734" s="14" t="s">
        <v>322</v>
      </c>
      <c r="D734" s="82">
        <v>24</v>
      </c>
      <c r="E734" s="87">
        <v>584.66</v>
      </c>
      <c r="F734" s="87">
        <v>593.83000000000004</v>
      </c>
      <c r="G734" s="87">
        <v>603.15</v>
      </c>
      <c r="H734" s="87">
        <v>612.61</v>
      </c>
      <c r="I734" s="14"/>
    </row>
    <row r="735" spans="1:9" x14ac:dyDescent="0.2">
      <c r="A735" s="14" t="s">
        <v>98</v>
      </c>
      <c r="B735" s="14" t="s">
        <v>82</v>
      </c>
      <c r="C735" s="14" t="s">
        <v>322</v>
      </c>
      <c r="D735" s="82">
        <v>25</v>
      </c>
      <c r="E735" s="87">
        <v>587</v>
      </c>
      <c r="F735" s="87">
        <v>596.20000000000005</v>
      </c>
      <c r="G735" s="87">
        <v>605.55999999999995</v>
      </c>
      <c r="H735" s="87">
        <v>615.05999999999995</v>
      </c>
      <c r="I735" s="14"/>
    </row>
    <row r="736" spans="1:9" x14ac:dyDescent="0.2">
      <c r="A736" s="14" t="s">
        <v>98</v>
      </c>
      <c r="B736" s="14" t="s">
        <v>82</v>
      </c>
      <c r="C736" s="14" t="s">
        <v>322</v>
      </c>
      <c r="D736" s="82">
        <v>26</v>
      </c>
      <c r="E736" s="87">
        <v>598.69000000000005</v>
      </c>
      <c r="F736" s="87">
        <v>608.08000000000004</v>
      </c>
      <c r="G736" s="87">
        <v>617.62</v>
      </c>
      <c r="H736" s="87">
        <v>627.30999999999995</v>
      </c>
      <c r="I736" s="14"/>
    </row>
    <row r="737" spans="1:9" x14ac:dyDescent="0.2">
      <c r="A737" s="14" t="s">
        <v>98</v>
      </c>
      <c r="B737" s="14" t="s">
        <v>82</v>
      </c>
      <c r="C737" s="14" t="s">
        <v>322</v>
      </c>
      <c r="D737" s="82">
        <v>27</v>
      </c>
      <c r="E737" s="87">
        <v>612.72</v>
      </c>
      <c r="F737" s="87">
        <v>622.33000000000004</v>
      </c>
      <c r="G737" s="87">
        <v>632.1</v>
      </c>
      <c r="H737" s="87">
        <v>642.01</v>
      </c>
      <c r="I737" s="14"/>
    </row>
    <row r="738" spans="1:9" x14ac:dyDescent="0.2">
      <c r="A738" s="14" t="s">
        <v>98</v>
      </c>
      <c r="B738" s="14" t="s">
        <v>82</v>
      </c>
      <c r="C738" s="14" t="s">
        <v>322</v>
      </c>
      <c r="D738" s="82">
        <v>28</v>
      </c>
      <c r="E738" s="87">
        <v>635.52</v>
      </c>
      <c r="F738" s="87">
        <v>645.49</v>
      </c>
      <c r="G738" s="87">
        <v>655.62</v>
      </c>
      <c r="H738" s="87">
        <v>665.91</v>
      </c>
      <c r="I738" s="14"/>
    </row>
    <row r="739" spans="1:9" x14ac:dyDescent="0.2">
      <c r="A739" s="14" t="s">
        <v>98</v>
      </c>
      <c r="B739" s="14" t="s">
        <v>82</v>
      </c>
      <c r="C739" s="14" t="s">
        <v>322</v>
      </c>
      <c r="D739" s="82">
        <v>29</v>
      </c>
      <c r="E739" s="87">
        <v>654.23</v>
      </c>
      <c r="F739" s="87">
        <v>664.5</v>
      </c>
      <c r="G739" s="87">
        <v>674.92</v>
      </c>
      <c r="H739" s="87">
        <v>685.51</v>
      </c>
      <c r="I739" s="14"/>
    </row>
    <row r="740" spans="1:9" x14ac:dyDescent="0.2">
      <c r="A740" s="14" t="s">
        <v>98</v>
      </c>
      <c r="B740" s="14" t="s">
        <v>82</v>
      </c>
      <c r="C740" s="14" t="s">
        <v>322</v>
      </c>
      <c r="D740" s="82">
        <v>30</v>
      </c>
      <c r="E740" s="87">
        <v>663.59</v>
      </c>
      <c r="F740" s="87">
        <v>674</v>
      </c>
      <c r="G740" s="87">
        <v>684.57</v>
      </c>
      <c r="H740" s="87">
        <v>695.31</v>
      </c>
      <c r="I740" s="14"/>
    </row>
    <row r="741" spans="1:9" x14ac:dyDescent="0.2">
      <c r="A741" s="14" t="s">
        <v>98</v>
      </c>
      <c r="B741" s="14" t="s">
        <v>82</v>
      </c>
      <c r="C741" s="14" t="s">
        <v>322</v>
      </c>
      <c r="D741" s="82">
        <v>31</v>
      </c>
      <c r="E741" s="87">
        <v>677.62</v>
      </c>
      <c r="F741" s="87">
        <v>688.25</v>
      </c>
      <c r="G741" s="87">
        <v>699.05</v>
      </c>
      <c r="H741" s="87">
        <v>710.01</v>
      </c>
      <c r="I741" s="14"/>
    </row>
    <row r="742" spans="1:9" x14ac:dyDescent="0.2">
      <c r="A742" s="14" t="s">
        <v>98</v>
      </c>
      <c r="B742" s="14" t="s">
        <v>82</v>
      </c>
      <c r="C742" s="14" t="s">
        <v>322</v>
      </c>
      <c r="D742" s="82">
        <v>32</v>
      </c>
      <c r="E742" s="87">
        <v>691.65</v>
      </c>
      <c r="F742" s="87">
        <v>702.5</v>
      </c>
      <c r="G742" s="87">
        <v>713.52</v>
      </c>
      <c r="H742" s="87">
        <v>724.72</v>
      </c>
      <c r="I742" s="14"/>
    </row>
    <row r="743" spans="1:9" x14ac:dyDescent="0.2">
      <c r="A743" s="14" t="s">
        <v>98</v>
      </c>
      <c r="B743" s="14" t="s">
        <v>82</v>
      </c>
      <c r="C743" s="14" t="s">
        <v>322</v>
      </c>
      <c r="D743" s="82">
        <v>33</v>
      </c>
      <c r="E743" s="87">
        <v>700.42</v>
      </c>
      <c r="F743" s="87">
        <v>711.41</v>
      </c>
      <c r="G743" s="87">
        <v>722.57</v>
      </c>
      <c r="H743" s="87">
        <v>733.91</v>
      </c>
      <c r="I743" s="14"/>
    </row>
    <row r="744" spans="1:9" x14ac:dyDescent="0.2">
      <c r="A744" s="14" t="s">
        <v>98</v>
      </c>
      <c r="B744" s="14" t="s">
        <v>82</v>
      </c>
      <c r="C744" s="14" t="s">
        <v>322</v>
      </c>
      <c r="D744" s="82">
        <v>34</v>
      </c>
      <c r="E744" s="87">
        <v>709.77</v>
      </c>
      <c r="F744" s="87">
        <v>720.91</v>
      </c>
      <c r="G744" s="87">
        <v>732.22</v>
      </c>
      <c r="H744" s="87">
        <v>743.71</v>
      </c>
      <c r="I744" s="14"/>
    </row>
    <row r="745" spans="1:9" x14ac:dyDescent="0.2">
      <c r="A745" s="14" t="s">
        <v>98</v>
      </c>
      <c r="B745" s="14" t="s">
        <v>82</v>
      </c>
      <c r="C745" s="14" t="s">
        <v>322</v>
      </c>
      <c r="D745" s="82">
        <v>35</v>
      </c>
      <c r="E745" s="87">
        <v>714.45</v>
      </c>
      <c r="F745" s="87">
        <v>725.66</v>
      </c>
      <c r="G745" s="87">
        <v>737.04</v>
      </c>
      <c r="H745" s="87">
        <v>748.61</v>
      </c>
      <c r="I745" s="14"/>
    </row>
    <row r="746" spans="1:9" x14ac:dyDescent="0.2">
      <c r="A746" s="14" t="s">
        <v>98</v>
      </c>
      <c r="B746" s="14" t="s">
        <v>82</v>
      </c>
      <c r="C746" s="14" t="s">
        <v>322</v>
      </c>
      <c r="D746" s="82">
        <v>36</v>
      </c>
      <c r="E746" s="87">
        <v>719.13</v>
      </c>
      <c r="F746" s="87">
        <v>730.41</v>
      </c>
      <c r="G746" s="87">
        <v>741.87</v>
      </c>
      <c r="H746" s="87">
        <v>753.51</v>
      </c>
      <c r="I746" s="14"/>
    </row>
    <row r="747" spans="1:9" x14ac:dyDescent="0.2">
      <c r="A747" s="14" t="s">
        <v>98</v>
      </c>
      <c r="B747" s="14" t="s">
        <v>82</v>
      </c>
      <c r="C747" s="14" t="s">
        <v>322</v>
      </c>
      <c r="D747" s="82">
        <v>37</v>
      </c>
      <c r="E747" s="87">
        <v>723.8</v>
      </c>
      <c r="F747" s="87">
        <v>735.16</v>
      </c>
      <c r="G747" s="87">
        <v>746.7</v>
      </c>
      <c r="H747" s="87">
        <v>758.41</v>
      </c>
      <c r="I747" s="14"/>
    </row>
    <row r="748" spans="1:9" x14ac:dyDescent="0.2">
      <c r="A748" s="14" t="s">
        <v>98</v>
      </c>
      <c r="B748" s="14" t="s">
        <v>82</v>
      </c>
      <c r="C748" s="14" t="s">
        <v>322</v>
      </c>
      <c r="D748" s="82">
        <v>38</v>
      </c>
      <c r="E748" s="87">
        <v>728.48</v>
      </c>
      <c r="F748" s="87">
        <v>739.91</v>
      </c>
      <c r="G748" s="87">
        <v>751.52</v>
      </c>
      <c r="H748" s="87">
        <v>763.31</v>
      </c>
      <c r="I748" s="14"/>
    </row>
    <row r="749" spans="1:9" x14ac:dyDescent="0.2">
      <c r="A749" s="14" t="s">
        <v>98</v>
      </c>
      <c r="B749" s="14" t="s">
        <v>82</v>
      </c>
      <c r="C749" s="14" t="s">
        <v>322</v>
      </c>
      <c r="D749" s="82">
        <v>39</v>
      </c>
      <c r="E749" s="87">
        <v>737.84</v>
      </c>
      <c r="F749" s="87">
        <v>749.41</v>
      </c>
      <c r="G749" s="87">
        <v>761.17</v>
      </c>
      <c r="H749" s="87">
        <v>773.11</v>
      </c>
      <c r="I749" s="14"/>
    </row>
    <row r="750" spans="1:9" x14ac:dyDescent="0.2">
      <c r="A750" s="14" t="s">
        <v>98</v>
      </c>
      <c r="B750" s="14" t="s">
        <v>82</v>
      </c>
      <c r="C750" s="14" t="s">
        <v>322</v>
      </c>
      <c r="D750" s="82">
        <v>40</v>
      </c>
      <c r="E750" s="87">
        <v>747.19</v>
      </c>
      <c r="F750" s="87">
        <v>758.91</v>
      </c>
      <c r="G750" s="87">
        <v>770.82</v>
      </c>
      <c r="H750" s="87">
        <v>782.91</v>
      </c>
      <c r="I750" s="14"/>
    </row>
    <row r="751" spans="1:9" x14ac:dyDescent="0.2">
      <c r="A751" s="14" t="s">
        <v>98</v>
      </c>
      <c r="B751" s="14" t="s">
        <v>82</v>
      </c>
      <c r="C751" s="14" t="s">
        <v>322</v>
      </c>
      <c r="D751" s="82">
        <v>41</v>
      </c>
      <c r="E751" s="87">
        <v>761.22</v>
      </c>
      <c r="F751" s="87">
        <v>773.17</v>
      </c>
      <c r="G751" s="87">
        <v>785.3</v>
      </c>
      <c r="H751" s="87">
        <v>797.62</v>
      </c>
      <c r="I751" s="14"/>
    </row>
    <row r="752" spans="1:9" x14ac:dyDescent="0.2">
      <c r="A752" s="14" t="s">
        <v>98</v>
      </c>
      <c r="B752" s="14" t="s">
        <v>82</v>
      </c>
      <c r="C752" s="14" t="s">
        <v>322</v>
      </c>
      <c r="D752" s="82">
        <v>42</v>
      </c>
      <c r="E752" s="87">
        <v>774.67</v>
      </c>
      <c r="F752" s="87">
        <v>786.82</v>
      </c>
      <c r="G752" s="87">
        <v>799.17</v>
      </c>
      <c r="H752" s="87">
        <v>811.71</v>
      </c>
      <c r="I752" s="14"/>
    </row>
    <row r="753" spans="1:9" x14ac:dyDescent="0.2">
      <c r="A753" s="14" t="s">
        <v>98</v>
      </c>
      <c r="B753" s="14" t="s">
        <v>82</v>
      </c>
      <c r="C753" s="14" t="s">
        <v>322</v>
      </c>
      <c r="D753" s="82">
        <v>43</v>
      </c>
      <c r="E753" s="87">
        <v>793.38</v>
      </c>
      <c r="F753" s="87">
        <v>805.83</v>
      </c>
      <c r="G753" s="87">
        <v>818.47</v>
      </c>
      <c r="H753" s="87">
        <v>831.31</v>
      </c>
      <c r="I753" s="14"/>
    </row>
    <row r="754" spans="1:9" x14ac:dyDescent="0.2">
      <c r="A754" s="14" t="s">
        <v>98</v>
      </c>
      <c r="B754" s="14" t="s">
        <v>82</v>
      </c>
      <c r="C754" s="14" t="s">
        <v>322</v>
      </c>
      <c r="D754" s="82">
        <v>44</v>
      </c>
      <c r="E754" s="87">
        <v>816.77</v>
      </c>
      <c r="F754" s="87">
        <v>829.58</v>
      </c>
      <c r="G754" s="87">
        <v>842.6</v>
      </c>
      <c r="H754" s="87">
        <v>855.82</v>
      </c>
      <c r="I754" s="14"/>
    </row>
    <row r="755" spans="1:9" x14ac:dyDescent="0.2">
      <c r="A755" s="14" t="s">
        <v>98</v>
      </c>
      <c r="B755" s="14" t="s">
        <v>82</v>
      </c>
      <c r="C755" s="14" t="s">
        <v>322</v>
      </c>
      <c r="D755" s="82">
        <v>45</v>
      </c>
      <c r="E755" s="87">
        <v>844.24</v>
      </c>
      <c r="F755" s="87">
        <v>857.49</v>
      </c>
      <c r="G755" s="87">
        <v>870.94</v>
      </c>
      <c r="H755" s="87">
        <v>884.61</v>
      </c>
      <c r="I755" s="14"/>
    </row>
    <row r="756" spans="1:9" x14ac:dyDescent="0.2">
      <c r="A756" s="14" t="s">
        <v>98</v>
      </c>
      <c r="B756" s="14" t="s">
        <v>82</v>
      </c>
      <c r="C756" s="14" t="s">
        <v>322</v>
      </c>
      <c r="D756" s="82">
        <v>46</v>
      </c>
      <c r="E756" s="87">
        <v>876.98</v>
      </c>
      <c r="F756" s="87">
        <v>890.74</v>
      </c>
      <c r="G756" s="87">
        <v>904.72</v>
      </c>
      <c r="H756" s="87">
        <v>918.91</v>
      </c>
      <c r="I756" s="14"/>
    </row>
    <row r="757" spans="1:9" x14ac:dyDescent="0.2">
      <c r="A757" s="14" t="s">
        <v>98</v>
      </c>
      <c r="B757" s="14" t="s">
        <v>82</v>
      </c>
      <c r="C757" s="14" t="s">
        <v>322</v>
      </c>
      <c r="D757" s="82">
        <v>47</v>
      </c>
      <c r="E757" s="87">
        <v>913.82</v>
      </c>
      <c r="F757" s="87">
        <v>928.16</v>
      </c>
      <c r="G757" s="87">
        <v>942.72</v>
      </c>
      <c r="H757" s="87">
        <v>957.51</v>
      </c>
      <c r="I757" s="14"/>
    </row>
    <row r="758" spans="1:9" x14ac:dyDescent="0.2">
      <c r="A758" s="14" t="s">
        <v>98</v>
      </c>
      <c r="B758" s="14" t="s">
        <v>82</v>
      </c>
      <c r="C758" s="14" t="s">
        <v>322</v>
      </c>
      <c r="D758" s="82">
        <v>48</v>
      </c>
      <c r="E758" s="87">
        <v>955.91</v>
      </c>
      <c r="F758" s="87">
        <v>970.91</v>
      </c>
      <c r="G758" s="87">
        <v>986.14</v>
      </c>
      <c r="H758" s="87">
        <v>1001.62</v>
      </c>
      <c r="I758" s="14"/>
    </row>
    <row r="759" spans="1:9" x14ac:dyDescent="0.2">
      <c r="A759" s="14" t="s">
        <v>98</v>
      </c>
      <c r="B759" s="14" t="s">
        <v>82</v>
      </c>
      <c r="C759" s="14" t="s">
        <v>322</v>
      </c>
      <c r="D759" s="82">
        <v>49</v>
      </c>
      <c r="E759" s="87">
        <v>997.42</v>
      </c>
      <c r="F759" s="87">
        <v>1013.07</v>
      </c>
      <c r="G759" s="87">
        <v>1028.97</v>
      </c>
      <c r="H759" s="87">
        <v>1045.1099999999999</v>
      </c>
      <c r="I759" s="14"/>
    </row>
    <row r="760" spans="1:9" x14ac:dyDescent="0.2">
      <c r="A760" s="14" t="s">
        <v>98</v>
      </c>
      <c r="B760" s="14" t="s">
        <v>82</v>
      </c>
      <c r="C760" s="14" t="s">
        <v>322</v>
      </c>
      <c r="D760" s="82">
        <v>50</v>
      </c>
      <c r="E760" s="87">
        <v>1044.2</v>
      </c>
      <c r="F760" s="87">
        <v>1060.58</v>
      </c>
      <c r="G760" s="87">
        <v>1077.22</v>
      </c>
      <c r="H760" s="87">
        <v>1094.1199999999999</v>
      </c>
      <c r="I760" s="14"/>
    </row>
    <row r="761" spans="1:9" x14ac:dyDescent="0.2">
      <c r="A761" s="14" t="s">
        <v>98</v>
      </c>
      <c r="B761" s="14" t="s">
        <v>82</v>
      </c>
      <c r="C761" s="14" t="s">
        <v>322</v>
      </c>
      <c r="D761" s="82">
        <v>51</v>
      </c>
      <c r="E761" s="87">
        <v>1090.3800000000001</v>
      </c>
      <c r="F761" s="87">
        <v>1107.49</v>
      </c>
      <c r="G761" s="87">
        <v>1124.8699999999999</v>
      </c>
      <c r="H761" s="87">
        <v>1142.52</v>
      </c>
      <c r="I761" s="14"/>
    </row>
    <row r="762" spans="1:9" x14ac:dyDescent="0.2">
      <c r="A762" s="14" t="s">
        <v>98</v>
      </c>
      <c r="B762" s="14" t="s">
        <v>82</v>
      </c>
      <c r="C762" s="14" t="s">
        <v>322</v>
      </c>
      <c r="D762" s="82">
        <v>52</v>
      </c>
      <c r="E762" s="87">
        <v>1141.25</v>
      </c>
      <c r="F762" s="87">
        <v>1159.1500000000001</v>
      </c>
      <c r="G762" s="87">
        <v>1177.3399999999999</v>
      </c>
      <c r="H762" s="87">
        <v>1195.81</v>
      </c>
      <c r="I762" s="14"/>
    </row>
    <row r="763" spans="1:9" x14ac:dyDescent="0.2">
      <c r="A763" s="14" t="s">
        <v>98</v>
      </c>
      <c r="B763" s="14" t="s">
        <v>82</v>
      </c>
      <c r="C763" s="14" t="s">
        <v>322</v>
      </c>
      <c r="D763" s="82">
        <v>53</v>
      </c>
      <c r="E763" s="87">
        <v>1192.7</v>
      </c>
      <c r="F763" s="87">
        <v>1211.4100000000001</v>
      </c>
      <c r="G763" s="87">
        <v>1230.42</v>
      </c>
      <c r="H763" s="87">
        <v>1249.72</v>
      </c>
      <c r="I763" s="14"/>
    </row>
    <row r="764" spans="1:9" x14ac:dyDescent="0.2">
      <c r="A764" s="14" t="s">
        <v>98</v>
      </c>
      <c r="B764" s="14" t="s">
        <v>82</v>
      </c>
      <c r="C764" s="14" t="s">
        <v>322</v>
      </c>
      <c r="D764" s="82">
        <v>54</v>
      </c>
      <c r="E764" s="87">
        <v>1248.24</v>
      </c>
      <c r="F764" s="87">
        <v>1267.83</v>
      </c>
      <c r="G764" s="87">
        <v>1287.72</v>
      </c>
      <c r="H764" s="87">
        <v>1307.92</v>
      </c>
      <c r="I764" s="14"/>
    </row>
    <row r="765" spans="1:9" x14ac:dyDescent="0.2">
      <c r="A765" s="14" t="s">
        <v>98</v>
      </c>
      <c r="B765" s="14" t="s">
        <v>82</v>
      </c>
      <c r="C765" s="14" t="s">
        <v>322</v>
      </c>
      <c r="D765" s="82">
        <v>55</v>
      </c>
      <c r="E765" s="87">
        <v>1303.78</v>
      </c>
      <c r="F765" s="87">
        <v>1324.24</v>
      </c>
      <c r="G765" s="87">
        <v>1345.02</v>
      </c>
      <c r="H765" s="87">
        <v>1366.12</v>
      </c>
      <c r="I765" s="14"/>
    </row>
    <row r="766" spans="1:9" x14ac:dyDescent="0.2">
      <c r="A766" s="14" t="s">
        <v>98</v>
      </c>
      <c r="B766" s="14" t="s">
        <v>82</v>
      </c>
      <c r="C766" s="14" t="s">
        <v>322</v>
      </c>
      <c r="D766" s="82">
        <v>56</v>
      </c>
      <c r="E766" s="87">
        <v>1364</v>
      </c>
      <c r="F766" s="87">
        <v>1385.4</v>
      </c>
      <c r="G766" s="87">
        <v>1407.14</v>
      </c>
      <c r="H766" s="87">
        <v>1429.22</v>
      </c>
      <c r="I766" s="14"/>
    </row>
    <row r="767" spans="1:9" x14ac:dyDescent="0.2">
      <c r="A767" s="14" t="s">
        <v>98</v>
      </c>
      <c r="B767" s="14" t="s">
        <v>82</v>
      </c>
      <c r="C767" s="14" t="s">
        <v>322</v>
      </c>
      <c r="D767" s="82">
        <v>57</v>
      </c>
      <c r="E767" s="87">
        <v>1424.81</v>
      </c>
      <c r="F767" s="87">
        <v>1447.16</v>
      </c>
      <c r="G767" s="87">
        <v>1469.87</v>
      </c>
      <c r="H767" s="87">
        <v>1492.93</v>
      </c>
      <c r="I767" s="14"/>
    </row>
    <row r="768" spans="1:9" x14ac:dyDescent="0.2">
      <c r="A768" s="14" t="s">
        <v>98</v>
      </c>
      <c r="B768" s="14" t="s">
        <v>82</v>
      </c>
      <c r="C768" s="14" t="s">
        <v>322</v>
      </c>
      <c r="D768" s="82">
        <v>58</v>
      </c>
      <c r="E768" s="87">
        <v>1489.7</v>
      </c>
      <c r="F768" s="87">
        <v>1513.08</v>
      </c>
      <c r="G768" s="87">
        <v>1536.82</v>
      </c>
      <c r="H768" s="87">
        <v>1560.93</v>
      </c>
      <c r="I768" s="14"/>
    </row>
    <row r="769" spans="1:9" x14ac:dyDescent="0.2">
      <c r="A769" s="14" t="s">
        <v>98</v>
      </c>
      <c r="B769" s="14" t="s">
        <v>82</v>
      </c>
      <c r="C769" s="14" t="s">
        <v>322</v>
      </c>
      <c r="D769" s="82">
        <v>59</v>
      </c>
      <c r="E769" s="87">
        <v>1521.86</v>
      </c>
      <c r="F769" s="87">
        <v>1545.74</v>
      </c>
      <c r="G769" s="87">
        <v>1569.99</v>
      </c>
      <c r="H769" s="87">
        <v>1594.62</v>
      </c>
      <c r="I769" s="14"/>
    </row>
    <row r="770" spans="1:9" x14ac:dyDescent="0.2">
      <c r="A770" s="14" t="s">
        <v>98</v>
      </c>
      <c r="B770" s="14" t="s">
        <v>82</v>
      </c>
      <c r="C770" s="14" t="s">
        <v>322</v>
      </c>
      <c r="D770" s="82">
        <v>60</v>
      </c>
      <c r="E770" s="87">
        <v>1586.76</v>
      </c>
      <c r="F770" s="87">
        <v>1611.65</v>
      </c>
      <c r="G770" s="87">
        <v>1636.94</v>
      </c>
      <c r="H770" s="87">
        <v>1662.62</v>
      </c>
      <c r="I770" s="14"/>
    </row>
    <row r="771" spans="1:9" x14ac:dyDescent="0.2">
      <c r="A771" s="14" t="s">
        <v>98</v>
      </c>
      <c r="B771" s="14" t="s">
        <v>82</v>
      </c>
      <c r="C771" s="14" t="s">
        <v>322</v>
      </c>
      <c r="D771" s="82">
        <v>61</v>
      </c>
      <c r="E771" s="87">
        <v>1642.88</v>
      </c>
      <c r="F771" s="87">
        <v>1668.66</v>
      </c>
      <c r="G771" s="87">
        <v>1694.84</v>
      </c>
      <c r="H771" s="87">
        <v>1721.43</v>
      </c>
      <c r="I771" s="14"/>
    </row>
    <row r="772" spans="1:9" x14ac:dyDescent="0.2">
      <c r="A772" s="14" t="s">
        <v>98</v>
      </c>
      <c r="B772" s="14" t="s">
        <v>82</v>
      </c>
      <c r="C772" s="14" t="s">
        <v>322</v>
      </c>
      <c r="D772" s="82">
        <v>62</v>
      </c>
      <c r="E772" s="87">
        <v>1679.72</v>
      </c>
      <c r="F772" s="87">
        <v>1706.07</v>
      </c>
      <c r="G772" s="87">
        <v>1732.84</v>
      </c>
      <c r="H772" s="87">
        <v>1760.03</v>
      </c>
      <c r="I772" s="14"/>
    </row>
    <row r="773" spans="1:9" x14ac:dyDescent="0.2">
      <c r="A773" s="14" t="s">
        <v>98</v>
      </c>
      <c r="B773" s="14" t="s">
        <v>82</v>
      </c>
      <c r="C773" s="14" t="s">
        <v>322</v>
      </c>
      <c r="D773" s="82">
        <v>63</v>
      </c>
      <c r="E773" s="87">
        <v>1725.91</v>
      </c>
      <c r="F773" s="87">
        <v>1752.98</v>
      </c>
      <c r="G773" s="87">
        <v>1780.49</v>
      </c>
      <c r="H773" s="87">
        <v>1808.42</v>
      </c>
      <c r="I773" s="14"/>
    </row>
    <row r="774" spans="1:9" x14ac:dyDescent="0.2">
      <c r="A774" s="14" t="s">
        <v>98</v>
      </c>
      <c r="B774" s="14" t="s">
        <v>82</v>
      </c>
      <c r="C774" s="14" t="s">
        <v>322</v>
      </c>
      <c r="D774" s="82" t="s">
        <v>84</v>
      </c>
      <c r="E774" s="87">
        <v>1753.96</v>
      </c>
      <c r="F774" s="87">
        <v>1781.48</v>
      </c>
      <c r="G774" s="87">
        <v>1809.43</v>
      </c>
      <c r="H774" s="87">
        <v>1837.82</v>
      </c>
      <c r="I774" s="14"/>
    </row>
    <row r="775" spans="1:9" ht="75" x14ac:dyDescent="0.2">
      <c r="A775" s="82" t="s">
        <v>99</v>
      </c>
      <c r="B775" s="83" t="s">
        <v>82</v>
      </c>
      <c r="C775" s="88" t="s">
        <v>322</v>
      </c>
      <c r="D775" s="82" t="s">
        <v>83</v>
      </c>
      <c r="E775" s="87">
        <v>466.73</v>
      </c>
      <c r="F775" s="87">
        <v>474.05</v>
      </c>
      <c r="G775" s="87">
        <v>481.49</v>
      </c>
      <c r="H775" s="87">
        <v>489.05</v>
      </c>
      <c r="I775" s="14"/>
    </row>
    <row r="776" spans="1:9" x14ac:dyDescent="0.2">
      <c r="A776" s="14" t="s">
        <v>99</v>
      </c>
      <c r="B776" s="14" t="s">
        <v>82</v>
      </c>
      <c r="C776" s="14" t="s">
        <v>322</v>
      </c>
      <c r="D776" s="82">
        <v>15</v>
      </c>
      <c r="E776" s="87">
        <v>508.22</v>
      </c>
      <c r="F776" s="87">
        <v>516.19000000000005</v>
      </c>
      <c r="G776" s="87">
        <v>524.29</v>
      </c>
      <c r="H776" s="87">
        <v>532.52</v>
      </c>
      <c r="I776" s="14"/>
    </row>
    <row r="777" spans="1:9" x14ac:dyDescent="0.2">
      <c r="A777" s="14" t="s">
        <v>99</v>
      </c>
      <c r="B777" s="14" t="s">
        <v>82</v>
      </c>
      <c r="C777" s="14" t="s">
        <v>322</v>
      </c>
      <c r="D777" s="82">
        <v>16</v>
      </c>
      <c r="E777" s="87">
        <v>524.08000000000004</v>
      </c>
      <c r="F777" s="87">
        <v>532.29999999999995</v>
      </c>
      <c r="G777" s="87">
        <v>540.66</v>
      </c>
      <c r="H777" s="87">
        <v>549.14</v>
      </c>
      <c r="I777" s="14"/>
    </row>
    <row r="778" spans="1:9" x14ac:dyDescent="0.2">
      <c r="A778" s="14" t="s">
        <v>99</v>
      </c>
      <c r="B778" s="14" t="s">
        <v>82</v>
      </c>
      <c r="C778" s="14" t="s">
        <v>322</v>
      </c>
      <c r="D778" s="82">
        <v>17</v>
      </c>
      <c r="E778" s="87">
        <v>539.94000000000005</v>
      </c>
      <c r="F778" s="87">
        <v>548.41999999999996</v>
      </c>
      <c r="G778" s="87">
        <v>557.02</v>
      </c>
      <c r="H778" s="87">
        <v>565.76</v>
      </c>
      <c r="I778" s="14"/>
    </row>
    <row r="779" spans="1:9" x14ac:dyDescent="0.2">
      <c r="A779" s="14" t="s">
        <v>99</v>
      </c>
      <c r="B779" s="14" t="s">
        <v>82</v>
      </c>
      <c r="C779" s="14" t="s">
        <v>322</v>
      </c>
      <c r="D779" s="82">
        <v>18</v>
      </c>
      <c r="E779" s="87">
        <v>557.03</v>
      </c>
      <c r="F779" s="87">
        <v>565.77</v>
      </c>
      <c r="G779" s="87">
        <v>574.64</v>
      </c>
      <c r="H779" s="87">
        <v>583.66</v>
      </c>
      <c r="I779" s="14"/>
    </row>
    <row r="780" spans="1:9" x14ac:dyDescent="0.2">
      <c r="A780" s="14" t="s">
        <v>99</v>
      </c>
      <c r="B780" s="14" t="s">
        <v>82</v>
      </c>
      <c r="C780" s="14" t="s">
        <v>322</v>
      </c>
      <c r="D780" s="82">
        <v>19</v>
      </c>
      <c r="E780" s="87">
        <v>574.11</v>
      </c>
      <c r="F780" s="87">
        <v>583.12</v>
      </c>
      <c r="G780" s="87">
        <v>592.27</v>
      </c>
      <c r="H780" s="87">
        <v>601.55999999999995</v>
      </c>
      <c r="I780" s="14"/>
    </row>
    <row r="781" spans="1:9" x14ac:dyDescent="0.2">
      <c r="A781" s="14" t="s">
        <v>99</v>
      </c>
      <c r="B781" s="14" t="s">
        <v>82</v>
      </c>
      <c r="C781" s="14" t="s">
        <v>322</v>
      </c>
      <c r="D781" s="82">
        <v>20</v>
      </c>
      <c r="E781" s="87">
        <v>591.79999999999995</v>
      </c>
      <c r="F781" s="87">
        <v>601.09</v>
      </c>
      <c r="G781" s="87">
        <v>610.52</v>
      </c>
      <c r="H781" s="87">
        <v>620.1</v>
      </c>
      <c r="I781" s="14"/>
    </row>
    <row r="782" spans="1:9" x14ac:dyDescent="0.2">
      <c r="A782" s="14" t="s">
        <v>99</v>
      </c>
      <c r="B782" s="14" t="s">
        <v>82</v>
      </c>
      <c r="C782" s="14" t="s">
        <v>322</v>
      </c>
      <c r="D782" s="82">
        <v>21</v>
      </c>
      <c r="E782" s="87">
        <v>610.11</v>
      </c>
      <c r="F782" s="87">
        <v>619.67999999999995</v>
      </c>
      <c r="G782" s="87">
        <v>629.4</v>
      </c>
      <c r="H782" s="87">
        <v>639.28</v>
      </c>
      <c r="I782" s="14"/>
    </row>
    <row r="783" spans="1:9" x14ac:dyDescent="0.2">
      <c r="A783" s="14" t="s">
        <v>99</v>
      </c>
      <c r="B783" s="14" t="s">
        <v>82</v>
      </c>
      <c r="C783" s="14" t="s">
        <v>322</v>
      </c>
      <c r="D783" s="82">
        <v>22</v>
      </c>
      <c r="E783" s="87">
        <v>610.11</v>
      </c>
      <c r="F783" s="87">
        <v>619.67999999999995</v>
      </c>
      <c r="G783" s="87">
        <v>629.4</v>
      </c>
      <c r="H783" s="87">
        <v>639.28</v>
      </c>
      <c r="I783" s="14"/>
    </row>
    <row r="784" spans="1:9" x14ac:dyDescent="0.2">
      <c r="A784" s="14" t="s">
        <v>99</v>
      </c>
      <c r="B784" s="14" t="s">
        <v>82</v>
      </c>
      <c r="C784" s="14" t="s">
        <v>322</v>
      </c>
      <c r="D784" s="82">
        <v>23</v>
      </c>
      <c r="E784" s="87">
        <v>610.11</v>
      </c>
      <c r="F784" s="87">
        <v>619.67999999999995</v>
      </c>
      <c r="G784" s="87">
        <v>629.4</v>
      </c>
      <c r="H784" s="87">
        <v>639.28</v>
      </c>
      <c r="I784" s="14"/>
    </row>
    <row r="785" spans="1:9" x14ac:dyDescent="0.2">
      <c r="A785" s="14" t="s">
        <v>99</v>
      </c>
      <c r="B785" s="14" t="s">
        <v>82</v>
      </c>
      <c r="C785" s="14" t="s">
        <v>322</v>
      </c>
      <c r="D785" s="82">
        <v>24</v>
      </c>
      <c r="E785" s="87">
        <v>610.11</v>
      </c>
      <c r="F785" s="87">
        <v>619.67999999999995</v>
      </c>
      <c r="G785" s="87">
        <v>629.4</v>
      </c>
      <c r="H785" s="87">
        <v>639.28</v>
      </c>
      <c r="I785" s="14"/>
    </row>
    <row r="786" spans="1:9" x14ac:dyDescent="0.2">
      <c r="A786" s="14" t="s">
        <v>99</v>
      </c>
      <c r="B786" s="14" t="s">
        <v>82</v>
      </c>
      <c r="C786" s="14" t="s">
        <v>322</v>
      </c>
      <c r="D786" s="82">
        <v>25</v>
      </c>
      <c r="E786" s="87">
        <v>612.54999999999995</v>
      </c>
      <c r="F786" s="87">
        <v>622.16</v>
      </c>
      <c r="G786" s="87">
        <v>631.91999999999996</v>
      </c>
      <c r="H786" s="87">
        <v>641.83000000000004</v>
      </c>
      <c r="I786" s="14"/>
    </row>
    <row r="787" spans="1:9" x14ac:dyDescent="0.2">
      <c r="A787" s="14" t="s">
        <v>99</v>
      </c>
      <c r="B787" s="14" t="s">
        <v>82</v>
      </c>
      <c r="C787" s="14" t="s">
        <v>322</v>
      </c>
      <c r="D787" s="82">
        <v>26</v>
      </c>
      <c r="E787" s="87">
        <v>624.75</v>
      </c>
      <c r="F787" s="87">
        <v>634.54999999999995</v>
      </c>
      <c r="G787" s="87">
        <v>644.51</v>
      </c>
      <c r="H787" s="87">
        <v>654.62</v>
      </c>
      <c r="I787" s="14"/>
    </row>
    <row r="788" spans="1:9" x14ac:dyDescent="0.2">
      <c r="A788" s="14" t="s">
        <v>99</v>
      </c>
      <c r="B788" s="14" t="s">
        <v>82</v>
      </c>
      <c r="C788" s="14" t="s">
        <v>322</v>
      </c>
      <c r="D788" s="82">
        <v>27</v>
      </c>
      <c r="E788" s="87">
        <v>639.39</v>
      </c>
      <c r="F788" s="87">
        <v>649.41999999999996</v>
      </c>
      <c r="G788" s="87">
        <v>659.61</v>
      </c>
      <c r="H788" s="87">
        <v>669.96</v>
      </c>
      <c r="I788" s="14"/>
    </row>
    <row r="789" spans="1:9" x14ac:dyDescent="0.2">
      <c r="A789" s="14" t="s">
        <v>99</v>
      </c>
      <c r="B789" s="14" t="s">
        <v>82</v>
      </c>
      <c r="C789" s="14" t="s">
        <v>322</v>
      </c>
      <c r="D789" s="82">
        <v>28</v>
      </c>
      <c r="E789" s="87">
        <v>663.19</v>
      </c>
      <c r="F789" s="87">
        <v>673.59</v>
      </c>
      <c r="G789" s="87">
        <v>684.16</v>
      </c>
      <c r="H789" s="87">
        <v>694.89</v>
      </c>
      <c r="I789" s="14"/>
    </row>
    <row r="790" spans="1:9" x14ac:dyDescent="0.2">
      <c r="A790" s="14" t="s">
        <v>99</v>
      </c>
      <c r="B790" s="14" t="s">
        <v>82</v>
      </c>
      <c r="C790" s="14" t="s">
        <v>322</v>
      </c>
      <c r="D790" s="82">
        <v>29</v>
      </c>
      <c r="E790" s="87">
        <v>682.71</v>
      </c>
      <c r="F790" s="87">
        <v>693.42</v>
      </c>
      <c r="G790" s="87">
        <v>704.3</v>
      </c>
      <c r="H790" s="87">
        <v>715.35</v>
      </c>
      <c r="I790" s="14"/>
    </row>
    <row r="791" spans="1:9" x14ac:dyDescent="0.2">
      <c r="A791" s="14" t="s">
        <v>99</v>
      </c>
      <c r="B791" s="14" t="s">
        <v>82</v>
      </c>
      <c r="C791" s="14" t="s">
        <v>322</v>
      </c>
      <c r="D791" s="82">
        <v>30</v>
      </c>
      <c r="E791" s="87">
        <v>692.47</v>
      </c>
      <c r="F791" s="87">
        <v>703.34</v>
      </c>
      <c r="G791" s="87">
        <v>714.37</v>
      </c>
      <c r="H791" s="87">
        <v>725.58</v>
      </c>
      <c r="I791" s="14"/>
    </row>
    <row r="792" spans="1:9" x14ac:dyDescent="0.2">
      <c r="A792" s="14" t="s">
        <v>99</v>
      </c>
      <c r="B792" s="14" t="s">
        <v>82</v>
      </c>
      <c r="C792" s="14" t="s">
        <v>322</v>
      </c>
      <c r="D792" s="82">
        <v>31</v>
      </c>
      <c r="E792" s="87">
        <v>707.11</v>
      </c>
      <c r="F792" s="87">
        <v>718.21</v>
      </c>
      <c r="G792" s="87">
        <v>729.48</v>
      </c>
      <c r="H792" s="87">
        <v>740.92</v>
      </c>
      <c r="I792" s="14"/>
    </row>
    <row r="793" spans="1:9" x14ac:dyDescent="0.2">
      <c r="A793" s="14" t="s">
        <v>99</v>
      </c>
      <c r="B793" s="14" t="s">
        <v>82</v>
      </c>
      <c r="C793" s="14" t="s">
        <v>322</v>
      </c>
      <c r="D793" s="82">
        <v>32</v>
      </c>
      <c r="E793" s="87">
        <v>721.76</v>
      </c>
      <c r="F793" s="87">
        <v>733.08</v>
      </c>
      <c r="G793" s="87">
        <v>744.58</v>
      </c>
      <c r="H793" s="87">
        <v>756.26</v>
      </c>
      <c r="I793" s="14"/>
    </row>
    <row r="794" spans="1:9" x14ac:dyDescent="0.2">
      <c r="A794" s="14" t="s">
        <v>99</v>
      </c>
      <c r="B794" s="14" t="s">
        <v>82</v>
      </c>
      <c r="C794" s="14" t="s">
        <v>322</v>
      </c>
      <c r="D794" s="82">
        <v>33</v>
      </c>
      <c r="E794" s="87">
        <v>730.91</v>
      </c>
      <c r="F794" s="87">
        <v>742.37</v>
      </c>
      <c r="G794" s="87">
        <v>754.02</v>
      </c>
      <c r="H794" s="87">
        <v>765.85</v>
      </c>
      <c r="I794" s="14"/>
    </row>
    <row r="795" spans="1:9" x14ac:dyDescent="0.2">
      <c r="A795" s="14" t="s">
        <v>99</v>
      </c>
      <c r="B795" s="14" t="s">
        <v>82</v>
      </c>
      <c r="C795" s="14" t="s">
        <v>322</v>
      </c>
      <c r="D795" s="82">
        <v>34</v>
      </c>
      <c r="E795" s="87">
        <v>740.67</v>
      </c>
      <c r="F795" s="87">
        <v>752.29</v>
      </c>
      <c r="G795" s="87">
        <v>764.09</v>
      </c>
      <c r="H795" s="87">
        <v>776.08</v>
      </c>
      <c r="I795" s="14"/>
    </row>
    <row r="796" spans="1:9" x14ac:dyDescent="0.2">
      <c r="A796" s="14" t="s">
        <v>99</v>
      </c>
      <c r="B796" s="14" t="s">
        <v>82</v>
      </c>
      <c r="C796" s="14" t="s">
        <v>322</v>
      </c>
      <c r="D796" s="82">
        <v>35</v>
      </c>
      <c r="E796" s="87">
        <v>745.55</v>
      </c>
      <c r="F796" s="87">
        <v>757.25</v>
      </c>
      <c r="G796" s="87">
        <v>769.13</v>
      </c>
      <c r="H796" s="87">
        <v>781.19</v>
      </c>
      <c r="I796" s="14"/>
    </row>
    <row r="797" spans="1:9" x14ac:dyDescent="0.2">
      <c r="A797" s="14" t="s">
        <v>99</v>
      </c>
      <c r="B797" s="14" t="s">
        <v>82</v>
      </c>
      <c r="C797" s="14" t="s">
        <v>322</v>
      </c>
      <c r="D797" s="82">
        <v>36</v>
      </c>
      <c r="E797" s="87">
        <v>750.43</v>
      </c>
      <c r="F797" s="87">
        <v>762.2</v>
      </c>
      <c r="G797" s="87">
        <v>774.16</v>
      </c>
      <c r="H797" s="87">
        <v>786.31</v>
      </c>
      <c r="I797" s="14"/>
    </row>
    <row r="798" spans="1:9" x14ac:dyDescent="0.2">
      <c r="A798" s="14" t="s">
        <v>99</v>
      </c>
      <c r="B798" s="14" t="s">
        <v>82</v>
      </c>
      <c r="C798" s="14" t="s">
        <v>322</v>
      </c>
      <c r="D798" s="82">
        <v>37</v>
      </c>
      <c r="E798" s="87">
        <v>755.31</v>
      </c>
      <c r="F798" s="87">
        <v>767.16</v>
      </c>
      <c r="G798" s="87">
        <v>779.2</v>
      </c>
      <c r="H798" s="87">
        <v>791.42</v>
      </c>
      <c r="I798" s="14"/>
    </row>
    <row r="799" spans="1:9" x14ac:dyDescent="0.2">
      <c r="A799" s="14" t="s">
        <v>99</v>
      </c>
      <c r="B799" s="14" t="s">
        <v>82</v>
      </c>
      <c r="C799" s="14" t="s">
        <v>322</v>
      </c>
      <c r="D799" s="82">
        <v>38</v>
      </c>
      <c r="E799" s="87">
        <v>760.19</v>
      </c>
      <c r="F799" s="87">
        <v>772.12</v>
      </c>
      <c r="G799" s="87">
        <v>784.23</v>
      </c>
      <c r="H799" s="87">
        <v>796.54</v>
      </c>
      <c r="I799" s="14"/>
    </row>
    <row r="800" spans="1:9" x14ac:dyDescent="0.2">
      <c r="A800" s="14" t="s">
        <v>99</v>
      </c>
      <c r="B800" s="14" t="s">
        <v>82</v>
      </c>
      <c r="C800" s="14" t="s">
        <v>322</v>
      </c>
      <c r="D800" s="82">
        <v>39</v>
      </c>
      <c r="E800" s="87">
        <v>769.95</v>
      </c>
      <c r="F800" s="87">
        <v>782.03</v>
      </c>
      <c r="G800" s="87">
        <v>794.3</v>
      </c>
      <c r="H800" s="87">
        <v>806.77</v>
      </c>
      <c r="I800" s="14"/>
    </row>
    <row r="801" spans="1:9" x14ac:dyDescent="0.2">
      <c r="A801" s="14" t="s">
        <v>99</v>
      </c>
      <c r="B801" s="14" t="s">
        <v>82</v>
      </c>
      <c r="C801" s="14" t="s">
        <v>322</v>
      </c>
      <c r="D801" s="82">
        <v>40</v>
      </c>
      <c r="E801" s="87">
        <v>779.72</v>
      </c>
      <c r="F801" s="87">
        <v>791.95</v>
      </c>
      <c r="G801" s="87">
        <v>804.37</v>
      </c>
      <c r="H801" s="87">
        <v>816.99</v>
      </c>
      <c r="I801" s="14"/>
    </row>
    <row r="802" spans="1:9" x14ac:dyDescent="0.2">
      <c r="A802" s="14" t="s">
        <v>99</v>
      </c>
      <c r="B802" s="14" t="s">
        <v>82</v>
      </c>
      <c r="C802" s="14" t="s">
        <v>322</v>
      </c>
      <c r="D802" s="82">
        <v>41</v>
      </c>
      <c r="E802" s="87">
        <v>794.36</v>
      </c>
      <c r="F802" s="87">
        <v>806.82</v>
      </c>
      <c r="G802" s="87">
        <v>819.48</v>
      </c>
      <c r="H802" s="87">
        <v>832.34</v>
      </c>
      <c r="I802" s="14"/>
    </row>
    <row r="803" spans="1:9" x14ac:dyDescent="0.2">
      <c r="A803" s="14" t="s">
        <v>99</v>
      </c>
      <c r="B803" s="14" t="s">
        <v>82</v>
      </c>
      <c r="C803" s="14" t="s">
        <v>322</v>
      </c>
      <c r="D803" s="82">
        <v>42</v>
      </c>
      <c r="E803" s="87">
        <v>808.39</v>
      </c>
      <c r="F803" s="87">
        <v>821.07</v>
      </c>
      <c r="G803" s="87">
        <v>833.96</v>
      </c>
      <c r="H803" s="87">
        <v>847.04</v>
      </c>
      <c r="I803" s="14"/>
    </row>
    <row r="804" spans="1:9" x14ac:dyDescent="0.2">
      <c r="A804" s="14" t="s">
        <v>99</v>
      </c>
      <c r="B804" s="14" t="s">
        <v>82</v>
      </c>
      <c r="C804" s="14" t="s">
        <v>322</v>
      </c>
      <c r="D804" s="82">
        <v>43</v>
      </c>
      <c r="E804" s="87">
        <v>827.91</v>
      </c>
      <c r="F804" s="87">
        <v>840.9</v>
      </c>
      <c r="G804" s="87">
        <v>854.1</v>
      </c>
      <c r="H804" s="87">
        <v>867.5</v>
      </c>
      <c r="I804" s="14"/>
    </row>
    <row r="805" spans="1:9" x14ac:dyDescent="0.2">
      <c r="A805" s="14" t="s">
        <v>99</v>
      </c>
      <c r="B805" s="14" t="s">
        <v>82</v>
      </c>
      <c r="C805" s="14" t="s">
        <v>322</v>
      </c>
      <c r="D805" s="82">
        <v>44</v>
      </c>
      <c r="E805" s="87">
        <v>852.32</v>
      </c>
      <c r="F805" s="87">
        <v>865.69</v>
      </c>
      <c r="G805" s="87">
        <v>879.27</v>
      </c>
      <c r="H805" s="87">
        <v>893.07</v>
      </c>
      <c r="I805" s="14"/>
    </row>
    <row r="806" spans="1:9" x14ac:dyDescent="0.2">
      <c r="A806" s="14" t="s">
        <v>99</v>
      </c>
      <c r="B806" s="14" t="s">
        <v>82</v>
      </c>
      <c r="C806" s="14" t="s">
        <v>322</v>
      </c>
      <c r="D806" s="82">
        <v>45</v>
      </c>
      <c r="E806" s="87">
        <v>880.99</v>
      </c>
      <c r="F806" s="87">
        <v>894.82</v>
      </c>
      <c r="G806" s="87">
        <v>908.85</v>
      </c>
      <c r="H806" s="87">
        <v>923.11</v>
      </c>
      <c r="I806" s="14"/>
    </row>
    <row r="807" spans="1:9" x14ac:dyDescent="0.2">
      <c r="A807" s="14" t="s">
        <v>99</v>
      </c>
      <c r="B807" s="14" t="s">
        <v>82</v>
      </c>
      <c r="C807" s="14" t="s">
        <v>322</v>
      </c>
      <c r="D807" s="82">
        <v>46</v>
      </c>
      <c r="E807" s="87">
        <v>915.16</v>
      </c>
      <c r="F807" s="87">
        <v>929.52</v>
      </c>
      <c r="G807" s="87">
        <v>944.1</v>
      </c>
      <c r="H807" s="87">
        <v>958.91</v>
      </c>
      <c r="I807" s="14"/>
    </row>
    <row r="808" spans="1:9" x14ac:dyDescent="0.2">
      <c r="A808" s="14" t="s">
        <v>99</v>
      </c>
      <c r="B808" s="14" t="s">
        <v>82</v>
      </c>
      <c r="C808" s="14" t="s">
        <v>322</v>
      </c>
      <c r="D808" s="82">
        <v>47</v>
      </c>
      <c r="E808" s="87">
        <v>953.6</v>
      </c>
      <c r="F808" s="87">
        <v>968.56</v>
      </c>
      <c r="G808" s="87">
        <v>983.75</v>
      </c>
      <c r="H808" s="87">
        <v>999.19</v>
      </c>
      <c r="I808" s="14"/>
    </row>
    <row r="809" spans="1:9" x14ac:dyDescent="0.2">
      <c r="A809" s="14" t="s">
        <v>99</v>
      </c>
      <c r="B809" s="14" t="s">
        <v>82</v>
      </c>
      <c r="C809" s="14" t="s">
        <v>322</v>
      </c>
      <c r="D809" s="82">
        <v>48</v>
      </c>
      <c r="E809" s="87">
        <v>997.52</v>
      </c>
      <c r="F809" s="87">
        <v>1013.17</v>
      </c>
      <c r="G809" s="87">
        <v>1029.07</v>
      </c>
      <c r="H809" s="87">
        <v>1045.22</v>
      </c>
      <c r="I809" s="14"/>
    </row>
    <row r="810" spans="1:9" x14ac:dyDescent="0.2">
      <c r="A810" s="14" t="s">
        <v>99</v>
      </c>
      <c r="B810" s="14" t="s">
        <v>82</v>
      </c>
      <c r="C810" s="14" t="s">
        <v>322</v>
      </c>
      <c r="D810" s="82">
        <v>49</v>
      </c>
      <c r="E810" s="87">
        <v>1040.8399999999999</v>
      </c>
      <c r="F810" s="87">
        <v>1057.17</v>
      </c>
      <c r="G810" s="87">
        <v>1073.76</v>
      </c>
      <c r="H810" s="87">
        <v>1090.5999999999999</v>
      </c>
      <c r="I810" s="14"/>
    </row>
    <row r="811" spans="1:9" x14ac:dyDescent="0.2">
      <c r="A811" s="14" t="s">
        <v>99</v>
      </c>
      <c r="B811" s="14" t="s">
        <v>82</v>
      </c>
      <c r="C811" s="14" t="s">
        <v>322</v>
      </c>
      <c r="D811" s="82">
        <v>50</v>
      </c>
      <c r="E811" s="87">
        <v>1089.6500000000001</v>
      </c>
      <c r="F811" s="87">
        <v>1106.75</v>
      </c>
      <c r="G811" s="87">
        <v>1124.1099999999999</v>
      </c>
      <c r="H811" s="87">
        <v>1141.75</v>
      </c>
      <c r="I811" s="14"/>
    </row>
    <row r="812" spans="1:9" x14ac:dyDescent="0.2">
      <c r="A812" s="14" t="s">
        <v>99</v>
      </c>
      <c r="B812" s="14" t="s">
        <v>82</v>
      </c>
      <c r="C812" s="14" t="s">
        <v>322</v>
      </c>
      <c r="D812" s="82">
        <v>51</v>
      </c>
      <c r="E812" s="87">
        <v>1137.8499999999999</v>
      </c>
      <c r="F812" s="87">
        <v>1155.7</v>
      </c>
      <c r="G812" s="87">
        <v>1173.83</v>
      </c>
      <c r="H812" s="87">
        <v>1192.25</v>
      </c>
      <c r="I812" s="14"/>
    </row>
    <row r="813" spans="1:9" x14ac:dyDescent="0.2">
      <c r="A813" s="14" t="s">
        <v>99</v>
      </c>
      <c r="B813" s="14" t="s">
        <v>82</v>
      </c>
      <c r="C813" s="14" t="s">
        <v>322</v>
      </c>
      <c r="D813" s="82">
        <v>52</v>
      </c>
      <c r="E813" s="87">
        <v>1190.93</v>
      </c>
      <c r="F813" s="87">
        <v>1209.6099999999999</v>
      </c>
      <c r="G813" s="87">
        <v>1228.5899999999999</v>
      </c>
      <c r="H813" s="87">
        <v>1247.8699999999999</v>
      </c>
      <c r="I813" s="14"/>
    </row>
    <row r="814" spans="1:9" x14ac:dyDescent="0.2">
      <c r="A814" s="14" t="s">
        <v>99</v>
      </c>
      <c r="B814" s="14" t="s">
        <v>82</v>
      </c>
      <c r="C814" s="14" t="s">
        <v>322</v>
      </c>
      <c r="D814" s="82">
        <v>53</v>
      </c>
      <c r="E814" s="87">
        <v>1244.6199999999999</v>
      </c>
      <c r="F814" s="87">
        <v>1264.1400000000001</v>
      </c>
      <c r="G814" s="87">
        <v>1283.98</v>
      </c>
      <c r="H814" s="87">
        <v>1304.1199999999999</v>
      </c>
      <c r="I814" s="14"/>
    </row>
    <row r="815" spans="1:9" x14ac:dyDescent="0.2">
      <c r="A815" s="14" t="s">
        <v>99</v>
      </c>
      <c r="B815" s="14" t="s">
        <v>82</v>
      </c>
      <c r="C815" s="14" t="s">
        <v>322</v>
      </c>
      <c r="D815" s="82">
        <v>54</v>
      </c>
      <c r="E815" s="87">
        <v>1302.58</v>
      </c>
      <c r="F815" s="87">
        <v>1323.01</v>
      </c>
      <c r="G815" s="87">
        <v>1343.77</v>
      </c>
      <c r="H815" s="87">
        <v>1364.85</v>
      </c>
      <c r="I815" s="14"/>
    </row>
    <row r="816" spans="1:9" x14ac:dyDescent="0.2">
      <c r="A816" s="14" t="s">
        <v>99</v>
      </c>
      <c r="B816" s="14" t="s">
        <v>82</v>
      </c>
      <c r="C816" s="14" t="s">
        <v>322</v>
      </c>
      <c r="D816" s="82">
        <v>55</v>
      </c>
      <c r="E816" s="87">
        <v>1360.54</v>
      </c>
      <c r="F816" s="87">
        <v>1381.88</v>
      </c>
      <c r="G816" s="87">
        <v>1403.56</v>
      </c>
      <c r="H816" s="87">
        <v>1425.58</v>
      </c>
      <c r="I816" s="14"/>
    </row>
    <row r="817" spans="1:9" x14ac:dyDescent="0.2">
      <c r="A817" s="14" t="s">
        <v>99</v>
      </c>
      <c r="B817" s="14" t="s">
        <v>82</v>
      </c>
      <c r="C817" s="14" t="s">
        <v>322</v>
      </c>
      <c r="D817" s="82">
        <v>56</v>
      </c>
      <c r="E817" s="87">
        <v>1423.38</v>
      </c>
      <c r="F817" s="87">
        <v>1445.71</v>
      </c>
      <c r="G817" s="87">
        <v>1468.39</v>
      </c>
      <c r="H817" s="87">
        <v>1491.43</v>
      </c>
      <c r="I817" s="14"/>
    </row>
    <row r="818" spans="1:9" x14ac:dyDescent="0.2">
      <c r="A818" s="14" t="s">
        <v>99</v>
      </c>
      <c r="B818" s="14" t="s">
        <v>82</v>
      </c>
      <c r="C818" s="14" t="s">
        <v>322</v>
      </c>
      <c r="D818" s="82">
        <v>57</v>
      </c>
      <c r="E818" s="87">
        <v>1486.83</v>
      </c>
      <c r="F818" s="87">
        <v>1510.16</v>
      </c>
      <c r="G818" s="87">
        <v>1533.85</v>
      </c>
      <c r="H818" s="87">
        <v>1557.91</v>
      </c>
      <c r="I818" s="14"/>
    </row>
    <row r="819" spans="1:9" x14ac:dyDescent="0.2">
      <c r="A819" s="14" t="s">
        <v>99</v>
      </c>
      <c r="B819" s="14" t="s">
        <v>82</v>
      </c>
      <c r="C819" s="14" t="s">
        <v>322</v>
      </c>
      <c r="D819" s="82">
        <v>58</v>
      </c>
      <c r="E819" s="87">
        <v>1554.55</v>
      </c>
      <c r="F819" s="87">
        <v>1578.94</v>
      </c>
      <c r="G819" s="87">
        <v>1603.71</v>
      </c>
      <c r="H819" s="87">
        <v>1628.87</v>
      </c>
      <c r="I819" s="14"/>
    </row>
    <row r="820" spans="1:9" x14ac:dyDescent="0.2">
      <c r="A820" s="14" t="s">
        <v>99</v>
      </c>
      <c r="B820" s="14" t="s">
        <v>82</v>
      </c>
      <c r="C820" s="14" t="s">
        <v>322</v>
      </c>
      <c r="D820" s="82">
        <v>59</v>
      </c>
      <c r="E820" s="87">
        <v>1588.11</v>
      </c>
      <c r="F820" s="87">
        <v>1613.02</v>
      </c>
      <c r="G820" s="87">
        <v>1638.33</v>
      </c>
      <c r="H820" s="87">
        <v>1664.03</v>
      </c>
      <c r="I820" s="14"/>
    </row>
    <row r="821" spans="1:9" x14ac:dyDescent="0.2">
      <c r="A821" s="14" t="s">
        <v>99</v>
      </c>
      <c r="B821" s="14" t="s">
        <v>82</v>
      </c>
      <c r="C821" s="14" t="s">
        <v>322</v>
      </c>
      <c r="D821" s="82">
        <v>60</v>
      </c>
      <c r="E821" s="87">
        <v>1655.83</v>
      </c>
      <c r="F821" s="87">
        <v>1681.81</v>
      </c>
      <c r="G821" s="87">
        <v>1708.19</v>
      </c>
      <c r="H821" s="87">
        <v>1734.99</v>
      </c>
      <c r="I821" s="14"/>
    </row>
    <row r="822" spans="1:9" x14ac:dyDescent="0.2">
      <c r="A822" s="14" t="s">
        <v>99</v>
      </c>
      <c r="B822" s="14" t="s">
        <v>82</v>
      </c>
      <c r="C822" s="14" t="s">
        <v>322</v>
      </c>
      <c r="D822" s="82">
        <v>61</v>
      </c>
      <c r="E822" s="87">
        <v>1714.4</v>
      </c>
      <c r="F822" s="87">
        <v>1741.3</v>
      </c>
      <c r="G822" s="87">
        <v>1768.62</v>
      </c>
      <c r="H822" s="87">
        <v>1796.36</v>
      </c>
      <c r="I822" s="14"/>
    </row>
    <row r="823" spans="1:9" x14ac:dyDescent="0.2">
      <c r="A823" s="14" t="s">
        <v>99</v>
      </c>
      <c r="B823" s="14" t="s">
        <v>82</v>
      </c>
      <c r="C823" s="14" t="s">
        <v>322</v>
      </c>
      <c r="D823" s="82">
        <v>62</v>
      </c>
      <c r="E823" s="87">
        <v>1752.84</v>
      </c>
      <c r="F823" s="87">
        <v>1780.34</v>
      </c>
      <c r="G823" s="87">
        <v>1808.27</v>
      </c>
      <c r="H823" s="87">
        <v>1836.64</v>
      </c>
      <c r="I823" s="14"/>
    </row>
    <row r="824" spans="1:9" x14ac:dyDescent="0.2">
      <c r="A824" s="14" t="s">
        <v>99</v>
      </c>
      <c r="B824" s="14" t="s">
        <v>82</v>
      </c>
      <c r="C824" s="14" t="s">
        <v>322</v>
      </c>
      <c r="D824" s="82">
        <v>63</v>
      </c>
      <c r="E824" s="87">
        <v>1801.03</v>
      </c>
      <c r="F824" s="87">
        <v>1829.29</v>
      </c>
      <c r="G824" s="87">
        <v>1857.99</v>
      </c>
      <c r="H824" s="87">
        <v>1887.14</v>
      </c>
      <c r="I824" s="14"/>
    </row>
    <row r="825" spans="1:9" x14ac:dyDescent="0.2">
      <c r="A825" s="14" t="s">
        <v>99</v>
      </c>
      <c r="B825" s="14" t="s">
        <v>82</v>
      </c>
      <c r="C825" s="14" t="s">
        <v>322</v>
      </c>
      <c r="D825" s="82" t="s">
        <v>84</v>
      </c>
      <c r="E825" s="87">
        <v>1830.31</v>
      </c>
      <c r="F825" s="87">
        <v>1859.03</v>
      </c>
      <c r="G825" s="87">
        <v>1888.19</v>
      </c>
      <c r="H825" s="87">
        <v>1917.82</v>
      </c>
      <c r="I825" s="14"/>
    </row>
    <row r="826" spans="1:9" ht="75" x14ac:dyDescent="0.2">
      <c r="A826" s="82" t="s">
        <v>100</v>
      </c>
      <c r="B826" s="83" t="s">
        <v>82</v>
      </c>
      <c r="C826" s="88" t="s">
        <v>322</v>
      </c>
      <c r="D826" s="82" t="s">
        <v>83</v>
      </c>
      <c r="E826" s="87">
        <v>459.36</v>
      </c>
      <c r="F826" s="87">
        <v>466.57</v>
      </c>
      <c r="G826" s="87">
        <v>473.89</v>
      </c>
      <c r="H826" s="87">
        <v>481.33</v>
      </c>
    </row>
    <row r="827" spans="1:9" x14ac:dyDescent="0.2">
      <c r="A827" s="14" t="s">
        <v>100</v>
      </c>
      <c r="B827" s="14" t="s">
        <v>82</v>
      </c>
      <c r="C827" s="14" t="s">
        <v>322</v>
      </c>
      <c r="D827" s="82">
        <v>15</v>
      </c>
      <c r="E827" s="87">
        <v>500.2</v>
      </c>
      <c r="F827" s="87">
        <v>508.04</v>
      </c>
      <c r="G827" s="87">
        <v>516.02</v>
      </c>
      <c r="H827" s="87">
        <v>524.11</v>
      </c>
    </row>
    <row r="828" spans="1:9" x14ac:dyDescent="0.2">
      <c r="A828" s="14" t="s">
        <v>100</v>
      </c>
      <c r="B828" s="14" t="s">
        <v>82</v>
      </c>
      <c r="C828" s="14" t="s">
        <v>322</v>
      </c>
      <c r="D828" s="82">
        <v>16</v>
      </c>
      <c r="E828" s="87">
        <v>515.80999999999995</v>
      </c>
      <c r="F828" s="87">
        <v>523.9</v>
      </c>
      <c r="G828" s="87">
        <v>532.12</v>
      </c>
      <c r="H828" s="87">
        <v>540.47</v>
      </c>
    </row>
    <row r="829" spans="1:9" x14ac:dyDescent="0.2">
      <c r="A829" s="14" t="s">
        <v>100</v>
      </c>
      <c r="B829" s="14" t="s">
        <v>82</v>
      </c>
      <c r="C829" s="14" t="s">
        <v>322</v>
      </c>
      <c r="D829" s="82">
        <v>17</v>
      </c>
      <c r="E829" s="87">
        <v>531.41999999999996</v>
      </c>
      <c r="F829" s="87">
        <v>539.76</v>
      </c>
      <c r="G829" s="87">
        <v>548.23</v>
      </c>
      <c r="H829" s="87">
        <v>556.83000000000004</v>
      </c>
    </row>
    <row r="830" spans="1:9" x14ac:dyDescent="0.2">
      <c r="A830" s="14" t="s">
        <v>100</v>
      </c>
      <c r="B830" s="14" t="s">
        <v>82</v>
      </c>
      <c r="C830" s="14" t="s">
        <v>322</v>
      </c>
      <c r="D830" s="82">
        <v>18</v>
      </c>
      <c r="E830" s="87">
        <v>548.24</v>
      </c>
      <c r="F830" s="87">
        <v>556.84</v>
      </c>
      <c r="G830" s="87">
        <v>565.57000000000005</v>
      </c>
      <c r="H830" s="87">
        <v>574.45000000000005</v>
      </c>
    </row>
    <row r="831" spans="1:9" x14ac:dyDescent="0.2">
      <c r="A831" s="14" t="s">
        <v>100</v>
      </c>
      <c r="B831" s="14" t="s">
        <v>82</v>
      </c>
      <c r="C831" s="14" t="s">
        <v>322</v>
      </c>
      <c r="D831" s="82">
        <v>19</v>
      </c>
      <c r="E831" s="87">
        <v>565.04999999999995</v>
      </c>
      <c r="F831" s="87">
        <v>573.91</v>
      </c>
      <c r="G831" s="87">
        <v>582.91999999999996</v>
      </c>
      <c r="H831" s="87">
        <v>592.05999999999995</v>
      </c>
    </row>
    <row r="832" spans="1:9" x14ac:dyDescent="0.2">
      <c r="A832" s="14" t="s">
        <v>100</v>
      </c>
      <c r="B832" s="14" t="s">
        <v>82</v>
      </c>
      <c r="C832" s="14" t="s">
        <v>322</v>
      </c>
      <c r="D832" s="82">
        <v>20</v>
      </c>
      <c r="E832" s="87">
        <v>582.46</v>
      </c>
      <c r="F832" s="87">
        <v>591.6</v>
      </c>
      <c r="G832" s="87">
        <v>600.88</v>
      </c>
      <c r="H832" s="87">
        <v>610.30999999999995</v>
      </c>
    </row>
    <row r="833" spans="1:8" x14ac:dyDescent="0.2">
      <c r="A833" s="14" t="s">
        <v>100</v>
      </c>
      <c r="B833" s="14" t="s">
        <v>82</v>
      </c>
      <c r="C833" s="14" t="s">
        <v>322</v>
      </c>
      <c r="D833" s="82">
        <v>21</v>
      </c>
      <c r="E833" s="87">
        <v>600.48</v>
      </c>
      <c r="F833" s="87">
        <v>609.9</v>
      </c>
      <c r="G833" s="87">
        <v>619.47</v>
      </c>
      <c r="H833" s="87">
        <v>629.19000000000005</v>
      </c>
    </row>
    <row r="834" spans="1:8" x14ac:dyDescent="0.2">
      <c r="A834" s="14" t="s">
        <v>100</v>
      </c>
      <c r="B834" s="14" t="s">
        <v>82</v>
      </c>
      <c r="C834" s="14" t="s">
        <v>322</v>
      </c>
      <c r="D834" s="82">
        <v>22</v>
      </c>
      <c r="E834" s="87">
        <v>600.48</v>
      </c>
      <c r="F834" s="87">
        <v>609.9</v>
      </c>
      <c r="G834" s="87">
        <v>619.47</v>
      </c>
      <c r="H834" s="87">
        <v>629.19000000000005</v>
      </c>
    </row>
    <row r="835" spans="1:8" x14ac:dyDescent="0.2">
      <c r="A835" s="14" t="s">
        <v>100</v>
      </c>
      <c r="B835" s="14" t="s">
        <v>82</v>
      </c>
      <c r="C835" s="14" t="s">
        <v>322</v>
      </c>
      <c r="D835" s="82">
        <v>23</v>
      </c>
      <c r="E835" s="87">
        <v>600.48</v>
      </c>
      <c r="F835" s="87">
        <v>609.9</v>
      </c>
      <c r="G835" s="87">
        <v>619.47</v>
      </c>
      <c r="H835" s="87">
        <v>629.19000000000005</v>
      </c>
    </row>
    <row r="836" spans="1:8" x14ac:dyDescent="0.2">
      <c r="A836" s="14" t="s">
        <v>100</v>
      </c>
      <c r="B836" s="14" t="s">
        <v>82</v>
      </c>
      <c r="C836" s="14" t="s">
        <v>322</v>
      </c>
      <c r="D836" s="82">
        <v>24</v>
      </c>
      <c r="E836" s="87">
        <v>600.48</v>
      </c>
      <c r="F836" s="87">
        <v>609.9</v>
      </c>
      <c r="G836" s="87">
        <v>619.47</v>
      </c>
      <c r="H836" s="87">
        <v>629.19000000000005</v>
      </c>
    </row>
    <row r="837" spans="1:8" x14ac:dyDescent="0.2">
      <c r="A837" s="14" t="s">
        <v>100</v>
      </c>
      <c r="B837" s="14" t="s">
        <v>82</v>
      </c>
      <c r="C837" s="14" t="s">
        <v>322</v>
      </c>
      <c r="D837" s="82">
        <v>25</v>
      </c>
      <c r="E837" s="87">
        <v>602.88</v>
      </c>
      <c r="F837" s="87">
        <v>612.34</v>
      </c>
      <c r="G837" s="87">
        <v>621.94000000000005</v>
      </c>
      <c r="H837" s="87">
        <v>631.70000000000005</v>
      </c>
    </row>
    <row r="838" spans="1:8" x14ac:dyDescent="0.2">
      <c r="A838" s="14" t="s">
        <v>100</v>
      </c>
      <c r="B838" s="14" t="s">
        <v>82</v>
      </c>
      <c r="C838" s="14" t="s">
        <v>322</v>
      </c>
      <c r="D838" s="82">
        <v>26</v>
      </c>
      <c r="E838" s="87">
        <v>614.89</v>
      </c>
      <c r="F838" s="87">
        <v>624.54</v>
      </c>
      <c r="G838" s="87">
        <v>634.33000000000004</v>
      </c>
      <c r="H838" s="87">
        <v>644.29</v>
      </c>
    </row>
    <row r="839" spans="1:8" x14ac:dyDescent="0.2">
      <c r="A839" s="14" t="s">
        <v>100</v>
      </c>
      <c r="B839" s="14" t="s">
        <v>82</v>
      </c>
      <c r="C839" s="14" t="s">
        <v>322</v>
      </c>
      <c r="D839" s="82">
        <v>27</v>
      </c>
      <c r="E839" s="87">
        <v>629.29999999999995</v>
      </c>
      <c r="F839" s="87">
        <v>639.16999999999996</v>
      </c>
      <c r="G839" s="87">
        <v>649.20000000000005</v>
      </c>
      <c r="H839" s="87">
        <v>659.39</v>
      </c>
    </row>
    <row r="840" spans="1:8" x14ac:dyDescent="0.2">
      <c r="A840" s="14" t="s">
        <v>100</v>
      </c>
      <c r="B840" s="14" t="s">
        <v>82</v>
      </c>
      <c r="C840" s="14" t="s">
        <v>322</v>
      </c>
      <c r="D840" s="82">
        <v>28</v>
      </c>
      <c r="E840" s="87">
        <v>652.72</v>
      </c>
      <c r="F840" s="87">
        <v>662.96</v>
      </c>
      <c r="G840" s="87">
        <v>673.36</v>
      </c>
      <c r="H840" s="87">
        <v>683.92</v>
      </c>
    </row>
    <row r="841" spans="1:8" x14ac:dyDescent="0.2">
      <c r="A841" s="14" t="s">
        <v>100</v>
      </c>
      <c r="B841" s="14" t="s">
        <v>82</v>
      </c>
      <c r="C841" s="14" t="s">
        <v>322</v>
      </c>
      <c r="D841" s="82">
        <v>29</v>
      </c>
      <c r="E841" s="87">
        <v>671.93</v>
      </c>
      <c r="F841" s="87">
        <v>682.48</v>
      </c>
      <c r="G841" s="87">
        <v>693.18</v>
      </c>
      <c r="H841" s="87">
        <v>704.06</v>
      </c>
    </row>
    <row r="842" spans="1:8" x14ac:dyDescent="0.2">
      <c r="A842" s="14" t="s">
        <v>100</v>
      </c>
      <c r="B842" s="14" t="s">
        <v>82</v>
      </c>
      <c r="C842" s="14" t="s">
        <v>322</v>
      </c>
      <c r="D842" s="82">
        <v>30</v>
      </c>
      <c r="E842" s="87">
        <v>681.54</v>
      </c>
      <c r="F842" s="87">
        <v>692.23</v>
      </c>
      <c r="G842" s="87">
        <v>703.09</v>
      </c>
      <c r="H842" s="87">
        <v>714.13</v>
      </c>
    </row>
    <row r="843" spans="1:8" x14ac:dyDescent="0.2">
      <c r="A843" s="14" t="s">
        <v>100</v>
      </c>
      <c r="B843" s="14" t="s">
        <v>82</v>
      </c>
      <c r="C843" s="14" t="s">
        <v>322</v>
      </c>
      <c r="D843" s="82">
        <v>31</v>
      </c>
      <c r="E843" s="87">
        <v>695.95</v>
      </c>
      <c r="F843" s="87">
        <v>706.87</v>
      </c>
      <c r="G843" s="87">
        <v>717.96</v>
      </c>
      <c r="H843" s="87">
        <v>729.23</v>
      </c>
    </row>
    <row r="844" spans="1:8" x14ac:dyDescent="0.2">
      <c r="A844" s="14" t="s">
        <v>100</v>
      </c>
      <c r="B844" s="14" t="s">
        <v>82</v>
      </c>
      <c r="C844" s="14" t="s">
        <v>322</v>
      </c>
      <c r="D844" s="82">
        <v>32</v>
      </c>
      <c r="E844" s="87">
        <v>710.36</v>
      </c>
      <c r="F844" s="87">
        <v>721.51</v>
      </c>
      <c r="G844" s="87">
        <v>732.83</v>
      </c>
      <c r="H844" s="87">
        <v>744.33</v>
      </c>
    </row>
    <row r="845" spans="1:8" x14ac:dyDescent="0.2">
      <c r="A845" s="14" t="s">
        <v>100</v>
      </c>
      <c r="B845" s="14" t="s">
        <v>82</v>
      </c>
      <c r="C845" s="14" t="s">
        <v>322</v>
      </c>
      <c r="D845" s="82">
        <v>33</v>
      </c>
      <c r="E845" s="87">
        <v>719.37</v>
      </c>
      <c r="F845" s="87">
        <v>730.66</v>
      </c>
      <c r="G845" s="87">
        <v>742.12</v>
      </c>
      <c r="H845" s="87">
        <v>753.76</v>
      </c>
    </row>
    <row r="846" spans="1:8" x14ac:dyDescent="0.2">
      <c r="A846" s="14" t="s">
        <v>100</v>
      </c>
      <c r="B846" s="14" t="s">
        <v>82</v>
      </c>
      <c r="C846" s="14" t="s">
        <v>322</v>
      </c>
      <c r="D846" s="82">
        <v>34</v>
      </c>
      <c r="E846" s="87">
        <v>728.98</v>
      </c>
      <c r="F846" s="87">
        <v>740.42</v>
      </c>
      <c r="G846" s="87">
        <v>752.03</v>
      </c>
      <c r="H846" s="87">
        <v>763.83</v>
      </c>
    </row>
    <row r="847" spans="1:8" x14ac:dyDescent="0.2">
      <c r="A847" s="14" t="s">
        <v>100</v>
      </c>
      <c r="B847" s="14" t="s">
        <v>82</v>
      </c>
      <c r="C847" s="14" t="s">
        <v>322</v>
      </c>
      <c r="D847" s="82">
        <v>35</v>
      </c>
      <c r="E847" s="87">
        <v>733.78</v>
      </c>
      <c r="F847" s="87">
        <v>745.3</v>
      </c>
      <c r="G847" s="87">
        <v>756.99</v>
      </c>
      <c r="H847" s="87">
        <v>768.86</v>
      </c>
    </row>
    <row r="848" spans="1:8" x14ac:dyDescent="0.2">
      <c r="A848" s="14" t="s">
        <v>100</v>
      </c>
      <c r="B848" s="14" t="s">
        <v>82</v>
      </c>
      <c r="C848" s="14" t="s">
        <v>322</v>
      </c>
      <c r="D848" s="82">
        <v>36</v>
      </c>
      <c r="E848" s="87">
        <v>738.59</v>
      </c>
      <c r="F848" s="87">
        <v>750.17</v>
      </c>
      <c r="G848" s="87">
        <v>761.94</v>
      </c>
      <c r="H848" s="87">
        <v>773.9</v>
      </c>
    </row>
    <row r="849" spans="1:8" x14ac:dyDescent="0.2">
      <c r="A849" s="14" t="s">
        <v>100</v>
      </c>
      <c r="B849" s="14" t="s">
        <v>82</v>
      </c>
      <c r="C849" s="14" t="s">
        <v>322</v>
      </c>
      <c r="D849" s="82">
        <v>37</v>
      </c>
      <c r="E849" s="87">
        <v>743.39</v>
      </c>
      <c r="F849" s="87">
        <v>755.05</v>
      </c>
      <c r="G849" s="87">
        <v>766.9</v>
      </c>
      <c r="H849" s="87">
        <v>778.93</v>
      </c>
    </row>
    <row r="850" spans="1:8" x14ac:dyDescent="0.2">
      <c r="A850" s="14" t="s">
        <v>100</v>
      </c>
      <c r="B850" s="14" t="s">
        <v>82</v>
      </c>
      <c r="C850" s="14" t="s">
        <v>322</v>
      </c>
      <c r="D850" s="82">
        <v>38</v>
      </c>
      <c r="E850" s="87">
        <v>748.19</v>
      </c>
      <c r="F850" s="87">
        <v>759.93</v>
      </c>
      <c r="G850" s="87">
        <v>771.86</v>
      </c>
      <c r="H850" s="87">
        <v>783.97</v>
      </c>
    </row>
    <row r="851" spans="1:8" x14ac:dyDescent="0.2">
      <c r="A851" s="14" t="s">
        <v>100</v>
      </c>
      <c r="B851" s="14" t="s">
        <v>82</v>
      </c>
      <c r="C851" s="14" t="s">
        <v>322</v>
      </c>
      <c r="D851" s="82">
        <v>39</v>
      </c>
      <c r="E851" s="87">
        <v>757.8</v>
      </c>
      <c r="F851" s="87">
        <v>769.69</v>
      </c>
      <c r="G851" s="87">
        <v>781.77</v>
      </c>
      <c r="H851" s="87">
        <v>794.03</v>
      </c>
    </row>
    <row r="852" spans="1:8" x14ac:dyDescent="0.2">
      <c r="A852" s="14" t="s">
        <v>100</v>
      </c>
      <c r="B852" s="14" t="s">
        <v>82</v>
      </c>
      <c r="C852" s="14" t="s">
        <v>322</v>
      </c>
      <c r="D852" s="82">
        <v>40</v>
      </c>
      <c r="E852" s="87">
        <v>767.41</v>
      </c>
      <c r="F852" s="87">
        <v>779.45</v>
      </c>
      <c r="G852" s="87">
        <v>791.68</v>
      </c>
      <c r="H852" s="87">
        <v>804.1</v>
      </c>
    </row>
    <row r="853" spans="1:8" x14ac:dyDescent="0.2">
      <c r="A853" s="14" t="s">
        <v>100</v>
      </c>
      <c r="B853" s="14" t="s">
        <v>82</v>
      </c>
      <c r="C853" s="14" t="s">
        <v>322</v>
      </c>
      <c r="D853" s="82">
        <v>41</v>
      </c>
      <c r="E853" s="87">
        <v>781.82</v>
      </c>
      <c r="F853" s="87">
        <v>794.09</v>
      </c>
      <c r="G853" s="87">
        <v>806.55</v>
      </c>
      <c r="H853" s="87">
        <v>819.2</v>
      </c>
    </row>
    <row r="854" spans="1:8" x14ac:dyDescent="0.2">
      <c r="A854" s="14" t="s">
        <v>100</v>
      </c>
      <c r="B854" s="14" t="s">
        <v>82</v>
      </c>
      <c r="C854" s="14" t="s">
        <v>322</v>
      </c>
      <c r="D854" s="82">
        <v>42</v>
      </c>
      <c r="E854" s="87">
        <v>795.63</v>
      </c>
      <c r="F854" s="87">
        <v>808.11</v>
      </c>
      <c r="G854" s="87">
        <v>820.79</v>
      </c>
      <c r="H854" s="87">
        <v>833.67</v>
      </c>
    </row>
    <row r="855" spans="1:8" x14ac:dyDescent="0.2">
      <c r="A855" s="14" t="s">
        <v>100</v>
      </c>
      <c r="B855" s="14" t="s">
        <v>82</v>
      </c>
      <c r="C855" s="14" t="s">
        <v>322</v>
      </c>
      <c r="D855" s="82">
        <v>43</v>
      </c>
      <c r="E855" s="87">
        <v>814.85</v>
      </c>
      <c r="F855" s="87">
        <v>827.63</v>
      </c>
      <c r="G855" s="87">
        <v>840.62</v>
      </c>
      <c r="H855" s="87">
        <v>853.8</v>
      </c>
    </row>
    <row r="856" spans="1:8" x14ac:dyDescent="0.2">
      <c r="A856" s="14" t="s">
        <v>100</v>
      </c>
      <c r="B856" s="14" t="s">
        <v>82</v>
      </c>
      <c r="C856" s="14" t="s">
        <v>322</v>
      </c>
      <c r="D856" s="82">
        <v>44</v>
      </c>
      <c r="E856" s="87">
        <v>838.87</v>
      </c>
      <c r="F856" s="87">
        <v>852.03</v>
      </c>
      <c r="G856" s="87">
        <v>865.39</v>
      </c>
      <c r="H856" s="87">
        <v>878.97</v>
      </c>
    </row>
    <row r="857" spans="1:8" x14ac:dyDescent="0.2">
      <c r="A857" s="14" t="s">
        <v>100</v>
      </c>
      <c r="B857" s="14" t="s">
        <v>82</v>
      </c>
      <c r="C857" s="14" t="s">
        <v>322</v>
      </c>
      <c r="D857" s="82">
        <v>45</v>
      </c>
      <c r="E857" s="87">
        <v>867.09</v>
      </c>
      <c r="F857" s="87">
        <v>880.69</v>
      </c>
      <c r="G857" s="87">
        <v>894.51</v>
      </c>
      <c r="H857" s="87">
        <v>908.54</v>
      </c>
    </row>
    <row r="858" spans="1:8" x14ac:dyDescent="0.2">
      <c r="A858" s="14" t="s">
        <v>100</v>
      </c>
      <c r="B858" s="14" t="s">
        <v>82</v>
      </c>
      <c r="C858" s="14" t="s">
        <v>322</v>
      </c>
      <c r="D858" s="82">
        <v>46</v>
      </c>
      <c r="E858" s="87">
        <v>900.71</v>
      </c>
      <c r="F858" s="87">
        <v>914.85</v>
      </c>
      <c r="G858" s="87">
        <v>929.2</v>
      </c>
      <c r="H858" s="87">
        <v>943.78</v>
      </c>
    </row>
    <row r="859" spans="1:8" x14ac:dyDescent="0.2">
      <c r="A859" s="14" t="s">
        <v>100</v>
      </c>
      <c r="B859" s="14" t="s">
        <v>82</v>
      </c>
      <c r="C859" s="14" t="s">
        <v>322</v>
      </c>
      <c r="D859" s="82">
        <v>47</v>
      </c>
      <c r="E859" s="87">
        <v>938.54</v>
      </c>
      <c r="F859" s="87">
        <v>953.27</v>
      </c>
      <c r="G859" s="87">
        <v>968.23</v>
      </c>
      <c r="H859" s="87">
        <v>983.42</v>
      </c>
    </row>
    <row r="860" spans="1:8" x14ac:dyDescent="0.2">
      <c r="A860" s="14" t="s">
        <v>100</v>
      </c>
      <c r="B860" s="14" t="s">
        <v>82</v>
      </c>
      <c r="C860" s="14" t="s">
        <v>322</v>
      </c>
      <c r="D860" s="82">
        <v>48</v>
      </c>
      <c r="E860" s="87">
        <v>981.78</v>
      </c>
      <c r="F860" s="87">
        <v>997.18</v>
      </c>
      <c r="G860" s="87">
        <v>1012.83</v>
      </c>
      <c r="H860" s="87">
        <v>1028.72</v>
      </c>
    </row>
    <row r="861" spans="1:8" x14ac:dyDescent="0.2">
      <c r="A861" s="14" t="s">
        <v>100</v>
      </c>
      <c r="B861" s="14" t="s">
        <v>82</v>
      </c>
      <c r="C861" s="14" t="s">
        <v>322</v>
      </c>
      <c r="D861" s="82">
        <v>49</v>
      </c>
      <c r="E861" s="87">
        <v>1024.4100000000001</v>
      </c>
      <c r="F861" s="87">
        <v>1040.49</v>
      </c>
      <c r="G861" s="87">
        <v>1056.81</v>
      </c>
      <c r="H861" s="87">
        <v>1073.3900000000001</v>
      </c>
    </row>
    <row r="862" spans="1:8" x14ac:dyDescent="0.2">
      <c r="A862" s="14" t="s">
        <v>100</v>
      </c>
      <c r="B862" s="14" t="s">
        <v>82</v>
      </c>
      <c r="C862" s="14" t="s">
        <v>322</v>
      </c>
      <c r="D862" s="82">
        <v>50</v>
      </c>
      <c r="E862" s="87">
        <v>1072.45</v>
      </c>
      <c r="F862" s="87">
        <v>1089.28</v>
      </c>
      <c r="G862" s="87">
        <v>1106.3699999999999</v>
      </c>
      <c r="H862" s="87">
        <v>1123.73</v>
      </c>
    </row>
    <row r="863" spans="1:8" x14ac:dyDescent="0.2">
      <c r="A863" s="14" t="s">
        <v>100</v>
      </c>
      <c r="B863" s="14" t="s">
        <v>82</v>
      </c>
      <c r="C863" s="14" t="s">
        <v>322</v>
      </c>
      <c r="D863" s="82">
        <v>51</v>
      </c>
      <c r="E863" s="87">
        <v>1119.8900000000001</v>
      </c>
      <c r="F863" s="87">
        <v>1137.46</v>
      </c>
      <c r="G863" s="87">
        <v>1155.31</v>
      </c>
      <c r="H863" s="87">
        <v>1173.43</v>
      </c>
    </row>
    <row r="864" spans="1:8" x14ac:dyDescent="0.2">
      <c r="A864" s="14" t="s">
        <v>100</v>
      </c>
      <c r="B864" s="14" t="s">
        <v>82</v>
      </c>
      <c r="C864" s="14" t="s">
        <v>322</v>
      </c>
      <c r="D864" s="82">
        <v>52</v>
      </c>
      <c r="E864" s="87">
        <v>1172.1300000000001</v>
      </c>
      <c r="F864" s="87">
        <v>1190.52</v>
      </c>
      <c r="G864" s="87">
        <v>1209.2</v>
      </c>
      <c r="H864" s="87">
        <v>1228.17</v>
      </c>
    </row>
    <row r="865" spans="1:8" x14ac:dyDescent="0.2">
      <c r="A865" s="14" t="s">
        <v>100</v>
      </c>
      <c r="B865" s="14" t="s">
        <v>82</v>
      </c>
      <c r="C865" s="14" t="s">
        <v>322</v>
      </c>
      <c r="D865" s="82">
        <v>53</v>
      </c>
      <c r="E865" s="87">
        <v>1224.97</v>
      </c>
      <c r="F865" s="87">
        <v>1244.19</v>
      </c>
      <c r="G865" s="87">
        <v>1263.71</v>
      </c>
      <c r="H865" s="87">
        <v>1283.54</v>
      </c>
    </row>
    <row r="866" spans="1:8" x14ac:dyDescent="0.2">
      <c r="A866" s="14" t="s">
        <v>100</v>
      </c>
      <c r="B866" s="14" t="s">
        <v>82</v>
      </c>
      <c r="C866" s="14" t="s">
        <v>322</v>
      </c>
      <c r="D866" s="82">
        <v>54</v>
      </c>
      <c r="E866" s="87">
        <v>1282.02</v>
      </c>
      <c r="F866" s="87">
        <v>1302.1300000000001</v>
      </c>
      <c r="G866" s="87">
        <v>1322.56</v>
      </c>
      <c r="H866" s="87">
        <v>1343.31</v>
      </c>
    </row>
    <row r="867" spans="1:8" x14ac:dyDescent="0.2">
      <c r="A867" s="14" t="s">
        <v>100</v>
      </c>
      <c r="B867" s="14" t="s">
        <v>82</v>
      </c>
      <c r="C867" s="14" t="s">
        <v>322</v>
      </c>
      <c r="D867" s="82">
        <v>55</v>
      </c>
      <c r="E867" s="87">
        <v>1339.06</v>
      </c>
      <c r="F867" s="87">
        <v>1360.07</v>
      </c>
      <c r="G867" s="87">
        <v>1381.41</v>
      </c>
      <c r="H867" s="87">
        <v>1403.08</v>
      </c>
    </row>
    <row r="868" spans="1:8" x14ac:dyDescent="0.2">
      <c r="A868" s="14" t="s">
        <v>100</v>
      </c>
      <c r="B868" s="14" t="s">
        <v>82</v>
      </c>
      <c r="C868" s="14" t="s">
        <v>322</v>
      </c>
      <c r="D868" s="82">
        <v>56</v>
      </c>
      <c r="E868" s="87">
        <v>1400.91</v>
      </c>
      <c r="F868" s="87">
        <v>1422.89</v>
      </c>
      <c r="G868" s="87">
        <v>1445.22</v>
      </c>
      <c r="H868" s="87">
        <v>1467.89</v>
      </c>
    </row>
    <row r="869" spans="1:8" x14ac:dyDescent="0.2">
      <c r="A869" s="14" t="s">
        <v>100</v>
      </c>
      <c r="B869" s="14" t="s">
        <v>82</v>
      </c>
      <c r="C869" s="14" t="s">
        <v>322</v>
      </c>
      <c r="D869" s="82">
        <v>57</v>
      </c>
      <c r="E869" s="87">
        <v>1463.36</v>
      </c>
      <c r="F869" s="87">
        <v>1486.32</v>
      </c>
      <c r="G869" s="87">
        <v>1509.64</v>
      </c>
      <c r="H869" s="87">
        <v>1533.33</v>
      </c>
    </row>
    <row r="870" spans="1:8" x14ac:dyDescent="0.2">
      <c r="A870" s="14" t="s">
        <v>100</v>
      </c>
      <c r="B870" s="14" t="s">
        <v>82</v>
      </c>
      <c r="C870" s="14" t="s">
        <v>322</v>
      </c>
      <c r="D870" s="82">
        <v>58</v>
      </c>
      <c r="E870" s="87">
        <v>1530.01</v>
      </c>
      <c r="F870" s="87">
        <v>1554.02</v>
      </c>
      <c r="G870" s="87">
        <v>1578.4</v>
      </c>
      <c r="H870" s="87">
        <v>1603.17</v>
      </c>
    </row>
    <row r="871" spans="1:8" x14ac:dyDescent="0.2">
      <c r="A871" s="14" t="s">
        <v>100</v>
      </c>
      <c r="B871" s="14" t="s">
        <v>82</v>
      </c>
      <c r="C871" s="14" t="s">
        <v>322</v>
      </c>
      <c r="D871" s="82">
        <v>59</v>
      </c>
      <c r="E871" s="87">
        <v>1563.04</v>
      </c>
      <c r="F871" s="87">
        <v>1587.56</v>
      </c>
      <c r="G871" s="87">
        <v>1612.47</v>
      </c>
      <c r="H871" s="87">
        <v>1637.77</v>
      </c>
    </row>
    <row r="872" spans="1:8" x14ac:dyDescent="0.2">
      <c r="A872" s="14" t="s">
        <v>100</v>
      </c>
      <c r="B872" s="14" t="s">
        <v>82</v>
      </c>
      <c r="C872" s="14" t="s">
        <v>322</v>
      </c>
      <c r="D872" s="82">
        <v>60</v>
      </c>
      <c r="E872" s="87">
        <v>1629.69</v>
      </c>
      <c r="F872" s="87">
        <v>1655.26</v>
      </c>
      <c r="G872" s="87">
        <v>1681.23</v>
      </c>
      <c r="H872" s="87">
        <v>1707.61</v>
      </c>
    </row>
    <row r="873" spans="1:8" x14ac:dyDescent="0.2">
      <c r="A873" s="14" t="s">
        <v>100</v>
      </c>
      <c r="B873" s="14" t="s">
        <v>82</v>
      </c>
      <c r="C873" s="14" t="s">
        <v>322</v>
      </c>
      <c r="D873" s="82">
        <v>61</v>
      </c>
      <c r="E873" s="87">
        <v>1687.34</v>
      </c>
      <c r="F873" s="87">
        <v>1713.81</v>
      </c>
      <c r="G873" s="87">
        <v>1740.7</v>
      </c>
      <c r="H873" s="87">
        <v>1768.01</v>
      </c>
    </row>
    <row r="874" spans="1:8" x14ac:dyDescent="0.2">
      <c r="A874" s="14" t="s">
        <v>100</v>
      </c>
      <c r="B874" s="14" t="s">
        <v>82</v>
      </c>
      <c r="C874" s="14" t="s">
        <v>322</v>
      </c>
      <c r="D874" s="82">
        <v>62</v>
      </c>
      <c r="E874" s="87">
        <v>1725.17</v>
      </c>
      <c r="F874" s="87">
        <v>1752.24</v>
      </c>
      <c r="G874" s="87">
        <v>1779.73</v>
      </c>
      <c r="H874" s="87">
        <v>1807.65</v>
      </c>
    </row>
    <row r="875" spans="1:8" x14ac:dyDescent="0.2">
      <c r="A875" s="14" t="s">
        <v>100</v>
      </c>
      <c r="B875" s="14" t="s">
        <v>82</v>
      </c>
      <c r="C875" s="14" t="s">
        <v>322</v>
      </c>
      <c r="D875" s="82">
        <v>63</v>
      </c>
      <c r="E875" s="87">
        <v>1772.61</v>
      </c>
      <c r="F875" s="87">
        <v>1800.42</v>
      </c>
      <c r="G875" s="87">
        <v>1828.67</v>
      </c>
      <c r="H875" s="87">
        <v>1857.36</v>
      </c>
    </row>
    <row r="876" spans="1:8" x14ac:dyDescent="0.2">
      <c r="A876" s="14" t="s">
        <v>100</v>
      </c>
      <c r="B876" s="14" t="s">
        <v>82</v>
      </c>
      <c r="C876" s="14" t="s">
        <v>322</v>
      </c>
      <c r="D876" s="82" t="s">
        <v>84</v>
      </c>
      <c r="E876" s="87">
        <v>1801.42</v>
      </c>
      <c r="F876" s="87">
        <v>1829.68</v>
      </c>
      <c r="G876" s="87">
        <v>1858.39</v>
      </c>
      <c r="H876" s="87">
        <v>1887.55</v>
      </c>
    </row>
    <row r="877" spans="1:8" ht="75" x14ac:dyDescent="0.2">
      <c r="A877" s="82" t="s">
        <v>101</v>
      </c>
      <c r="B877" s="83" t="s">
        <v>82</v>
      </c>
      <c r="C877" s="88" t="s">
        <v>322</v>
      </c>
      <c r="D877" s="82" t="s">
        <v>83</v>
      </c>
      <c r="E877" s="87">
        <v>424.11</v>
      </c>
      <c r="F877" s="87">
        <v>430.76</v>
      </c>
      <c r="G877" s="87">
        <v>437.52</v>
      </c>
      <c r="H877" s="87">
        <v>444.39</v>
      </c>
    </row>
    <row r="878" spans="1:8" x14ac:dyDescent="0.2">
      <c r="A878" s="14" t="s">
        <v>101</v>
      </c>
      <c r="B878" s="14" t="s">
        <v>82</v>
      </c>
      <c r="C878" s="14" t="s">
        <v>322</v>
      </c>
      <c r="D878" s="82">
        <v>15</v>
      </c>
      <c r="E878" s="87">
        <v>461.81</v>
      </c>
      <c r="F878" s="87">
        <v>469.05</v>
      </c>
      <c r="G878" s="87">
        <v>476.41</v>
      </c>
      <c r="H878" s="87">
        <v>483.89</v>
      </c>
    </row>
    <row r="879" spans="1:8" x14ac:dyDescent="0.2">
      <c r="A879" s="14" t="s">
        <v>101</v>
      </c>
      <c r="B879" s="14" t="s">
        <v>82</v>
      </c>
      <c r="C879" s="14" t="s">
        <v>322</v>
      </c>
      <c r="D879" s="82">
        <v>16</v>
      </c>
      <c r="E879" s="87">
        <v>476.22</v>
      </c>
      <c r="F879" s="87">
        <v>483.69</v>
      </c>
      <c r="G879" s="87">
        <v>491.28</v>
      </c>
      <c r="H879" s="87">
        <v>498.99</v>
      </c>
    </row>
    <row r="880" spans="1:8" x14ac:dyDescent="0.2">
      <c r="A880" s="14" t="s">
        <v>101</v>
      </c>
      <c r="B880" s="14" t="s">
        <v>82</v>
      </c>
      <c r="C880" s="14" t="s">
        <v>322</v>
      </c>
      <c r="D880" s="82">
        <v>17</v>
      </c>
      <c r="E880" s="87">
        <v>490.64</v>
      </c>
      <c r="F880" s="87">
        <v>498.33</v>
      </c>
      <c r="G880" s="87">
        <v>506.15</v>
      </c>
      <c r="H880" s="87">
        <v>514.09</v>
      </c>
    </row>
    <row r="881" spans="1:8" x14ac:dyDescent="0.2">
      <c r="A881" s="14" t="s">
        <v>101</v>
      </c>
      <c r="B881" s="14" t="s">
        <v>82</v>
      </c>
      <c r="C881" s="14" t="s">
        <v>322</v>
      </c>
      <c r="D881" s="82">
        <v>18</v>
      </c>
      <c r="E881" s="87">
        <v>506.16</v>
      </c>
      <c r="F881" s="87">
        <v>514.1</v>
      </c>
      <c r="G881" s="87">
        <v>522.16999999999996</v>
      </c>
      <c r="H881" s="87">
        <v>530.36</v>
      </c>
    </row>
    <row r="882" spans="1:8" x14ac:dyDescent="0.2">
      <c r="A882" s="14" t="s">
        <v>101</v>
      </c>
      <c r="B882" s="14" t="s">
        <v>82</v>
      </c>
      <c r="C882" s="14" t="s">
        <v>322</v>
      </c>
      <c r="D882" s="82">
        <v>19</v>
      </c>
      <c r="E882" s="87">
        <v>521.67999999999995</v>
      </c>
      <c r="F882" s="87">
        <v>529.87</v>
      </c>
      <c r="G882" s="87">
        <v>538.17999999999995</v>
      </c>
      <c r="H882" s="87">
        <v>546.62</v>
      </c>
    </row>
    <row r="883" spans="1:8" x14ac:dyDescent="0.2">
      <c r="A883" s="14" t="s">
        <v>101</v>
      </c>
      <c r="B883" s="14" t="s">
        <v>82</v>
      </c>
      <c r="C883" s="14" t="s">
        <v>322</v>
      </c>
      <c r="D883" s="82">
        <v>20</v>
      </c>
      <c r="E883" s="87">
        <v>537.76</v>
      </c>
      <c r="F883" s="87">
        <v>546.20000000000005</v>
      </c>
      <c r="G883" s="87">
        <v>554.77</v>
      </c>
      <c r="H883" s="87">
        <v>563.47</v>
      </c>
    </row>
    <row r="884" spans="1:8" x14ac:dyDescent="0.2">
      <c r="A884" s="14" t="s">
        <v>101</v>
      </c>
      <c r="B884" s="14" t="s">
        <v>82</v>
      </c>
      <c r="C884" s="14" t="s">
        <v>322</v>
      </c>
      <c r="D884" s="82">
        <v>21</v>
      </c>
      <c r="E884" s="87">
        <v>554.39</v>
      </c>
      <c r="F884" s="87">
        <v>563.09</v>
      </c>
      <c r="G884" s="87">
        <v>571.91999999999996</v>
      </c>
      <c r="H884" s="87">
        <v>580.9</v>
      </c>
    </row>
    <row r="885" spans="1:8" x14ac:dyDescent="0.2">
      <c r="A885" s="14" t="s">
        <v>101</v>
      </c>
      <c r="B885" s="14" t="s">
        <v>82</v>
      </c>
      <c r="C885" s="14" t="s">
        <v>322</v>
      </c>
      <c r="D885" s="82">
        <v>22</v>
      </c>
      <c r="E885" s="87">
        <v>554.39</v>
      </c>
      <c r="F885" s="87">
        <v>563.09</v>
      </c>
      <c r="G885" s="87">
        <v>571.91999999999996</v>
      </c>
      <c r="H885" s="87">
        <v>580.9</v>
      </c>
    </row>
    <row r="886" spans="1:8" x14ac:dyDescent="0.2">
      <c r="A886" s="14" t="s">
        <v>101</v>
      </c>
      <c r="B886" s="14" t="s">
        <v>82</v>
      </c>
      <c r="C886" s="14" t="s">
        <v>322</v>
      </c>
      <c r="D886" s="82">
        <v>23</v>
      </c>
      <c r="E886" s="87">
        <v>554.39</v>
      </c>
      <c r="F886" s="87">
        <v>563.09</v>
      </c>
      <c r="G886" s="87">
        <v>571.91999999999996</v>
      </c>
      <c r="H886" s="87">
        <v>580.9</v>
      </c>
    </row>
    <row r="887" spans="1:8" x14ac:dyDescent="0.2">
      <c r="A887" s="14" t="s">
        <v>101</v>
      </c>
      <c r="B887" s="14" t="s">
        <v>82</v>
      </c>
      <c r="C887" s="14" t="s">
        <v>322</v>
      </c>
      <c r="D887" s="82">
        <v>24</v>
      </c>
      <c r="E887" s="87">
        <v>554.39</v>
      </c>
      <c r="F887" s="87">
        <v>563.09</v>
      </c>
      <c r="G887" s="87">
        <v>571.91999999999996</v>
      </c>
      <c r="H887" s="87">
        <v>580.9</v>
      </c>
    </row>
    <row r="888" spans="1:8" x14ac:dyDescent="0.2">
      <c r="A888" s="14" t="s">
        <v>101</v>
      </c>
      <c r="B888" s="14" t="s">
        <v>82</v>
      </c>
      <c r="C888" s="14" t="s">
        <v>322</v>
      </c>
      <c r="D888" s="82">
        <v>25</v>
      </c>
      <c r="E888" s="87">
        <v>556.61</v>
      </c>
      <c r="F888" s="87">
        <v>565.34</v>
      </c>
      <c r="G888" s="87">
        <v>574.21</v>
      </c>
      <c r="H888" s="87">
        <v>583.22</v>
      </c>
    </row>
    <row r="889" spans="1:8" x14ac:dyDescent="0.2">
      <c r="A889" s="14" t="s">
        <v>101</v>
      </c>
      <c r="B889" s="14" t="s">
        <v>82</v>
      </c>
      <c r="C889" s="14" t="s">
        <v>322</v>
      </c>
      <c r="D889" s="82">
        <v>26</v>
      </c>
      <c r="E889" s="87">
        <v>567.70000000000005</v>
      </c>
      <c r="F889" s="87">
        <v>576.6</v>
      </c>
      <c r="G889" s="87">
        <v>585.65</v>
      </c>
      <c r="H889" s="87">
        <v>594.84</v>
      </c>
    </row>
    <row r="890" spans="1:8" x14ac:dyDescent="0.2">
      <c r="A890" s="14" t="s">
        <v>101</v>
      </c>
      <c r="B890" s="14" t="s">
        <v>82</v>
      </c>
      <c r="C890" s="14" t="s">
        <v>322</v>
      </c>
      <c r="D890" s="82">
        <v>27</v>
      </c>
      <c r="E890" s="87">
        <v>581</v>
      </c>
      <c r="F890" s="87">
        <v>590.12</v>
      </c>
      <c r="G890" s="87">
        <v>599.38</v>
      </c>
      <c r="H890" s="87">
        <v>608.78</v>
      </c>
    </row>
    <row r="891" spans="1:8" x14ac:dyDescent="0.2">
      <c r="A891" s="14" t="s">
        <v>101</v>
      </c>
      <c r="B891" s="14" t="s">
        <v>82</v>
      </c>
      <c r="C891" s="14" t="s">
        <v>322</v>
      </c>
      <c r="D891" s="82">
        <v>28</v>
      </c>
      <c r="E891" s="87">
        <v>602.62</v>
      </c>
      <c r="F891" s="87">
        <v>612.08000000000004</v>
      </c>
      <c r="G891" s="87">
        <v>621.67999999999995</v>
      </c>
      <c r="H891" s="87">
        <v>631.44000000000005</v>
      </c>
    </row>
    <row r="892" spans="1:8" x14ac:dyDescent="0.2">
      <c r="A892" s="14" t="s">
        <v>101</v>
      </c>
      <c r="B892" s="14" t="s">
        <v>82</v>
      </c>
      <c r="C892" s="14" t="s">
        <v>322</v>
      </c>
      <c r="D892" s="82">
        <v>29</v>
      </c>
      <c r="E892" s="87">
        <v>620.36</v>
      </c>
      <c r="F892" s="87">
        <v>630.1</v>
      </c>
      <c r="G892" s="87">
        <v>639.98</v>
      </c>
      <c r="H892" s="87">
        <v>650.02</v>
      </c>
    </row>
    <row r="893" spans="1:8" x14ac:dyDescent="0.2">
      <c r="A893" s="14" t="s">
        <v>101</v>
      </c>
      <c r="B893" s="14" t="s">
        <v>82</v>
      </c>
      <c r="C893" s="14" t="s">
        <v>322</v>
      </c>
      <c r="D893" s="82">
        <v>30</v>
      </c>
      <c r="E893" s="87">
        <v>629.23</v>
      </c>
      <c r="F893" s="87">
        <v>639.11</v>
      </c>
      <c r="G893" s="87">
        <v>649.13</v>
      </c>
      <c r="H893" s="87">
        <v>659.32</v>
      </c>
    </row>
    <row r="894" spans="1:8" x14ac:dyDescent="0.2">
      <c r="A894" s="14" t="s">
        <v>101</v>
      </c>
      <c r="B894" s="14" t="s">
        <v>82</v>
      </c>
      <c r="C894" s="14" t="s">
        <v>322</v>
      </c>
      <c r="D894" s="82">
        <v>31</v>
      </c>
      <c r="E894" s="87">
        <v>642.54</v>
      </c>
      <c r="F894" s="87">
        <v>652.62</v>
      </c>
      <c r="G894" s="87">
        <v>662.86</v>
      </c>
      <c r="H894" s="87">
        <v>673.26</v>
      </c>
    </row>
    <row r="895" spans="1:8" x14ac:dyDescent="0.2">
      <c r="A895" s="14" t="s">
        <v>101</v>
      </c>
      <c r="B895" s="14" t="s">
        <v>82</v>
      </c>
      <c r="C895" s="14" t="s">
        <v>322</v>
      </c>
      <c r="D895" s="82">
        <v>32</v>
      </c>
      <c r="E895" s="87">
        <v>655.85</v>
      </c>
      <c r="F895" s="87">
        <v>666.14</v>
      </c>
      <c r="G895" s="87">
        <v>676.59</v>
      </c>
      <c r="H895" s="87">
        <v>687.2</v>
      </c>
    </row>
    <row r="896" spans="1:8" x14ac:dyDescent="0.2">
      <c r="A896" s="14" t="s">
        <v>101</v>
      </c>
      <c r="B896" s="14" t="s">
        <v>82</v>
      </c>
      <c r="C896" s="14" t="s">
        <v>322</v>
      </c>
      <c r="D896" s="82">
        <v>33</v>
      </c>
      <c r="E896" s="87">
        <v>664.16</v>
      </c>
      <c r="F896" s="87">
        <v>674.58</v>
      </c>
      <c r="G896" s="87">
        <v>685.17</v>
      </c>
      <c r="H896" s="87">
        <v>695.92</v>
      </c>
    </row>
    <row r="897" spans="1:8" x14ac:dyDescent="0.2">
      <c r="A897" s="14" t="s">
        <v>101</v>
      </c>
      <c r="B897" s="14" t="s">
        <v>82</v>
      </c>
      <c r="C897" s="14" t="s">
        <v>322</v>
      </c>
      <c r="D897" s="82">
        <v>34</v>
      </c>
      <c r="E897" s="87">
        <v>673.03</v>
      </c>
      <c r="F897" s="87">
        <v>683.59</v>
      </c>
      <c r="G897" s="87">
        <v>694.32</v>
      </c>
      <c r="H897" s="87">
        <v>705.21</v>
      </c>
    </row>
    <row r="898" spans="1:8" x14ac:dyDescent="0.2">
      <c r="A898" s="14" t="s">
        <v>101</v>
      </c>
      <c r="B898" s="14" t="s">
        <v>82</v>
      </c>
      <c r="C898" s="14" t="s">
        <v>322</v>
      </c>
      <c r="D898" s="82">
        <v>35</v>
      </c>
      <c r="E898" s="87">
        <v>677.47</v>
      </c>
      <c r="F898" s="87">
        <v>688.1</v>
      </c>
      <c r="G898" s="87">
        <v>698.89</v>
      </c>
      <c r="H898" s="87">
        <v>709.86</v>
      </c>
    </row>
    <row r="899" spans="1:8" x14ac:dyDescent="0.2">
      <c r="A899" s="14" t="s">
        <v>101</v>
      </c>
      <c r="B899" s="14" t="s">
        <v>82</v>
      </c>
      <c r="C899" s="14" t="s">
        <v>322</v>
      </c>
      <c r="D899" s="82">
        <v>36</v>
      </c>
      <c r="E899" s="87">
        <v>681.9</v>
      </c>
      <c r="F899" s="87">
        <v>692.6</v>
      </c>
      <c r="G899" s="87">
        <v>703.47</v>
      </c>
      <c r="H899" s="87">
        <v>714.5</v>
      </c>
    </row>
    <row r="900" spans="1:8" x14ac:dyDescent="0.2">
      <c r="A900" s="14" t="s">
        <v>101</v>
      </c>
      <c r="B900" s="14" t="s">
        <v>82</v>
      </c>
      <c r="C900" s="14" t="s">
        <v>322</v>
      </c>
      <c r="D900" s="82">
        <v>37</v>
      </c>
      <c r="E900" s="87">
        <v>686.34</v>
      </c>
      <c r="F900" s="87">
        <v>697.11</v>
      </c>
      <c r="G900" s="87">
        <v>708.04</v>
      </c>
      <c r="H900" s="87">
        <v>719.15</v>
      </c>
    </row>
    <row r="901" spans="1:8" x14ac:dyDescent="0.2">
      <c r="A901" s="14" t="s">
        <v>101</v>
      </c>
      <c r="B901" s="14" t="s">
        <v>82</v>
      </c>
      <c r="C901" s="14" t="s">
        <v>322</v>
      </c>
      <c r="D901" s="82">
        <v>38</v>
      </c>
      <c r="E901" s="87">
        <v>690.77</v>
      </c>
      <c r="F901" s="87">
        <v>701.61</v>
      </c>
      <c r="G901" s="87">
        <v>712.62</v>
      </c>
      <c r="H901" s="87">
        <v>723.8</v>
      </c>
    </row>
    <row r="902" spans="1:8" x14ac:dyDescent="0.2">
      <c r="A902" s="14" t="s">
        <v>101</v>
      </c>
      <c r="B902" s="14" t="s">
        <v>82</v>
      </c>
      <c r="C902" s="14" t="s">
        <v>322</v>
      </c>
      <c r="D902" s="82">
        <v>39</v>
      </c>
      <c r="E902" s="87">
        <v>699.64</v>
      </c>
      <c r="F902" s="87">
        <v>710.62</v>
      </c>
      <c r="G902" s="87">
        <v>721.77</v>
      </c>
      <c r="H902" s="87">
        <v>733.09</v>
      </c>
    </row>
    <row r="903" spans="1:8" x14ac:dyDescent="0.2">
      <c r="A903" s="14" t="s">
        <v>101</v>
      </c>
      <c r="B903" s="14" t="s">
        <v>82</v>
      </c>
      <c r="C903" s="14" t="s">
        <v>322</v>
      </c>
      <c r="D903" s="82">
        <v>40</v>
      </c>
      <c r="E903" s="87">
        <v>708.51</v>
      </c>
      <c r="F903" s="87">
        <v>719.63</v>
      </c>
      <c r="G903" s="87">
        <v>730.92</v>
      </c>
      <c r="H903" s="87">
        <v>742.39</v>
      </c>
    </row>
    <row r="904" spans="1:8" x14ac:dyDescent="0.2">
      <c r="A904" s="14" t="s">
        <v>101</v>
      </c>
      <c r="B904" s="14" t="s">
        <v>82</v>
      </c>
      <c r="C904" s="14" t="s">
        <v>322</v>
      </c>
      <c r="D904" s="82">
        <v>41</v>
      </c>
      <c r="E904" s="87">
        <v>721.82</v>
      </c>
      <c r="F904" s="87">
        <v>733.14</v>
      </c>
      <c r="G904" s="87">
        <v>744.65</v>
      </c>
      <c r="H904" s="87">
        <v>756.33</v>
      </c>
    </row>
    <row r="905" spans="1:8" x14ac:dyDescent="0.2">
      <c r="A905" s="14" t="s">
        <v>101</v>
      </c>
      <c r="B905" s="14" t="s">
        <v>82</v>
      </c>
      <c r="C905" s="14" t="s">
        <v>322</v>
      </c>
      <c r="D905" s="82">
        <v>42</v>
      </c>
      <c r="E905" s="87">
        <v>734.57</v>
      </c>
      <c r="F905" s="87">
        <v>746.09</v>
      </c>
      <c r="G905" s="87">
        <v>757.8</v>
      </c>
      <c r="H905" s="87">
        <v>769.69</v>
      </c>
    </row>
    <row r="906" spans="1:8" x14ac:dyDescent="0.2">
      <c r="A906" s="14" t="s">
        <v>101</v>
      </c>
      <c r="B906" s="14" t="s">
        <v>82</v>
      </c>
      <c r="C906" s="14" t="s">
        <v>322</v>
      </c>
      <c r="D906" s="82">
        <v>43</v>
      </c>
      <c r="E906" s="87">
        <v>752.31</v>
      </c>
      <c r="F906" s="87">
        <v>764.11</v>
      </c>
      <c r="G906" s="87">
        <v>776.1</v>
      </c>
      <c r="H906" s="87">
        <v>788.28</v>
      </c>
    </row>
    <row r="907" spans="1:8" x14ac:dyDescent="0.2">
      <c r="A907" s="14" t="s">
        <v>101</v>
      </c>
      <c r="B907" s="14" t="s">
        <v>82</v>
      </c>
      <c r="C907" s="14" t="s">
        <v>322</v>
      </c>
      <c r="D907" s="82">
        <v>44</v>
      </c>
      <c r="E907" s="87">
        <v>774.49</v>
      </c>
      <c r="F907" s="87">
        <v>786.64</v>
      </c>
      <c r="G907" s="87">
        <v>798.98</v>
      </c>
      <c r="H907" s="87">
        <v>811.51</v>
      </c>
    </row>
    <row r="908" spans="1:8" x14ac:dyDescent="0.2">
      <c r="A908" s="14" t="s">
        <v>101</v>
      </c>
      <c r="B908" s="14" t="s">
        <v>82</v>
      </c>
      <c r="C908" s="14" t="s">
        <v>322</v>
      </c>
      <c r="D908" s="82">
        <v>45</v>
      </c>
      <c r="E908" s="87">
        <v>800.54</v>
      </c>
      <c r="F908" s="87">
        <v>813.1</v>
      </c>
      <c r="G908" s="87">
        <v>825.86</v>
      </c>
      <c r="H908" s="87">
        <v>838.82</v>
      </c>
    </row>
    <row r="909" spans="1:8" x14ac:dyDescent="0.2">
      <c r="A909" s="14" t="s">
        <v>101</v>
      </c>
      <c r="B909" s="14" t="s">
        <v>82</v>
      </c>
      <c r="C909" s="14" t="s">
        <v>322</v>
      </c>
      <c r="D909" s="82">
        <v>46</v>
      </c>
      <c r="E909" s="87">
        <v>831.59</v>
      </c>
      <c r="F909" s="87">
        <v>844.63</v>
      </c>
      <c r="G909" s="87">
        <v>857.89</v>
      </c>
      <c r="H909" s="87">
        <v>871.35</v>
      </c>
    </row>
    <row r="910" spans="1:8" x14ac:dyDescent="0.2">
      <c r="A910" s="14" t="s">
        <v>101</v>
      </c>
      <c r="B910" s="14" t="s">
        <v>82</v>
      </c>
      <c r="C910" s="14" t="s">
        <v>322</v>
      </c>
      <c r="D910" s="82">
        <v>47</v>
      </c>
      <c r="E910" s="87">
        <v>866.51</v>
      </c>
      <c r="F910" s="87">
        <v>880.11</v>
      </c>
      <c r="G910" s="87">
        <v>893.92</v>
      </c>
      <c r="H910" s="87">
        <v>907.94</v>
      </c>
    </row>
    <row r="911" spans="1:8" x14ac:dyDescent="0.2">
      <c r="A911" s="14" t="s">
        <v>101</v>
      </c>
      <c r="B911" s="14" t="s">
        <v>82</v>
      </c>
      <c r="C911" s="14" t="s">
        <v>322</v>
      </c>
      <c r="D911" s="82">
        <v>48</v>
      </c>
      <c r="E911" s="87">
        <v>906.43</v>
      </c>
      <c r="F911" s="87">
        <v>920.65</v>
      </c>
      <c r="G911" s="87">
        <v>935.1</v>
      </c>
      <c r="H911" s="87">
        <v>949.77</v>
      </c>
    </row>
    <row r="912" spans="1:8" x14ac:dyDescent="0.2">
      <c r="A912" s="14" t="s">
        <v>101</v>
      </c>
      <c r="B912" s="14" t="s">
        <v>82</v>
      </c>
      <c r="C912" s="14" t="s">
        <v>322</v>
      </c>
      <c r="D912" s="82">
        <v>49</v>
      </c>
      <c r="E912" s="87">
        <v>945.79</v>
      </c>
      <c r="F912" s="87">
        <v>960.63</v>
      </c>
      <c r="G912" s="87">
        <v>975.7</v>
      </c>
      <c r="H912" s="87">
        <v>991.01</v>
      </c>
    </row>
    <row r="913" spans="1:8" x14ac:dyDescent="0.2">
      <c r="A913" s="14" t="s">
        <v>101</v>
      </c>
      <c r="B913" s="14" t="s">
        <v>82</v>
      </c>
      <c r="C913" s="14" t="s">
        <v>322</v>
      </c>
      <c r="D913" s="82">
        <v>50</v>
      </c>
      <c r="E913" s="87">
        <v>990.14</v>
      </c>
      <c r="F913" s="87">
        <v>1005.68</v>
      </c>
      <c r="G913" s="87">
        <v>1021.46</v>
      </c>
      <c r="H913" s="87">
        <v>1037.48</v>
      </c>
    </row>
    <row r="914" spans="1:8" x14ac:dyDescent="0.2">
      <c r="A914" s="14" t="s">
        <v>101</v>
      </c>
      <c r="B914" s="14" t="s">
        <v>82</v>
      </c>
      <c r="C914" s="14" t="s">
        <v>322</v>
      </c>
      <c r="D914" s="82">
        <v>51</v>
      </c>
      <c r="E914" s="87">
        <v>1033.94</v>
      </c>
      <c r="F914" s="87">
        <v>1050.1600000000001</v>
      </c>
      <c r="G914" s="87">
        <v>1066.6400000000001</v>
      </c>
      <c r="H914" s="87">
        <v>1083.3699999999999</v>
      </c>
    </row>
    <row r="915" spans="1:8" x14ac:dyDescent="0.2">
      <c r="A915" s="14" t="s">
        <v>101</v>
      </c>
      <c r="B915" s="14" t="s">
        <v>82</v>
      </c>
      <c r="C915" s="14" t="s">
        <v>322</v>
      </c>
      <c r="D915" s="82">
        <v>52</v>
      </c>
      <c r="E915" s="87">
        <v>1082.17</v>
      </c>
      <c r="F915" s="87">
        <v>1099.1500000000001</v>
      </c>
      <c r="G915" s="87">
        <v>1116.4000000000001</v>
      </c>
      <c r="H915" s="87">
        <v>1133.9100000000001</v>
      </c>
    </row>
    <row r="916" spans="1:8" x14ac:dyDescent="0.2">
      <c r="A916" s="14" t="s">
        <v>101</v>
      </c>
      <c r="B916" s="14" t="s">
        <v>82</v>
      </c>
      <c r="C916" s="14" t="s">
        <v>322</v>
      </c>
      <c r="D916" s="82">
        <v>53</v>
      </c>
      <c r="E916" s="87">
        <v>1130.96</v>
      </c>
      <c r="F916" s="87">
        <v>1148.7</v>
      </c>
      <c r="G916" s="87">
        <v>1166.73</v>
      </c>
      <c r="H916" s="87">
        <v>1185.03</v>
      </c>
    </row>
    <row r="917" spans="1:8" x14ac:dyDescent="0.2">
      <c r="A917" s="14" t="s">
        <v>101</v>
      </c>
      <c r="B917" s="14" t="s">
        <v>82</v>
      </c>
      <c r="C917" s="14" t="s">
        <v>322</v>
      </c>
      <c r="D917" s="82">
        <v>54</v>
      </c>
      <c r="E917" s="87">
        <v>1183.6300000000001</v>
      </c>
      <c r="F917" s="87">
        <v>1202.2</v>
      </c>
      <c r="G917" s="87">
        <v>1221.06</v>
      </c>
      <c r="H917" s="87">
        <v>1240.22</v>
      </c>
    </row>
    <row r="918" spans="1:8" x14ac:dyDescent="0.2">
      <c r="A918" s="14" t="s">
        <v>101</v>
      </c>
      <c r="B918" s="14" t="s">
        <v>82</v>
      </c>
      <c r="C918" s="14" t="s">
        <v>322</v>
      </c>
      <c r="D918" s="82">
        <v>55</v>
      </c>
      <c r="E918" s="87">
        <v>1236.29</v>
      </c>
      <c r="F918" s="87">
        <v>1255.69</v>
      </c>
      <c r="G918" s="87">
        <v>1275.3900000000001</v>
      </c>
      <c r="H918" s="87">
        <v>1295.4000000000001</v>
      </c>
    </row>
    <row r="919" spans="1:8" x14ac:dyDescent="0.2">
      <c r="A919" s="14" t="s">
        <v>101</v>
      </c>
      <c r="B919" s="14" t="s">
        <v>82</v>
      </c>
      <c r="C919" s="14" t="s">
        <v>322</v>
      </c>
      <c r="D919" s="82">
        <v>56</v>
      </c>
      <c r="E919" s="87">
        <v>1293.4000000000001</v>
      </c>
      <c r="F919" s="87">
        <v>1313.69</v>
      </c>
      <c r="G919" s="87">
        <v>1334.3</v>
      </c>
      <c r="H919" s="87">
        <v>1355.23</v>
      </c>
    </row>
    <row r="920" spans="1:8" x14ac:dyDescent="0.2">
      <c r="A920" s="14" t="s">
        <v>101</v>
      </c>
      <c r="B920" s="14" t="s">
        <v>82</v>
      </c>
      <c r="C920" s="14" t="s">
        <v>322</v>
      </c>
      <c r="D920" s="82">
        <v>57</v>
      </c>
      <c r="E920" s="87">
        <v>1351.05</v>
      </c>
      <c r="F920" s="87">
        <v>1372.25</v>
      </c>
      <c r="G920" s="87">
        <v>1393.78</v>
      </c>
      <c r="H920" s="87">
        <v>1415.65</v>
      </c>
    </row>
    <row r="921" spans="1:8" x14ac:dyDescent="0.2">
      <c r="A921" s="14" t="s">
        <v>101</v>
      </c>
      <c r="B921" s="14" t="s">
        <v>82</v>
      </c>
      <c r="C921" s="14" t="s">
        <v>322</v>
      </c>
      <c r="D921" s="82">
        <v>58</v>
      </c>
      <c r="E921" s="87">
        <v>1412.59</v>
      </c>
      <c r="F921" s="87">
        <v>1434.75</v>
      </c>
      <c r="G921" s="87">
        <v>1457.26</v>
      </c>
      <c r="H921" s="87">
        <v>1480.13</v>
      </c>
    </row>
    <row r="922" spans="1:8" x14ac:dyDescent="0.2">
      <c r="A922" s="14" t="s">
        <v>101</v>
      </c>
      <c r="B922" s="14" t="s">
        <v>82</v>
      </c>
      <c r="C922" s="14" t="s">
        <v>322</v>
      </c>
      <c r="D922" s="82">
        <v>59</v>
      </c>
      <c r="E922" s="87">
        <v>1443.08</v>
      </c>
      <c r="F922" s="87">
        <v>1465.72</v>
      </c>
      <c r="G922" s="87">
        <v>1488.72</v>
      </c>
      <c r="H922" s="87">
        <v>1512.08</v>
      </c>
    </row>
    <row r="923" spans="1:8" x14ac:dyDescent="0.2">
      <c r="A923" s="14" t="s">
        <v>101</v>
      </c>
      <c r="B923" s="14" t="s">
        <v>82</v>
      </c>
      <c r="C923" s="14" t="s">
        <v>322</v>
      </c>
      <c r="D923" s="82">
        <v>60</v>
      </c>
      <c r="E923" s="87">
        <v>1504.62</v>
      </c>
      <c r="F923" s="87">
        <v>1528.23</v>
      </c>
      <c r="G923" s="87">
        <v>1552.2</v>
      </c>
      <c r="H923" s="87">
        <v>1576.56</v>
      </c>
    </row>
    <row r="924" spans="1:8" x14ac:dyDescent="0.2">
      <c r="A924" s="14" t="s">
        <v>101</v>
      </c>
      <c r="B924" s="14" t="s">
        <v>82</v>
      </c>
      <c r="C924" s="14" t="s">
        <v>322</v>
      </c>
      <c r="D924" s="82">
        <v>61</v>
      </c>
      <c r="E924" s="87">
        <v>1557.84</v>
      </c>
      <c r="F924" s="87">
        <v>1582.28</v>
      </c>
      <c r="G924" s="87">
        <v>1607.11</v>
      </c>
      <c r="H924" s="87">
        <v>1632.32</v>
      </c>
    </row>
    <row r="925" spans="1:8" x14ac:dyDescent="0.2">
      <c r="A925" s="14" t="s">
        <v>101</v>
      </c>
      <c r="B925" s="14" t="s">
        <v>82</v>
      </c>
      <c r="C925" s="14" t="s">
        <v>322</v>
      </c>
      <c r="D925" s="82">
        <v>62</v>
      </c>
      <c r="E925" s="87">
        <v>1592.77</v>
      </c>
      <c r="F925" s="87">
        <v>1617.76</v>
      </c>
      <c r="G925" s="87">
        <v>1643.14</v>
      </c>
      <c r="H925" s="87">
        <v>1668.92</v>
      </c>
    </row>
    <row r="926" spans="1:8" x14ac:dyDescent="0.2">
      <c r="A926" s="14" t="s">
        <v>101</v>
      </c>
      <c r="B926" s="14" t="s">
        <v>82</v>
      </c>
      <c r="C926" s="14" t="s">
        <v>322</v>
      </c>
      <c r="D926" s="82">
        <v>63</v>
      </c>
      <c r="E926" s="87">
        <v>1636.56</v>
      </c>
      <c r="F926" s="87">
        <v>1662.24</v>
      </c>
      <c r="G926" s="87">
        <v>1688.32</v>
      </c>
      <c r="H926" s="87">
        <v>1714.81</v>
      </c>
    </row>
    <row r="927" spans="1:8" x14ac:dyDescent="0.2">
      <c r="A927" s="14" t="s">
        <v>101</v>
      </c>
      <c r="B927" s="14" t="s">
        <v>82</v>
      </c>
      <c r="C927" s="14" t="s">
        <v>322</v>
      </c>
      <c r="D927" s="82" t="s">
        <v>84</v>
      </c>
      <c r="E927" s="87">
        <v>1663.17</v>
      </c>
      <c r="F927" s="87">
        <v>1689.26</v>
      </c>
      <c r="G927" s="87">
        <v>1715.76</v>
      </c>
      <c r="H927" s="87">
        <v>1742.68</v>
      </c>
    </row>
    <row r="928" spans="1:8" ht="75" x14ac:dyDescent="0.2">
      <c r="A928" s="82" t="s">
        <v>102</v>
      </c>
      <c r="B928" s="83" t="s">
        <v>82</v>
      </c>
      <c r="C928" s="88" t="s">
        <v>322</v>
      </c>
      <c r="D928" s="82" t="s">
        <v>83</v>
      </c>
      <c r="E928" s="87">
        <v>444.63</v>
      </c>
      <c r="F928" s="87">
        <v>451.61</v>
      </c>
      <c r="G928" s="87">
        <v>458.69</v>
      </c>
      <c r="H928" s="87">
        <v>465.89</v>
      </c>
    </row>
    <row r="929" spans="1:8" x14ac:dyDescent="0.2">
      <c r="A929" s="14" t="s">
        <v>102</v>
      </c>
      <c r="B929" s="14" t="s">
        <v>82</v>
      </c>
      <c r="C929" s="14" t="s">
        <v>322</v>
      </c>
      <c r="D929" s="82">
        <v>15</v>
      </c>
      <c r="E929" s="87">
        <v>484.15</v>
      </c>
      <c r="F929" s="87">
        <v>491.75</v>
      </c>
      <c r="G929" s="87">
        <v>499.47</v>
      </c>
      <c r="H929" s="87">
        <v>507.3</v>
      </c>
    </row>
    <row r="930" spans="1:8" x14ac:dyDescent="0.2">
      <c r="A930" s="14" t="s">
        <v>102</v>
      </c>
      <c r="B930" s="14" t="s">
        <v>82</v>
      </c>
      <c r="C930" s="14" t="s">
        <v>322</v>
      </c>
      <c r="D930" s="82">
        <v>16</v>
      </c>
      <c r="E930" s="87">
        <v>499.27</v>
      </c>
      <c r="F930" s="87">
        <v>507.1</v>
      </c>
      <c r="G930" s="87">
        <v>515.04999999999995</v>
      </c>
      <c r="H930" s="87">
        <v>523.14</v>
      </c>
    </row>
    <row r="931" spans="1:8" x14ac:dyDescent="0.2">
      <c r="A931" s="14" t="s">
        <v>102</v>
      </c>
      <c r="B931" s="14" t="s">
        <v>82</v>
      </c>
      <c r="C931" s="14" t="s">
        <v>322</v>
      </c>
      <c r="D931" s="82">
        <v>17</v>
      </c>
      <c r="E931" s="87">
        <v>514.38</v>
      </c>
      <c r="F931" s="87">
        <v>522.45000000000005</v>
      </c>
      <c r="G931" s="87">
        <v>530.64</v>
      </c>
      <c r="H931" s="87">
        <v>538.97</v>
      </c>
    </row>
    <row r="932" spans="1:8" x14ac:dyDescent="0.2">
      <c r="A932" s="14" t="s">
        <v>102</v>
      </c>
      <c r="B932" s="14" t="s">
        <v>82</v>
      </c>
      <c r="C932" s="14" t="s">
        <v>322</v>
      </c>
      <c r="D932" s="82">
        <v>18</v>
      </c>
      <c r="E932" s="87">
        <v>530.65</v>
      </c>
      <c r="F932" s="87">
        <v>538.98</v>
      </c>
      <c r="G932" s="87">
        <v>547.42999999999995</v>
      </c>
      <c r="H932" s="87">
        <v>556.02</v>
      </c>
    </row>
    <row r="933" spans="1:8" x14ac:dyDescent="0.2">
      <c r="A933" s="14" t="s">
        <v>102</v>
      </c>
      <c r="B933" s="14" t="s">
        <v>82</v>
      </c>
      <c r="C933" s="14" t="s">
        <v>322</v>
      </c>
      <c r="D933" s="82">
        <v>19</v>
      </c>
      <c r="E933" s="87">
        <v>546.92999999999995</v>
      </c>
      <c r="F933" s="87">
        <v>555.51</v>
      </c>
      <c r="G933" s="87">
        <v>564.22</v>
      </c>
      <c r="H933" s="87">
        <v>573.07000000000005</v>
      </c>
    </row>
    <row r="934" spans="1:8" x14ac:dyDescent="0.2">
      <c r="A934" s="14" t="s">
        <v>102</v>
      </c>
      <c r="B934" s="14" t="s">
        <v>82</v>
      </c>
      <c r="C934" s="14" t="s">
        <v>322</v>
      </c>
      <c r="D934" s="82">
        <v>20</v>
      </c>
      <c r="E934" s="87">
        <v>563.78</v>
      </c>
      <c r="F934" s="87">
        <v>572.63</v>
      </c>
      <c r="G934" s="87">
        <v>581.61</v>
      </c>
      <c r="H934" s="87">
        <v>590.74</v>
      </c>
    </row>
    <row r="935" spans="1:8" x14ac:dyDescent="0.2">
      <c r="A935" s="14" t="s">
        <v>102</v>
      </c>
      <c r="B935" s="14" t="s">
        <v>82</v>
      </c>
      <c r="C935" s="14" t="s">
        <v>322</v>
      </c>
      <c r="D935" s="82">
        <v>21</v>
      </c>
      <c r="E935" s="87">
        <v>581.22</v>
      </c>
      <c r="F935" s="87">
        <v>590.34</v>
      </c>
      <c r="G935" s="87">
        <v>599.6</v>
      </c>
      <c r="H935" s="87">
        <v>609.01</v>
      </c>
    </row>
    <row r="936" spans="1:8" x14ac:dyDescent="0.2">
      <c r="A936" s="14" t="s">
        <v>102</v>
      </c>
      <c r="B936" s="14" t="s">
        <v>82</v>
      </c>
      <c r="C936" s="14" t="s">
        <v>322</v>
      </c>
      <c r="D936" s="82">
        <v>22</v>
      </c>
      <c r="E936" s="87">
        <v>581.22</v>
      </c>
      <c r="F936" s="87">
        <v>590.34</v>
      </c>
      <c r="G936" s="87">
        <v>599.6</v>
      </c>
      <c r="H936" s="87">
        <v>609.01</v>
      </c>
    </row>
    <row r="937" spans="1:8" x14ac:dyDescent="0.2">
      <c r="A937" s="14" t="s">
        <v>102</v>
      </c>
      <c r="B937" s="14" t="s">
        <v>82</v>
      </c>
      <c r="C937" s="14" t="s">
        <v>322</v>
      </c>
      <c r="D937" s="82">
        <v>23</v>
      </c>
      <c r="E937" s="87">
        <v>581.22</v>
      </c>
      <c r="F937" s="87">
        <v>590.34</v>
      </c>
      <c r="G937" s="87">
        <v>599.6</v>
      </c>
      <c r="H937" s="87">
        <v>609.01</v>
      </c>
    </row>
    <row r="938" spans="1:8" x14ac:dyDescent="0.2">
      <c r="A938" s="14" t="s">
        <v>102</v>
      </c>
      <c r="B938" s="14" t="s">
        <v>82</v>
      </c>
      <c r="C938" s="14" t="s">
        <v>322</v>
      </c>
      <c r="D938" s="82">
        <v>24</v>
      </c>
      <c r="E938" s="87">
        <v>581.22</v>
      </c>
      <c r="F938" s="87">
        <v>590.34</v>
      </c>
      <c r="G938" s="87">
        <v>599.6</v>
      </c>
      <c r="H938" s="87">
        <v>609.01</v>
      </c>
    </row>
    <row r="939" spans="1:8" x14ac:dyDescent="0.2">
      <c r="A939" s="14" t="s">
        <v>102</v>
      </c>
      <c r="B939" s="14" t="s">
        <v>82</v>
      </c>
      <c r="C939" s="14" t="s">
        <v>322</v>
      </c>
      <c r="D939" s="82">
        <v>25</v>
      </c>
      <c r="E939" s="87">
        <v>583.54</v>
      </c>
      <c r="F939" s="87">
        <v>592.70000000000005</v>
      </c>
      <c r="G939" s="87">
        <v>602</v>
      </c>
      <c r="H939" s="87">
        <v>611.44000000000005</v>
      </c>
    </row>
    <row r="940" spans="1:8" x14ac:dyDescent="0.2">
      <c r="A940" s="14" t="s">
        <v>102</v>
      </c>
      <c r="B940" s="14" t="s">
        <v>82</v>
      </c>
      <c r="C940" s="14" t="s">
        <v>322</v>
      </c>
      <c r="D940" s="82">
        <v>26</v>
      </c>
      <c r="E940" s="87">
        <v>595.16999999999996</v>
      </c>
      <c r="F940" s="87">
        <v>604.5</v>
      </c>
      <c r="G940" s="87">
        <v>613.99</v>
      </c>
      <c r="H940" s="87">
        <v>623.62</v>
      </c>
    </row>
    <row r="941" spans="1:8" x14ac:dyDescent="0.2">
      <c r="A941" s="14" t="s">
        <v>102</v>
      </c>
      <c r="B941" s="14" t="s">
        <v>82</v>
      </c>
      <c r="C941" s="14" t="s">
        <v>322</v>
      </c>
      <c r="D941" s="82">
        <v>27</v>
      </c>
      <c r="E941" s="87">
        <v>609.12</v>
      </c>
      <c r="F941" s="87">
        <v>618.66999999999996</v>
      </c>
      <c r="G941" s="87">
        <v>628.38</v>
      </c>
      <c r="H941" s="87">
        <v>638.24</v>
      </c>
    </row>
    <row r="942" spans="1:8" x14ac:dyDescent="0.2">
      <c r="A942" s="14" t="s">
        <v>102</v>
      </c>
      <c r="B942" s="14" t="s">
        <v>82</v>
      </c>
      <c r="C942" s="14" t="s">
        <v>322</v>
      </c>
      <c r="D942" s="82">
        <v>28</v>
      </c>
      <c r="E942" s="87">
        <v>631.78</v>
      </c>
      <c r="F942" s="87">
        <v>641.70000000000005</v>
      </c>
      <c r="G942" s="87">
        <v>651.76</v>
      </c>
      <c r="H942" s="87">
        <v>661.99</v>
      </c>
    </row>
    <row r="943" spans="1:8" x14ac:dyDescent="0.2">
      <c r="A943" s="14" t="s">
        <v>102</v>
      </c>
      <c r="B943" s="14" t="s">
        <v>82</v>
      </c>
      <c r="C943" s="14" t="s">
        <v>322</v>
      </c>
      <c r="D943" s="82">
        <v>29</v>
      </c>
      <c r="E943" s="87">
        <v>650.38</v>
      </c>
      <c r="F943" s="87">
        <v>660.59</v>
      </c>
      <c r="G943" s="87">
        <v>670.95</v>
      </c>
      <c r="H943" s="87">
        <v>681.48</v>
      </c>
    </row>
    <row r="944" spans="1:8" x14ac:dyDescent="0.2">
      <c r="A944" s="14" t="s">
        <v>102</v>
      </c>
      <c r="B944" s="14" t="s">
        <v>82</v>
      </c>
      <c r="C944" s="14" t="s">
        <v>322</v>
      </c>
      <c r="D944" s="82">
        <v>30</v>
      </c>
      <c r="E944" s="87">
        <v>659.68</v>
      </c>
      <c r="F944" s="87">
        <v>670.03</v>
      </c>
      <c r="G944" s="87">
        <v>680.54</v>
      </c>
      <c r="H944" s="87">
        <v>691.22</v>
      </c>
    </row>
    <row r="945" spans="1:8" x14ac:dyDescent="0.2">
      <c r="A945" s="14" t="s">
        <v>102</v>
      </c>
      <c r="B945" s="14" t="s">
        <v>82</v>
      </c>
      <c r="C945" s="14" t="s">
        <v>322</v>
      </c>
      <c r="D945" s="82">
        <v>31</v>
      </c>
      <c r="E945" s="87">
        <v>673.63</v>
      </c>
      <c r="F945" s="87">
        <v>684.2</v>
      </c>
      <c r="G945" s="87">
        <v>694.93</v>
      </c>
      <c r="H945" s="87">
        <v>705.84</v>
      </c>
    </row>
    <row r="946" spans="1:8" x14ac:dyDescent="0.2">
      <c r="A946" s="14" t="s">
        <v>102</v>
      </c>
      <c r="B946" s="14" t="s">
        <v>82</v>
      </c>
      <c r="C946" s="14" t="s">
        <v>322</v>
      </c>
      <c r="D946" s="82">
        <v>32</v>
      </c>
      <c r="E946" s="87">
        <v>687.58</v>
      </c>
      <c r="F946" s="87">
        <v>698.37</v>
      </c>
      <c r="G946" s="87">
        <v>709.32</v>
      </c>
      <c r="H946" s="87">
        <v>720.45</v>
      </c>
    </row>
    <row r="947" spans="1:8" x14ac:dyDescent="0.2">
      <c r="A947" s="14" t="s">
        <v>102</v>
      </c>
      <c r="B947" s="14" t="s">
        <v>82</v>
      </c>
      <c r="C947" s="14" t="s">
        <v>322</v>
      </c>
      <c r="D947" s="82">
        <v>33</v>
      </c>
      <c r="E947" s="87">
        <v>696.3</v>
      </c>
      <c r="F947" s="87">
        <v>707.22</v>
      </c>
      <c r="G947" s="87">
        <v>718.32</v>
      </c>
      <c r="H947" s="87">
        <v>729.59</v>
      </c>
    </row>
    <row r="948" spans="1:8" x14ac:dyDescent="0.2">
      <c r="A948" s="14" t="s">
        <v>102</v>
      </c>
      <c r="B948" s="14" t="s">
        <v>82</v>
      </c>
      <c r="C948" s="14" t="s">
        <v>322</v>
      </c>
      <c r="D948" s="82">
        <v>34</v>
      </c>
      <c r="E948" s="87">
        <v>705.6</v>
      </c>
      <c r="F948" s="87">
        <v>716.67</v>
      </c>
      <c r="G948" s="87">
        <v>727.91</v>
      </c>
      <c r="H948" s="87">
        <v>739.33</v>
      </c>
    </row>
    <row r="949" spans="1:8" x14ac:dyDescent="0.2">
      <c r="A949" s="14" t="s">
        <v>102</v>
      </c>
      <c r="B949" s="14" t="s">
        <v>82</v>
      </c>
      <c r="C949" s="14" t="s">
        <v>322</v>
      </c>
      <c r="D949" s="82">
        <v>35</v>
      </c>
      <c r="E949" s="87">
        <v>710.25</v>
      </c>
      <c r="F949" s="87">
        <v>721.39</v>
      </c>
      <c r="G949" s="87">
        <v>732.71</v>
      </c>
      <c r="H949" s="87">
        <v>744.2</v>
      </c>
    </row>
    <row r="950" spans="1:8" x14ac:dyDescent="0.2">
      <c r="A950" s="14" t="s">
        <v>102</v>
      </c>
      <c r="B950" s="14" t="s">
        <v>82</v>
      </c>
      <c r="C950" s="14" t="s">
        <v>322</v>
      </c>
      <c r="D950" s="82">
        <v>36</v>
      </c>
      <c r="E950" s="87">
        <v>714.9</v>
      </c>
      <c r="F950" s="87">
        <v>726.11</v>
      </c>
      <c r="G950" s="87">
        <v>737.51</v>
      </c>
      <c r="H950" s="87">
        <v>749.08</v>
      </c>
    </row>
    <row r="951" spans="1:8" x14ac:dyDescent="0.2">
      <c r="A951" s="14" t="s">
        <v>102</v>
      </c>
      <c r="B951" s="14" t="s">
        <v>82</v>
      </c>
      <c r="C951" s="14" t="s">
        <v>322</v>
      </c>
      <c r="D951" s="82">
        <v>37</v>
      </c>
      <c r="E951" s="87">
        <v>719.55</v>
      </c>
      <c r="F951" s="87">
        <v>730.84</v>
      </c>
      <c r="G951" s="87">
        <v>742.3</v>
      </c>
      <c r="H951" s="87">
        <v>753.95</v>
      </c>
    </row>
    <row r="952" spans="1:8" x14ac:dyDescent="0.2">
      <c r="A952" s="14" t="s">
        <v>102</v>
      </c>
      <c r="B952" s="14" t="s">
        <v>82</v>
      </c>
      <c r="C952" s="14" t="s">
        <v>322</v>
      </c>
      <c r="D952" s="82">
        <v>38</v>
      </c>
      <c r="E952" s="87">
        <v>724.2</v>
      </c>
      <c r="F952" s="87">
        <v>735.56</v>
      </c>
      <c r="G952" s="87">
        <v>747.1</v>
      </c>
      <c r="H952" s="87">
        <v>758.82</v>
      </c>
    </row>
    <row r="953" spans="1:8" x14ac:dyDescent="0.2">
      <c r="A953" s="14" t="s">
        <v>102</v>
      </c>
      <c r="B953" s="14" t="s">
        <v>82</v>
      </c>
      <c r="C953" s="14" t="s">
        <v>322</v>
      </c>
      <c r="D953" s="82">
        <v>39</v>
      </c>
      <c r="E953" s="87">
        <v>733.5</v>
      </c>
      <c r="F953" s="87">
        <v>745</v>
      </c>
      <c r="G953" s="87">
        <v>756.69</v>
      </c>
      <c r="H953" s="87">
        <v>768.57</v>
      </c>
    </row>
    <row r="954" spans="1:8" x14ac:dyDescent="0.2">
      <c r="A954" s="14" t="s">
        <v>102</v>
      </c>
      <c r="B954" s="14" t="s">
        <v>82</v>
      </c>
      <c r="C954" s="14" t="s">
        <v>322</v>
      </c>
      <c r="D954" s="82">
        <v>40</v>
      </c>
      <c r="E954" s="87">
        <v>742.8</v>
      </c>
      <c r="F954" s="87">
        <v>754.45</v>
      </c>
      <c r="G954" s="87">
        <v>766.29</v>
      </c>
      <c r="H954" s="87">
        <v>778.31</v>
      </c>
    </row>
    <row r="955" spans="1:8" x14ac:dyDescent="0.2">
      <c r="A955" s="14" t="s">
        <v>102</v>
      </c>
      <c r="B955" s="14" t="s">
        <v>82</v>
      </c>
      <c r="C955" s="14" t="s">
        <v>322</v>
      </c>
      <c r="D955" s="82">
        <v>41</v>
      </c>
      <c r="E955" s="87">
        <v>756.74</v>
      </c>
      <c r="F955" s="87">
        <v>768.62</v>
      </c>
      <c r="G955" s="87">
        <v>780.68</v>
      </c>
      <c r="H955" s="87">
        <v>792.93</v>
      </c>
    </row>
    <row r="956" spans="1:8" x14ac:dyDescent="0.2">
      <c r="A956" s="14" t="s">
        <v>102</v>
      </c>
      <c r="B956" s="14" t="s">
        <v>82</v>
      </c>
      <c r="C956" s="14" t="s">
        <v>322</v>
      </c>
      <c r="D956" s="82">
        <v>42</v>
      </c>
      <c r="E956" s="87">
        <v>770.11</v>
      </c>
      <c r="F956" s="87">
        <v>782.2</v>
      </c>
      <c r="G956" s="87">
        <v>794.47</v>
      </c>
      <c r="H956" s="87">
        <v>806.93</v>
      </c>
    </row>
    <row r="957" spans="1:8" x14ac:dyDescent="0.2">
      <c r="A957" s="14" t="s">
        <v>102</v>
      </c>
      <c r="B957" s="14" t="s">
        <v>82</v>
      </c>
      <c r="C957" s="14" t="s">
        <v>322</v>
      </c>
      <c r="D957" s="82">
        <v>43</v>
      </c>
      <c r="E957" s="87">
        <v>788.71</v>
      </c>
      <c r="F957" s="87">
        <v>801.09</v>
      </c>
      <c r="G957" s="87">
        <v>813.65</v>
      </c>
      <c r="H957" s="87">
        <v>826.42</v>
      </c>
    </row>
    <row r="958" spans="1:8" x14ac:dyDescent="0.2">
      <c r="A958" s="14" t="s">
        <v>102</v>
      </c>
      <c r="B958" s="14" t="s">
        <v>82</v>
      </c>
      <c r="C958" s="14" t="s">
        <v>322</v>
      </c>
      <c r="D958" s="82">
        <v>44</v>
      </c>
      <c r="E958" s="87">
        <v>811.96</v>
      </c>
      <c r="F958" s="87">
        <v>824.7</v>
      </c>
      <c r="G958" s="87">
        <v>837.64</v>
      </c>
      <c r="H958" s="87">
        <v>850.78</v>
      </c>
    </row>
    <row r="959" spans="1:8" x14ac:dyDescent="0.2">
      <c r="A959" s="14" t="s">
        <v>102</v>
      </c>
      <c r="B959" s="14" t="s">
        <v>82</v>
      </c>
      <c r="C959" s="14" t="s">
        <v>322</v>
      </c>
      <c r="D959" s="82">
        <v>45</v>
      </c>
      <c r="E959" s="87">
        <v>839.28</v>
      </c>
      <c r="F959" s="87">
        <v>852.45</v>
      </c>
      <c r="G959" s="87">
        <v>865.82</v>
      </c>
      <c r="H959" s="87">
        <v>879.4</v>
      </c>
    </row>
    <row r="960" spans="1:8" x14ac:dyDescent="0.2">
      <c r="A960" s="14" t="s">
        <v>102</v>
      </c>
      <c r="B960" s="14" t="s">
        <v>82</v>
      </c>
      <c r="C960" s="14" t="s">
        <v>322</v>
      </c>
      <c r="D960" s="82">
        <v>46</v>
      </c>
      <c r="E960" s="87">
        <v>871.83</v>
      </c>
      <c r="F960" s="87">
        <v>885.5</v>
      </c>
      <c r="G960" s="87">
        <v>899.4</v>
      </c>
      <c r="H960" s="87">
        <v>913.51</v>
      </c>
    </row>
    <row r="961" spans="1:8" x14ac:dyDescent="0.2">
      <c r="A961" s="14" t="s">
        <v>102</v>
      </c>
      <c r="B961" s="14" t="s">
        <v>82</v>
      </c>
      <c r="C961" s="14" t="s">
        <v>322</v>
      </c>
      <c r="D961" s="82">
        <v>47</v>
      </c>
      <c r="E961" s="87">
        <v>908.44</v>
      </c>
      <c r="F961" s="87">
        <v>922.7</v>
      </c>
      <c r="G961" s="87">
        <v>937.17</v>
      </c>
      <c r="H961" s="87">
        <v>951.88</v>
      </c>
    </row>
    <row r="962" spans="1:8" x14ac:dyDescent="0.2">
      <c r="A962" s="14" t="s">
        <v>102</v>
      </c>
      <c r="B962" s="14" t="s">
        <v>82</v>
      </c>
      <c r="C962" s="14" t="s">
        <v>322</v>
      </c>
      <c r="D962" s="82">
        <v>48</v>
      </c>
      <c r="E962" s="87">
        <v>950.29</v>
      </c>
      <c r="F962" s="87">
        <v>965.2</v>
      </c>
      <c r="G962" s="87">
        <v>980.34</v>
      </c>
      <c r="H962" s="87">
        <v>995.72</v>
      </c>
    </row>
    <row r="963" spans="1:8" x14ac:dyDescent="0.2">
      <c r="A963" s="14" t="s">
        <v>102</v>
      </c>
      <c r="B963" s="14" t="s">
        <v>82</v>
      </c>
      <c r="C963" s="14" t="s">
        <v>322</v>
      </c>
      <c r="D963" s="82">
        <v>49</v>
      </c>
      <c r="E963" s="87">
        <v>991.56</v>
      </c>
      <c r="F963" s="87">
        <v>1007.11</v>
      </c>
      <c r="G963" s="87">
        <v>1022.91</v>
      </c>
      <c r="H963" s="87">
        <v>1038.96</v>
      </c>
    </row>
    <row r="964" spans="1:8" x14ac:dyDescent="0.2">
      <c r="A964" s="14" t="s">
        <v>102</v>
      </c>
      <c r="B964" s="14" t="s">
        <v>82</v>
      </c>
      <c r="C964" s="14" t="s">
        <v>322</v>
      </c>
      <c r="D964" s="82">
        <v>50</v>
      </c>
      <c r="E964" s="87">
        <v>1038.05</v>
      </c>
      <c r="F964" s="87">
        <v>1054.3399999999999</v>
      </c>
      <c r="G964" s="87">
        <v>1070.8800000000001</v>
      </c>
      <c r="H964" s="87">
        <v>1087.68</v>
      </c>
    </row>
    <row r="965" spans="1:8" x14ac:dyDescent="0.2">
      <c r="A965" s="14" t="s">
        <v>102</v>
      </c>
      <c r="B965" s="14" t="s">
        <v>82</v>
      </c>
      <c r="C965" s="14" t="s">
        <v>322</v>
      </c>
      <c r="D965" s="82">
        <v>51</v>
      </c>
      <c r="E965" s="87">
        <v>1083.97</v>
      </c>
      <c r="F965" s="87">
        <v>1100.98</v>
      </c>
      <c r="G965" s="87">
        <v>1118.25</v>
      </c>
      <c r="H965" s="87">
        <v>1135.8</v>
      </c>
    </row>
    <row r="966" spans="1:8" x14ac:dyDescent="0.2">
      <c r="A966" s="14" t="s">
        <v>102</v>
      </c>
      <c r="B966" s="14" t="s">
        <v>82</v>
      </c>
      <c r="C966" s="14" t="s">
        <v>322</v>
      </c>
      <c r="D966" s="82">
        <v>52</v>
      </c>
      <c r="E966" s="87">
        <v>1134.54</v>
      </c>
      <c r="F966" s="87">
        <v>1152.3399999999999</v>
      </c>
      <c r="G966" s="87">
        <v>1170.42</v>
      </c>
      <c r="H966" s="87">
        <v>1188.78</v>
      </c>
    </row>
    <row r="967" spans="1:8" x14ac:dyDescent="0.2">
      <c r="A967" s="14" t="s">
        <v>102</v>
      </c>
      <c r="B967" s="14" t="s">
        <v>82</v>
      </c>
      <c r="C967" s="14" t="s">
        <v>322</v>
      </c>
      <c r="D967" s="82">
        <v>53</v>
      </c>
      <c r="E967" s="87">
        <v>1185.68</v>
      </c>
      <c r="F967" s="87">
        <v>1204.29</v>
      </c>
      <c r="G967" s="87">
        <v>1223.18</v>
      </c>
      <c r="H967" s="87">
        <v>1242.3699999999999</v>
      </c>
    </row>
    <row r="968" spans="1:8" x14ac:dyDescent="0.2">
      <c r="A968" s="14" t="s">
        <v>102</v>
      </c>
      <c r="B968" s="14" t="s">
        <v>82</v>
      </c>
      <c r="C968" s="14" t="s">
        <v>322</v>
      </c>
      <c r="D968" s="82">
        <v>54</v>
      </c>
      <c r="E968" s="87">
        <v>1240.9000000000001</v>
      </c>
      <c r="F968" s="87">
        <v>1260.3699999999999</v>
      </c>
      <c r="G968" s="87">
        <v>1280.1400000000001</v>
      </c>
      <c r="H968" s="87">
        <v>1300.23</v>
      </c>
    </row>
    <row r="969" spans="1:8" x14ac:dyDescent="0.2">
      <c r="A969" s="14" t="s">
        <v>102</v>
      </c>
      <c r="B969" s="14" t="s">
        <v>82</v>
      </c>
      <c r="C969" s="14" t="s">
        <v>322</v>
      </c>
      <c r="D969" s="82">
        <v>55</v>
      </c>
      <c r="E969" s="87">
        <v>1296.1099999999999</v>
      </c>
      <c r="F969" s="87">
        <v>1316.45</v>
      </c>
      <c r="G969" s="87">
        <v>1337.1</v>
      </c>
      <c r="H969" s="87">
        <v>1358.08</v>
      </c>
    </row>
    <row r="970" spans="1:8" x14ac:dyDescent="0.2">
      <c r="A970" s="14" t="s">
        <v>102</v>
      </c>
      <c r="B970" s="14" t="s">
        <v>82</v>
      </c>
      <c r="C970" s="14" t="s">
        <v>322</v>
      </c>
      <c r="D970" s="82">
        <v>56</v>
      </c>
      <c r="E970" s="87">
        <v>1355.98</v>
      </c>
      <c r="F970" s="87">
        <v>1377.25</v>
      </c>
      <c r="G970" s="87">
        <v>1398.86</v>
      </c>
      <c r="H970" s="87">
        <v>1420.81</v>
      </c>
    </row>
    <row r="971" spans="1:8" x14ac:dyDescent="0.2">
      <c r="A971" s="14" t="s">
        <v>102</v>
      </c>
      <c r="B971" s="14" t="s">
        <v>82</v>
      </c>
      <c r="C971" s="14" t="s">
        <v>322</v>
      </c>
      <c r="D971" s="82">
        <v>57</v>
      </c>
      <c r="E971" s="87">
        <v>1416.43</v>
      </c>
      <c r="F971" s="87">
        <v>1438.65</v>
      </c>
      <c r="G971" s="87">
        <v>1461.22</v>
      </c>
      <c r="H971" s="87">
        <v>1484.15</v>
      </c>
    </row>
    <row r="972" spans="1:8" x14ac:dyDescent="0.2">
      <c r="A972" s="14" t="s">
        <v>102</v>
      </c>
      <c r="B972" s="14" t="s">
        <v>82</v>
      </c>
      <c r="C972" s="14" t="s">
        <v>322</v>
      </c>
      <c r="D972" s="82">
        <v>58</v>
      </c>
      <c r="E972" s="87">
        <v>1480.94</v>
      </c>
      <c r="F972" s="87">
        <v>1504.18</v>
      </c>
      <c r="G972" s="87">
        <v>1527.78</v>
      </c>
      <c r="H972" s="87">
        <v>1551.75</v>
      </c>
    </row>
    <row r="973" spans="1:8" x14ac:dyDescent="0.2">
      <c r="A973" s="14" t="s">
        <v>102</v>
      </c>
      <c r="B973" s="14" t="s">
        <v>82</v>
      </c>
      <c r="C973" s="14" t="s">
        <v>322</v>
      </c>
      <c r="D973" s="82">
        <v>59</v>
      </c>
      <c r="E973" s="87">
        <v>1512.91</v>
      </c>
      <c r="F973" s="87">
        <v>1536.65</v>
      </c>
      <c r="G973" s="87">
        <v>1560.75</v>
      </c>
      <c r="H973" s="87">
        <v>1585.24</v>
      </c>
    </row>
    <row r="974" spans="1:8" x14ac:dyDescent="0.2">
      <c r="A974" s="14" t="s">
        <v>102</v>
      </c>
      <c r="B974" s="14" t="s">
        <v>82</v>
      </c>
      <c r="C974" s="14" t="s">
        <v>322</v>
      </c>
      <c r="D974" s="82">
        <v>60</v>
      </c>
      <c r="E974" s="87">
        <v>1577.42</v>
      </c>
      <c r="F974" s="87">
        <v>1602.17</v>
      </c>
      <c r="G974" s="87">
        <v>1627.31</v>
      </c>
      <c r="H974" s="87">
        <v>1652.84</v>
      </c>
    </row>
    <row r="975" spans="1:8" x14ac:dyDescent="0.2">
      <c r="A975" s="14" t="s">
        <v>102</v>
      </c>
      <c r="B975" s="14" t="s">
        <v>82</v>
      </c>
      <c r="C975" s="14" t="s">
        <v>322</v>
      </c>
      <c r="D975" s="82">
        <v>61</v>
      </c>
      <c r="E975" s="87">
        <v>1633.22</v>
      </c>
      <c r="F975" s="87">
        <v>1658.84</v>
      </c>
      <c r="G975" s="87">
        <v>1684.87</v>
      </c>
      <c r="H975" s="87">
        <v>1711.31</v>
      </c>
    </row>
    <row r="976" spans="1:8" x14ac:dyDescent="0.2">
      <c r="A976" s="14" t="s">
        <v>102</v>
      </c>
      <c r="B976" s="14" t="s">
        <v>82</v>
      </c>
      <c r="C976" s="14" t="s">
        <v>322</v>
      </c>
      <c r="D976" s="82">
        <v>62</v>
      </c>
      <c r="E976" s="87">
        <v>1669.84</v>
      </c>
      <c r="F976" s="87">
        <v>1696.04</v>
      </c>
      <c r="G976" s="87">
        <v>1722.65</v>
      </c>
      <c r="H976" s="87">
        <v>1749.67</v>
      </c>
    </row>
    <row r="977" spans="1:8" x14ac:dyDescent="0.2">
      <c r="A977" s="14" t="s">
        <v>102</v>
      </c>
      <c r="B977" s="14" t="s">
        <v>82</v>
      </c>
      <c r="C977" s="14" t="s">
        <v>322</v>
      </c>
      <c r="D977" s="82">
        <v>63</v>
      </c>
      <c r="E977" s="87">
        <v>1715.75</v>
      </c>
      <c r="F977" s="87">
        <v>1742.67</v>
      </c>
      <c r="G977" s="87">
        <v>1770.01</v>
      </c>
      <c r="H977" s="87">
        <v>1797.78</v>
      </c>
    </row>
    <row r="978" spans="1:8" x14ac:dyDescent="0.2">
      <c r="A978" s="14" t="s">
        <v>102</v>
      </c>
      <c r="B978" s="14" t="s">
        <v>82</v>
      </c>
      <c r="C978" s="14" t="s">
        <v>322</v>
      </c>
      <c r="D978" s="82" t="s">
        <v>84</v>
      </c>
      <c r="E978" s="87">
        <v>1743.64</v>
      </c>
      <c r="F978" s="87">
        <v>1771</v>
      </c>
      <c r="G978" s="87">
        <v>1798.78</v>
      </c>
      <c r="H978" s="87">
        <v>1827.01</v>
      </c>
    </row>
    <row r="979" spans="1:8" ht="75" x14ac:dyDescent="0.2">
      <c r="A979" s="82" t="s">
        <v>103</v>
      </c>
      <c r="B979" s="83" t="s">
        <v>82</v>
      </c>
      <c r="C979" s="88" t="s">
        <v>322</v>
      </c>
      <c r="D979" s="82" t="s">
        <v>83</v>
      </c>
      <c r="E979" s="87">
        <v>430.42</v>
      </c>
      <c r="F979" s="87">
        <v>437.18</v>
      </c>
      <c r="G979" s="87">
        <v>444.04</v>
      </c>
      <c r="H979" s="87">
        <v>451</v>
      </c>
    </row>
    <row r="980" spans="1:8" x14ac:dyDescent="0.2">
      <c r="A980" s="14" t="s">
        <v>103</v>
      </c>
      <c r="B980" s="14" t="s">
        <v>82</v>
      </c>
      <c r="C980" s="14" t="s">
        <v>322</v>
      </c>
      <c r="D980" s="82">
        <v>15</v>
      </c>
      <c r="E980" s="87">
        <v>468.68</v>
      </c>
      <c r="F980" s="87">
        <v>476.04</v>
      </c>
      <c r="G980" s="87">
        <v>483.51</v>
      </c>
      <c r="H980" s="87">
        <v>491.09</v>
      </c>
    </row>
    <row r="981" spans="1:8" x14ac:dyDescent="0.2">
      <c r="A981" s="14" t="s">
        <v>103</v>
      </c>
      <c r="B981" s="14" t="s">
        <v>82</v>
      </c>
      <c r="C981" s="14" t="s">
        <v>322</v>
      </c>
      <c r="D981" s="82">
        <v>16</v>
      </c>
      <c r="E981" s="87">
        <v>483.31</v>
      </c>
      <c r="F981" s="87">
        <v>490.9</v>
      </c>
      <c r="G981" s="87">
        <v>498.6</v>
      </c>
      <c r="H981" s="87">
        <v>506.42</v>
      </c>
    </row>
    <row r="982" spans="1:8" x14ac:dyDescent="0.2">
      <c r="A982" s="14" t="s">
        <v>103</v>
      </c>
      <c r="B982" s="14" t="s">
        <v>82</v>
      </c>
      <c r="C982" s="14" t="s">
        <v>322</v>
      </c>
      <c r="D982" s="82">
        <v>17</v>
      </c>
      <c r="E982" s="87">
        <v>497.94</v>
      </c>
      <c r="F982" s="87">
        <v>505.75</v>
      </c>
      <c r="G982" s="87">
        <v>513.69000000000005</v>
      </c>
      <c r="H982" s="87">
        <v>521.75</v>
      </c>
    </row>
    <row r="983" spans="1:8" x14ac:dyDescent="0.2">
      <c r="A983" s="14" t="s">
        <v>103</v>
      </c>
      <c r="B983" s="14" t="s">
        <v>82</v>
      </c>
      <c r="C983" s="14" t="s">
        <v>322</v>
      </c>
      <c r="D983" s="82">
        <v>18</v>
      </c>
      <c r="E983" s="87">
        <v>513.70000000000005</v>
      </c>
      <c r="F983" s="87">
        <v>521.76</v>
      </c>
      <c r="G983" s="87">
        <v>529.94000000000005</v>
      </c>
      <c r="H983" s="87">
        <v>538.26</v>
      </c>
    </row>
    <row r="984" spans="1:8" x14ac:dyDescent="0.2">
      <c r="A984" s="14" t="s">
        <v>103</v>
      </c>
      <c r="B984" s="14" t="s">
        <v>82</v>
      </c>
      <c r="C984" s="14" t="s">
        <v>322</v>
      </c>
      <c r="D984" s="82">
        <v>19</v>
      </c>
      <c r="E984" s="87">
        <v>529.45000000000005</v>
      </c>
      <c r="F984" s="87">
        <v>537.76</v>
      </c>
      <c r="G984" s="87">
        <v>546.19000000000005</v>
      </c>
      <c r="H984" s="87">
        <v>554.76</v>
      </c>
    </row>
    <row r="985" spans="1:8" x14ac:dyDescent="0.2">
      <c r="A985" s="14" t="s">
        <v>103</v>
      </c>
      <c r="B985" s="14" t="s">
        <v>82</v>
      </c>
      <c r="C985" s="14" t="s">
        <v>322</v>
      </c>
      <c r="D985" s="82">
        <v>20</v>
      </c>
      <c r="E985" s="87">
        <v>545.77</v>
      </c>
      <c r="F985" s="87">
        <v>554.33000000000004</v>
      </c>
      <c r="G985" s="87">
        <v>563.03</v>
      </c>
      <c r="H985" s="87">
        <v>571.86</v>
      </c>
    </row>
    <row r="986" spans="1:8" x14ac:dyDescent="0.2">
      <c r="A986" s="14" t="s">
        <v>103</v>
      </c>
      <c r="B986" s="14" t="s">
        <v>82</v>
      </c>
      <c r="C986" s="14" t="s">
        <v>322</v>
      </c>
      <c r="D986" s="82">
        <v>21</v>
      </c>
      <c r="E986" s="87">
        <v>562.65</v>
      </c>
      <c r="F986" s="87">
        <v>571.47</v>
      </c>
      <c r="G986" s="87">
        <v>580.44000000000005</v>
      </c>
      <c r="H986" s="87">
        <v>589.54999999999995</v>
      </c>
    </row>
    <row r="987" spans="1:8" x14ac:dyDescent="0.2">
      <c r="A987" s="14" t="s">
        <v>103</v>
      </c>
      <c r="B987" s="14" t="s">
        <v>82</v>
      </c>
      <c r="C987" s="14" t="s">
        <v>322</v>
      </c>
      <c r="D987" s="82">
        <v>22</v>
      </c>
      <c r="E987" s="87">
        <v>562.65</v>
      </c>
      <c r="F987" s="87">
        <v>571.47</v>
      </c>
      <c r="G987" s="87">
        <v>580.44000000000005</v>
      </c>
      <c r="H987" s="87">
        <v>589.54999999999995</v>
      </c>
    </row>
    <row r="988" spans="1:8" x14ac:dyDescent="0.2">
      <c r="A988" s="14" t="s">
        <v>103</v>
      </c>
      <c r="B988" s="14" t="s">
        <v>82</v>
      </c>
      <c r="C988" s="14" t="s">
        <v>322</v>
      </c>
      <c r="D988" s="82">
        <v>23</v>
      </c>
      <c r="E988" s="87">
        <v>562.65</v>
      </c>
      <c r="F988" s="87">
        <v>571.47</v>
      </c>
      <c r="G988" s="87">
        <v>580.44000000000005</v>
      </c>
      <c r="H988" s="87">
        <v>589.54999999999995</v>
      </c>
    </row>
    <row r="989" spans="1:8" x14ac:dyDescent="0.2">
      <c r="A989" s="14" t="s">
        <v>103</v>
      </c>
      <c r="B989" s="14" t="s">
        <v>82</v>
      </c>
      <c r="C989" s="14" t="s">
        <v>322</v>
      </c>
      <c r="D989" s="82">
        <v>24</v>
      </c>
      <c r="E989" s="87">
        <v>562.65</v>
      </c>
      <c r="F989" s="87">
        <v>571.47</v>
      </c>
      <c r="G989" s="87">
        <v>580.44000000000005</v>
      </c>
      <c r="H989" s="87">
        <v>589.54999999999995</v>
      </c>
    </row>
    <row r="990" spans="1:8" x14ac:dyDescent="0.2">
      <c r="A990" s="14" t="s">
        <v>103</v>
      </c>
      <c r="B990" s="14" t="s">
        <v>82</v>
      </c>
      <c r="C990" s="14" t="s">
        <v>322</v>
      </c>
      <c r="D990" s="82">
        <v>25</v>
      </c>
      <c r="E990" s="87">
        <v>564.9</v>
      </c>
      <c r="F990" s="87">
        <v>573.76</v>
      </c>
      <c r="G990" s="87">
        <v>582.76</v>
      </c>
      <c r="H990" s="87">
        <v>591.9</v>
      </c>
    </row>
    <row r="991" spans="1:8" x14ac:dyDescent="0.2">
      <c r="A991" s="14" t="s">
        <v>103</v>
      </c>
      <c r="B991" s="14" t="s">
        <v>82</v>
      </c>
      <c r="C991" s="14" t="s">
        <v>322</v>
      </c>
      <c r="D991" s="82">
        <v>26</v>
      </c>
      <c r="E991" s="87">
        <v>576.15</v>
      </c>
      <c r="F991" s="87">
        <v>585.19000000000005</v>
      </c>
      <c r="G991" s="87">
        <v>594.37</v>
      </c>
      <c r="H991" s="87">
        <v>603.70000000000005</v>
      </c>
    </row>
    <row r="992" spans="1:8" x14ac:dyDescent="0.2">
      <c r="A992" s="14" t="s">
        <v>103</v>
      </c>
      <c r="B992" s="14" t="s">
        <v>82</v>
      </c>
      <c r="C992" s="14" t="s">
        <v>322</v>
      </c>
      <c r="D992" s="82">
        <v>27</v>
      </c>
      <c r="E992" s="87">
        <v>589.65</v>
      </c>
      <c r="F992" s="87">
        <v>598.9</v>
      </c>
      <c r="G992" s="87">
        <v>608.29999999999995</v>
      </c>
      <c r="H992" s="87">
        <v>617.84</v>
      </c>
    </row>
    <row r="993" spans="1:8" x14ac:dyDescent="0.2">
      <c r="A993" s="14" t="s">
        <v>103</v>
      </c>
      <c r="B993" s="14" t="s">
        <v>82</v>
      </c>
      <c r="C993" s="14" t="s">
        <v>322</v>
      </c>
      <c r="D993" s="82">
        <v>28</v>
      </c>
      <c r="E993" s="87">
        <v>611.6</v>
      </c>
      <c r="F993" s="87">
        <v>621.19000000000005</v>
      </c>
      <c r="G993" s="87">
        <v>630.94000000000005</v>
      </c>
      <c r="H993" s="87">
        <v>640.84</v>
      </c>
    </row>
    <row r="994" spans="1:8" x14ac:dyDescent="0.2">
      <c r="A994" s="14" t="s">
        <v>103</v>
      </c>
      <c r="B994" s="14" t="s">
        <v>82</v>
      </c>
      <c r="C994" s="14" t="s">
        <v>322</v>
      </c>
      <c r="D994" s="82">
        <v>29</v>
      </c>
      <c r="E994" s="87">
        <v>629.6</v>
      </c>
      <c r="F994" s="87">
        <v>639.48</v>
      </c>
      <c r="G994" s="87">
        <v>649.51</v>
      </c>
      <c r="H994" s="87">
        <v>659.7</v>
      </c>
    </row>
    <row r="995" spans="1:8" x14ac:dyDescent="0.2">
      <c r="A995" s="14" t="s">
        <v>103</v>
      </c>
      <c r="B995" s="14" t="s">
        <v>82</v>
      </c>
      <c r="C995" s="14" t="s">
        <v>322</v>
      </c>
      <c r="D995" s="82">
        <v>30</v>
      </c>
      <c r="E995" s="87">
        <v>638.6</v>
      </c>
      <c r="F995" s="87">
        <v>648.62</v>
      </c>
      <c r="G995" s="87">
        <v>658.8</v>
      </c>
      <c r="H995" s="87">
        <v>669.14</v>
      </c>
    </row>
    <row r="996" spans="1:8" x14ac:dyDescent="0.2">
      <c r="A996" s="14" t="s">
        <v>103</v>
      </c>
      <c r="B996" s="14" t="s">
        <v>82</v>
      </c>
      <c r="C996" s="14" t="s">
        <v>322</v>
      </c>
      <c r="D996" s="82">
        <v>31</v>
      </c>
      <c r="E996" s="87">
        <v>652.11</v>
      </c>
      <c r="F996" s="87">
        <v>662.34</v>
      </c>
      <c r="G996" s="87">
        <v>672.73</v>
      </c>
      <c r="H996" s="87">
        <v>683.28</v>
      </c>
    </row>
    <row r="997" spans="1:8" x14ac:dyDescent="0.2">
      <c r="A997" s="14" t="s">
        <v>103</v>
      </c>
      <c r="B997" s="14" t="s">
        <v>82</v>
      </c>
      <c r="C997" s="14" t="s">
        <v>322</v>
      </c>
      <c r="D997" s="82">
        <v>32</v>
      </c>
      <c r="E997" s="87">
        <v>665.61</v>
      </c>
      <c r="F997" s="87">
        <v>676.05</v>
      </c>
      <c r="G997" s="87">
        <v>686.66</v>
      </c>
      <c r="H997" s="87">
        <v>697.43</v>
      </c>
    </row>
    <row r="998" spans="1:8" x14ac:dyDescent="0.2">
      <c r="A998" s="14" t="s">
        <v>103</v>
      </c>
      <c r="B998" s="14" t="s">
        <v>82</v>
      </c>
      <c r="C998" s="14" t="s">
        <v>322</v>
      </c>
      <c r="D998" s="82">
        <v>33</v>
      </c>
      <c r="E998" s="87">
        <v>674.05</v>
      </c>
      <c r="F998" s="87">
        <v>684.63</v>
      </c>
      <c r="G998" s="87">
        <v>695.37</v>
      </c>
      <c r="H998" s="87">
        <v>706.28</v>
      </c>
    </row>
    <row r="999" spans="1:8" x14ac:dyDescent="0.2">
      <c r="A999" s="14" t="s">
        <v>103</v>
      </c>
      <c r="B999" s="14" t="s">
        <v>82</v>
      </c>
      <c r="C999" s="14" t="s">
        <v>322</v>
      </c>
      <c r="D999" s="82">
        <v>34</v>
      </c>
      <c r="E999" s="87">
        <v>683.05</v>
      </c>
      <c r="F999" s="87">
        <v>693.77</v>
      </c>
      <c r="G999" s="87">
        <v>704.65</v>
      </c>
      <c r="H999" s="87">
        <v>715.71</v>
      </c>
    </row>
    <row r="1000" spans="1:8" x14ac:dyDescent="0.2">
      <c r="A1000" s="14" t="s">
        <v>103</v>
      </c>
      <c r="B1000" s="14" t="s">
        <v>82</v>
      </c>
      <c r="C1000" s="14" t="s">
        <v>322</v>
      </c>
      <c r="D1000" s="82">
        <v>35</v>
      </c>
      <c r="E1000" s="87">
        <v>687.55</v>
      </c>
      <c r="F1000" s="87">
        <v>698.34</v>
      </c>
      <c r="G1000" s="87">
        <v>709.3</v>
      </c>
      <c r="H1000" s="87">
        <v>720.43</v>
      </c>
    </row>
    <row r="1001" spans="1:8" x14ac:dyDescent="0.2">
      <c r="A1001" s="14" t="s">
        <v>103</v>
      </c>
      <c r="B1001" s="14" t="s">
        <v>82</v>
      </c>
      <c r="C1001" s="14" t="s">
        <v>322</v>
      </c>
      <c r="D1001" s="82">
        <v>36</v>
      </c>
      <c r="E1001" s="87">
        <v>692.05</v>
      </c>
      <c r="F1001" s="87">
        <v>702.91</v>
      </c>
      <c r="G1001" s="87">
        <v>713.94</v>
      </c>
      <c r="H1001" s="87">
        <v>725.14</v>
      </c>
    </row>
    <row r="1002" spans="1:8" x14ac:dyDescent="0.2">
      <c r="A1002" s="14" t="s">
        <v>103</v>
      </c>
      <c r="B1002" s="14" t="s">
        <v>82</v>
      </c>
      <c r="C1002" s="14" t="s">
        <v>322</v>
      </c>
      <c r="D1002" s="82">
        <v>37</v>
      </c>
      <c r="E1002" s="87">
        <v>696.56</v>
      </c>
      <c r="F1002" s="87">
        <v>707.48</v>
      </c>
      <c r="G1002" s="87">
        <v>718.58</v>
      </c>
      <c r="H1002" s="87">
        <v>729.86</v>
      </c>
    </row>
    <row r="1003" spans="1:8" x14ac:dyDescent="0.2">
      <c r="A1003" s="14" t="s">
        <v>103</v>
      </c>
      <c r="B1003" s="14" t="s">
        <v>82</v>
      </c>
      <c r="C1003" s="14" t="s">
        <v>322</v>
      </c>
      <c r="D1003" s="82">
        <v>38</v>
      </c>
      <c r="E1003" s="87">
        <v>701.06</v>
      </c>
      <c r="F1003" s="87">
        <v>712.06</v>
      </c>
      <c r="G1003" s="87">
        <v>723.23</v>
      </c>
      <c r="H1003" s="87">
        <v>734.57</v>
      </c>
    </row>
    <row r="1004" spans="1:8" x14ac:dyDescent="0.2">
      <c r="A1004" s="14" t="s">
        <v>103</v>
      </c>
      <c r="B1004" s="14" t="s">
        <v>82</v>
      </c>
      <c r="C1004" s="14" t="s">
        <v>322</v>
      </c>
      <c r="D1004" s="82">
        <v>39</v>
      </c>
      <c r="E1004" s="87">
        <v>710.06</v>
      </c>
      <c r="F1004" s="87">
        <v>721.2</v>
      </c>
      <c r="G1004" s="87">
        <v>732.51</v>
      </c>
      <c r="H1004" s="87">
        <v>744.01</v>
      </c>
    </row>
    <row r="1005" spans="1:8" x14ac:dyDescent="0.2">
      <c r="A1005" s="14" t="s">
        <v>103</v>
      </c>
      <c r="B1005" s="14" t="s">
        <v>82</v>
      </c>
      <c r="C1005" s="14" t="s">
        <v>322</v>
      </c>
      <c r="D1005" s="82">
        <v>40</v>
      </c>
      <c r="E1005" s="87">
        <v>719.06</v>
      </c>
      <c r="F1005" s="87">
        <v>730.34</v>
      </c>
      <c r="G1005" s="87">
        <v>741.8</v>
      </c>
      <c r="H1005" s="87">
        <v>753.44</v>
      </c>
    </row>
    <row r="1006" spans="1:8" x14ac:dyDescent="0.2">
      <c r="A1006" s="14" t="s">
        <v>103</v>
      </c>
      <c r="B1006" s="14" t="s">
        <v>82</v>
      </c>
      <c r="C1006" s="14" t="s">
        <v>322</v>
      </c>
      <c r="D1006" s="82">
        <v>41</v>
      </c>
      <c r="E1006" s="87">
        <v>732.56</v>
      </c>
      <c r="F1006" s="87">
        <v>744.06</v>
      </c>
      <c r="G1006" s="87">
        <v>755.73</v>
      </c>
      <c r="H1006" s="87">
        <v>767.59</v>
      </c>
    </row>
    <row r="1007" spans="1:8" x14ac:dyDescent="0.2">
      <c r="A1007" s="14" t="s">
        <v>103</v>
      </c>
      <c r="B1007" s="14" t="s">
        <v>82</v>
      </c>
      <c r="C1007" s="14" t="s">
        <v>322</v>
      </c>
      <c r="D1007" s="82">
        <v>42</v>
      </c>
      <c r="E1007" s="87">
        <v>745.51</v>
      </c>
      <c r="F1007" s="87">
        <v>757.2</v>
      </c>
      <c r="G1007" s="87">
        <v>769.08</v>
      </c>
      <c r="H1007" s="87">
        <v>781.15</v>
      </c>
    </row>
    <row r="1008" spans="1:8" x14ac:dyDescent="0.2">
      <c r="A1008" s="14" t="s">
        <v>103</v>
      </c>
      <c r="B1008" s="14" t="s">
        <v>82</v>
      </c>
      <c r="C1008" s="14" t="s">
        <v>322</v>
      </c>
      <c r="D1008" s="82">
        <v>43</v>
      </c>
      <c r="E1008" s="87">
        <v>763.51</v>
      </c>
      <c r="F1008" s="87">
        <v>775.49</v>
      </c>
      <c r="G1008" s="87">
        <v>787.66</v>
      </c>
      <c r="H1008" s="87">
        <v>800.01</v>
      </c>
    </row>
    <row r="1009" spans="1:8" x14ac:dyDescent="0.2">
      <c r="A1009" s="14" t="s">
        <v>103</v>
      </c>
      <c r="B1009" s="14" t="s">
        <v>82</v>
      </c>
      <c r="C1009" s="14" t="s">
        <v>322</v>
      </c>
      <c r="D1009" s="82">
        <v>44</v>
      </c>
      <c r="E1009" s="87">
        <v>786.02</v>
      </c>
      <c r="F1009" s="87">
        <v>798.35</v>
      </c>
      <c r="G1009" s="87">
        <v>810.87</v>
      </c>
      <c r="H1009" s="87">
        <v>823.6</v>
      </c>
    </row>
    <row r="1010" spans="1:8" x14ac:dyDescent="0.2">
      <c r="A1010" s="14" t="s">
        <v>103</v>
      </c>
      <c r="B1010" s="14" t="s">
        <v>82</v>
      </c>
      <c r="C1010" s="14" t="s">
        <v>322</v>
      </c>
      <c r="D1010" s="82">
        <v>45</v>
      </c>
      <c r="E1010" s="87">
        <v>812.46</v>
      </c>
      <c r="F1010" s="87">
        <v>825.21</v>
      </c>
      <c r="G1010" s="87">
        <v>838.15</v>
      </c>
      <c r="H1010" s="87">
        <v>851.3</v>
      </c>
    </row>
    <row r="1011" spans="1:8" x14ac:dyDescent="0.2">
      <c r="A1011" s="14" t="s">
        <v>103</v>
      </c>
      <c r="B1011" s="14" t="s">
        <v>82</v>
      </c>
      <c r="C1011" s="14" t="s">
        <v>322</v>
      </c>
      <c r="D1011" s="82">
        <v>46</v>
      </c>
      <c r="E1011" s="87">
        <v>843.97</v>
      </c>
      <c r="F1011" s="87">
        <v>857.21</v>
      </c>
      <c r="G1011" s="87">
        <v>870.66</v>
      </c>
      <c r="H1011" s="87">
        <v>884.32</v>
      </c>
    </row>
    <row r="1012" spans="1:8" x14ac:dyDescent="0.2">
      <c r="A1012" s="14" t="s">
        <v>103</v>
      </c>
      <c r="B1012" s="14" t="s">
        <v>82</v>
      </c>
      <c r="C1012" s="14" t="s">
        <v>322</v>
      </c>
      <c r="D1012" s="82">
        <v>47</v>
      </c>
      <c r="E1012" s="87">
        <v>879.42</v>
      </c>
      <c r="F1012" s="87">
        <v>893.21</v>
      </c>
      <c r="G1012" s="87">
        <v>907.23</v>
      </c>
      <c r="H1012" s="87">
        <v>921.46</v>
      </c>
    </row>
    <row r="1013" spans="1:8" x14ac:dyDescent="0.2">
      <c r="A1013" s="14" t="s">
        <v>103</v>
      </c>
      <c r="B1013" s="14" t="s">
        <v>82</v>
      </c>
      <c r="C1013" s="14" t="s">
        <v>322</v>
      </c>
      <c r="D1013" s="82">
        <v>48</v>
      </c>
      <c r="E1013" s="87">
        <v>919.93</v>
      </c>
      <c r="F1013" s="87">
        <v>934.36</v>
      </c>
      <c r="G1013" s="87">
        <v>949.02</v>
      </c>
      <c r="H1013" s="87">
        <v>963.91</v>
      </c>
    </row>
    <row r="1014" spans="1:8" x14ac:dyDescent="0.2">
      <c r="A1014" s="14" t="s">
        <v>103</v>
      </c>
      <c r="B1014" s="14" t="s">
        <v>82</v>
      </c>
      <c r="C1014" s="14" t="s">
        <v>322</v>
      </c>
      <c r="D1014" s="82">
        <v>49</v>
      </c>
      <c r="E1014" s="87">
        <v>959.87</v>
      </c>
      <c r="F1014" s="87">
        <v>974.93</v>
      </c>
      <c r="G1014" s="87">
        <v>990.23</v>
      </c>
      <c r="H1014" s="87">
        <v>1005.77</v>
      </c>
    </row>
    <row r="1015" spans="1:8" x14ac:dyDescent="0.2">
      <c r="A1015" s="14" t="s">
        <v>103</v>
      </c>
      <c r="B1015" s="14" t="s">
        <v>82</v>
      </c>
      <c r="C1015" s="14" t="s">
        <v>322</v>
      </c>
      <c r="D1015" s="82">
        <v>50</v>
      </c>
      <c r="E1015" s="87">
        <v>1004.89</v>
      </c>
      <c r="F1015" s="87">
        <v>1020.65</v>
      </c>
      <c r="G1015" s="87">
        <v>1036.67</v>
      </c>
      <c r="H1015" s="87">
        <v>1052.93</v>
      </c>
    </row>
    <row r="1016" spans="1:8" x14ac:dyDescent="0.2">
      <c r="A1016" s="14" t="s">
        <v>103</v>
      </c>
      <c r="B1016" s="14" t="s">
        <v>82</v>
      </c>
      <c r="C1016" s="14" t="s">
        <v>322</v>
      </c>
      <c r="D1016" s="82">
        <v>51</v>
      </c>
      <c r="E1016" s="87">
        <v>1049.33</v>
      </c>
      <c r="F1016" s="87">
        <v>1065.8</v>
      </c>
      <c r="G1016" s="87">
        <v>1082.52</v>
      </c>
      <c r="H1016" s="87">
        <v>1099.5</v>
      </c>
    </row>
    <row r="1017" spans="1:8" x14ac:dyDescent="0.2">
      <c r="A1017" s="14" t="s">
        <v>103</v>
      </c>
      <c r="B1017" s="14" t="s">
        <v>82</v>
      </c>
      <c r="C1017" s="14" t="s">
        <v>322</v>
      </c>
      <c r="D1017" s="82">
        <v>52</v>
      </c>
      <c r="E1017" s="87">
        <v>1098.28</v>
      </c>
      <c r="F1017" s="87">
        <v>1115.52</v>
      </c>
      <c r="G1017" s="87">
        <v>1133.02</v>
      </c>
      <c r="H1017" s="87">
        <v>1150.79</v>
      </c>
    </row>
    <row r="1018" spans="1:8" x14ac:dyDescent="0.2">
      <c r="A1018" s="14" t="s">
        <v>103</v>
      </c>
      <c r="B1018" s="14" t="s">
        <v>82</v>
      </c>
      <c r="C1018" s="14" t="s">
        <v>322</v>
      </c>
      <c r="D1018" s="82">
        <v>53</v>
      </c>
      <c r="E1018" s="87">
        <v>1147.8</v>
      </c>
      <c r="F1018" s="87">
        <v>1165.81</v>
      </c>
      <c r="G1018" s="87">
        <v>1184.0999999999999</v>
      </c>
      <c r="H1018" s="87">
        <v>1202.67</v>
      </c>
    </row>
    <row r="1019" spans="1:8" x14ac:dyDescent="0.2">
      <c r="A1019" s="14" t="s">
        <v>103</v>
      </c>
      <c r="B1019" s="14" t="s">
        <v>82</v>
      </c>
      <c r="C1019" s="14" t="s">
        <v>322</v>
      </c>
      <c r="D1019" s="82">
        <v>54</v>
      </c>
      <c r="E1019" s="87">
        <v>1201.25</v>
      </c>
      <c r="F1019" s="87">
        <v>1220.0999999999999</v>
      </c>
      <c r="G1019" s="87">
        <v>1239.24</v>
      </c>
      <c r="H1019" s="87">
        <v>1258.68</v>
      </c>
    </row>
    <row r="1020" spans="1:8" x14ac:dyDescent="0.2">
      <c r="A1020" s="14" t="s">
        <v>103</v>
      </c>
      <c r="B1020" s="14" t="s">
        <v>82</v>
      </c>
      <c r="C1020" s="14" t="s">
        <v>322</v>
      </c>
      <c r="D1020" s="82">
        <v>55</v>
      </c>
      <c r="E1020" s="87">
        <v>1254.7</v>
      </c>
      <c r="F1020" s="87">
        <v>1274.3900000000001</v>
      </c>
      <c r="G1020" s="87">
        <v>1294.3800000000001</v>
      </c>
      <c r="H1020" s="87">
        <v>1314.69</v>
      </c>
    </row>
    <row r="1021" spans="1:8" x14ac:dyDescent="0.2">
      <c r="A1021" s="14" t="s">
        <v>103</v>
      </c>
      <c r="B1021" s="14" t="s">
        <v>82</v>
      </c>
      <c r="C1021" s="14" t="s">
        <v>322</v>
      </c>
      <c r="D1021" s="82">
        <v>56</v>
      </c>
      <c r="E1021" s="87">
        <v>1312.65</v>
      </c>
      <c r="F1021" s="87">
        <v>1333.25</v>
      </c>
      <c r="G1021" s="87">
        <v>1354.17</v>
      </c>
      <c r="H1021" s="87">
        <v>1375.41</v>
      </c>
    </row>
    <row r="1022" spans="1:8" x14ac:dyDescent="0.2">
      <c r="A1022" s="14" t="s">
        <v>103</v>
      </c>
      <c r="B1022" s="14" t="s">
        <v>82</v>
      </c>
      <c r="C1022" s="14" t="s">
        <v>322</v>
      </c>
      <c r="D1022" s="82">
        <v>57</v>
      </c>
      <c r="E1022" s="87">
        <v>1371.17</v>
      </c>
      <c r="F1022" s="87">
        <v>1392.68</v>
      </c>
      <c r="G1022" s="87">
        <v>1414.53</v>
      </c>
      <c r="H1022" s="87">
        <v>1436.72</v>
      </c>
    </row>
    <row r="1023" spans="1:8" x14ac:dyDescent="0.2">
      <c r="A1023" s="14" t="s">
        <v>103</v>
      </c>
      <c r="B1023" s="14" t="s">
        <v>82</v>
      </c>
      <c r="C1023" s="14" t="s">
        <v>322</v>
      </c>
      <c r="D1023" s="82">
        <v>58</v>
      </c>
      <c r="E1023" s="87">
        <v>1433.62</v>
      </c>
      <c r="F1023" s="87">
        <v>1456.11</v>
      </c>
      <c r="G1023" s="87">
        <v>1478.96</v>
      </c>
      <c r="H1023" s="87">
        <v>1502.16</v>
      </c>
    </row>
    <row r="1024" spans="1:8" x14ac:dyDescent="0.2">
      <c r="A1024" s="14" t="s">
        <v>103</v>
      </c>
      <c r="B1024" s="14" t="s">
        <v>82</v>
      </c>
      <c r="C1024" s="14" t="s">
        <v>322</v>
      </c>
      <c r="D1024" s="82">
        <v>59</v>
      </c>
      <c r="E1024" s="87">
        <v>1464.57</v>
      </c>
      <c r="F1024" s="87">
        <v>1487.55</v>
      </c>
      <c r="G1024" s="87">
        <v>1510.88</v>
      </c>
      <c r="H1024" s="87">
        <v>1534.59</v>
      </c>
    </row>
    <row r="1025" spans="1:8" x14ac:dyDescent="0.2">
      <c r="A1025" s="14" t="s">
        <v>103</v>
      </c>
      <c r="B1025" s="14" t="s">
        <v>82</v>
      </c>
      <c r="C1025" s="14" t="s">
        <v>322</v>
      </c>
      <c r="D1025" s="82">
        <v>60</v>
      </c>
      <c r="E1025" s="87">
        <v>1527.02</v>
      </c>
      <c r="F1025" s="87">
        <v>1550.98</v>
      </c>
      <c r="G1025" s="87">
        <v>1575.31</v>
      </c>
      <c r="H1025" s="87">
        <v>1600.03</v>
      </c>
    </row>
    <row r="1026" spans="1:8" x14ac:dyDescent="0.2">
      <c r="A1026" s="14" t="s">
        <v>103</v>
      </c>
      <c r="B1026" s="14" t="s">
        <v>82</v>
      </c>
      <c r="C1026" s="14" t="s">
        <v>322</v>
      </c>
      <c r="D1026" s="82">
        <v>61</v>
      </c>
      <c r="E1026" s="87">
        <v>1581.03</v>
      </c>
      <c r="F1026" s="87">
        <v>1605.84</v>
      </c>
      <c r="G1026" s="87">
        <v>1631.04</v>
      </c>
      <c r="H1026" s="87">
        <v>1656.63</v>
      </c>
    </row>
    <row r="1027" spans="1:8" x14ac:dyDescent="0.2">
      <c r="A1027" s="14" t="s">
        <v>103</v>
      </c>
      <c r="B1027" s="14" t="s">
        <v>82</v>
      </c>
      <c r="C1027" s="14" t="s">
        <v>322</v>
      </c>
      <c r="D1027" s="82">
        <v>62</v>
      </c>
      <c r="E1027" s="87">
        <v>1616.48</v>
      </c>
      <c r="F1027" s="87">
        <v>1641.84</v>
      </c>
      <c r="G1027" s="87">
        <v>1667.6</v>
      </c>
      <c r="H1027" s="87">
        <v>1693.77</v>
      </c>
    </row>
    <row r="1028" spans="1:8" x14ac:dyDescent="0.2">
      <c r="A1028" s="14" t="s">
        <v>103</v>
      </c>
      <c r="B1028" s="14" t="s">
        <v>82</v>
      </c>
      <c r="C1028" s="14" t="s">
        <v>322</v>
      </c>
      <c r="D1028" s="82">
        <v>63</v>
      </c>
      <c r="E1028" s="87">
        <v>1660.93</v>
      </c>
      <c r="F1028" s="87">
        <v>1686.99</v>
      </c>
      <c r="G1028" s="87">
        <v>1713.46</v>
      </c>
      <c r="H1028" s="87">
        <v>1740.34</v>
      </c>
    </row>
    <row r="1029" spans="1:8" x14ac:dyDescent="0.2">
      <c r="A1029" s="14" t="s">
        <v>103</v>
      </c>
      <c r="B1029" s="14" t="s">
        <v>82</v>
      </c>
      <c r="C1029" s="14" t="s">
        <v>322</v>
      </c>
      <c r="D1029" s="82" t="s">
        <v>84</v>
      </c>
      <c r="E1029" s="87">
        <v>1687.93</v>
      </c>
      <c r="F1029" s="87">
        <v>1714.41</v>
      </c>
      <c r="G1029" s="87">
        <v>1741.31</v>
      </c>
      <c r="H1029" s="87">
        <v>1768.63</v>
      </c>
    </row>
    <row r="1030" spans="1:8" ht="75" x14ac:dyDescent="0.2">
      <c r="A1030" s="82" t="s">
        <v>104</v>
      </c>
      <c r="B1030" s="83" t="s">
        <v>82</v>
      </c>
      <c r="C1030" s="88" t="s">
        <v>322</v>
      </c>
      <c r="D1030" s="82" t="s">
        <v>83</v>
      </c>
      <c r="E1030" s="87">
        <v>430.95</v>
      </c>
      <c r="F1030" s="87">
        <v>437.71</v>
      </c>
      <c r="G1030" s="87">
        <v>444.58</v>
      </c>
      <c r="H1030" s="87">
        <v>451.55</v>
      </c>
    </row>
    <row r="1031" spans="1:8" x14ac:dyDescent="0.2">
      <c r="A1031" s="14" t="s">
        <v>104</v>
      </c>
      <c r="B1031" s="14" t="s">
        <v>82</v>
      </c>
      <c r="C1031" s="14" t="s">
        <v>322</v>
      </c>
      <c r="D1031" s="82">
        <v>15</v>
      </c>
      <c r="E1031" s="87">
        <v>469.26</v>
      </c>
      <c r="F1031" s="87">
        <v>476.62</v>
      </c>
      <c r="G1031" s="87">
        <v>484.1</v>
      </c>
      <c r="H1031" s="87">
        <v>491.69</v>
      </c>
    </row>
    <row r="1032" spans="1:8" x14ac:dyDescent="0.2">
      <c r="A1032" s="14" t="s">
        <v>104</v>
      </c>
      <c r="B1032" s="14" t="s">
        <v>82</v>
      </c>
      <c r="C1032" s="14" t="s">
        <v>322</v>
      </c>
      <c r="D1032" s="82">
        <v>16</v>
      </c>
      <c r="E1032" s="87">
        <v>483.9</v>
      </c>
      <c r="F1032" s="87">
        <v>491.5</v>
      </c>
      <c r="G1032" s="87">
        <v>499.21</v>
      </c>
      <c r="H1032" s="87">
        <v>507.04</v>
      </c>
    </row>
    <row r="1033" spans="1:8" x14ac:dyDescent="0.2">
      <c r="A1033" s="14" t="s">
        <v>104</v>
      </c>
      <c r="B1033" s="14" t="s">
        <v>82</v>
      </c>
      <c r="C1033" s="14" t="s">
        <v>322</v>
      </c>
      <c r="D1033" s="82">
        <v>17</v>
      </c>
      <c r="E1033" s="87">
        <v>498.55</v>
      </c>
      <c r="F1033" s="87">
        <v>506.37</v>
      </c>
      <c r="G1033" s="87">
        <v>514.32000000000005</v>
      </c>
      <c r="H1033" s="87">
        <v>522.39</v>
      </c>
    </row>
    <row r="1034" spans="1:8" x14ac:dyDescent="0.2">
      <c r="A1034" s="14" t="s">
        <v>104</v>
      </c>
      <c r="B1034" s="14" t="s">
        <v>82</v>
      </c>
      <c r="C1034" s="14" t="s">
        <v>322</v>
      </c>
      <c r="D1034" s="82">
        <v>18</v>
      </c>
      <c r="E1034" s="87">
        <v>514.32000000000005</v>
      </c>
      <c r="F1034" s="87">
        <v>522.39</v>
      </c>
      <c r="G1034" s="87">
        <v>530.59</v>
      </c>
      <c r="H1034" s="87">
        <v>538.91</v>
      </c>
    </row>
    <row r="1035" spans="1:8" x14ac:dyDescent="0.2">
      <c r="A1035" s="14" t="s">
        <v>104</v>
      </c>
      <c r="B1035" s="14" t="s">
        <v>82</v>
      </c>
      <c r="C1035" s="14" t="s">
        <v>322</v>
      </c>
      <c r="D1035" s="82">
        <v>19</v>
      </c>
      <c r="E1035" s="87">
        <v>530.1</v>
      </c>
      <c r="F1035" s="87">
        <v>538.41</v>
      </c>
      <c r="G1035" s="87">
        <v>546.86</v>
      </c>
      <c r="H1035" s="87">
        <v>555.44000000000005</v>
      </c>
    </row>
    <row r="1036" spans="1:8" x14ac:dyDescent="0.2">
      <c r="A1036" s="14" t="s">
        <v>104</v>
      </c>
      <c r="B1036" s="14" t="s">
        <v>82</v>
      </c>
      <c r="C1036" s="14" t="s">
        <v>322</v>
      </c>
      <c r="D1036" s="82">
        <v>20</v>
      </c>
      <c r="E1036" s="87">
        <v>546.42999999999995</v>
      </c>
      <c r="F1036" s="87">
        <v>555.01</v>
      </c>
      <c r="G1036" s="87">
        <v>563.71</v>
      </c>
      <c r="H1036" s="87">
        <v>572.55999999999995</v>
      </c>
    </row>
    <row r="1037" spans="1:8" x14ac:dyDescent="0.2">
      <c r="A1037" s="14" t="s">
        <v>104</v>
      </c>
      <c r="B1037" s="14" t="s">
        <v>82</v>
      </c>
      <c r="C1037" s="14" t="s">
        <v>322</v>
      </c>
      <c r="D1037" s="82">
        <v>21</v>
      </c>
      <c r="E1037" s="87">
        <v>563.33000000000004</v>
      </c>
      <c r="F1037" s="87">
        <v>572.16999999999996</v>
      </c>
      <c r="G1037" s="87">
        <v>581.15</v>
      </c>
      <c r="H1037" s="87">
        <v>590.27</v>
      </c>
    </row>
    <row r="1038" spans="1:8" x14ac:dyDescent="0.2">
      <c r="A1038" s="14" t="s">
        <v>104</v>
      </c>
      <c r="B1038" s="14" t="s">
        <v>82</v>
      </c>
      <c r="C1038" s="14" t="s">
        <v>322</v>
      </c>
      <c r="D1038" s="82">
        <v>22</v>
      </c>
      <c r="E1038" s="87">
        <v>563.33000000000004</v>
      </c>
      <c r="F1038" s="87">
        <v>572.16999999999996</v>
      </c>
      <c r="G1038" s="87">
        <v>581.15</v>
      </c>
      <c r="H1038" s="87">
        <v>590.27</v>
      </c>
    </row>
    <row r="1039" spans="1:8" x14ac:dyDescent="0.2">
      <c r="A1039" s="14" t="s">
        <v>104</v>
      </c>
      <c r="B1039" s="14" t="s">
        <v>82</v>
      </c>
      <c r="C1039" s="14" t="s">
        <v>322</v>
      </c>
      <c r="D1039" s="82">
        <v>23</v>
      </c>
      <c r="E1039" s="87">
        <v>563.33000000000004</v>
      </c>
      <c r="F1039" s="87">
        <v>572.16999999999996</v>
      </c>
      <c r="G1039" s="87">
        <v>581.15</v>
      </c>
      <c r="H1039" s="87">
        <v>590.27</v>
      </c>
    </row>
    <row r="1040" spans="1:8" x14ac:dyDescent="0.2">
      <c r="A1040" s="14" t="s">
        <v>104</v>
      </c>
      <c r="B1040" s="14" t="s">
        <v>82</v>
      </c>
      <c r="C1040" s="14" t="s">
        <v>322</v>
      </c>
      <c r="D1040" s="82">
        <v>24</v>
      </c>
      <c r="E1040" s="87">
        <v>563.33000000000004</v>
      </c>
      <c r="F1040" s="87">
        <v>572.16999999999996</v>
      </c>
      <c r="G1040" s="87">
        <v>581.15</v>
      </c>
      <c r="H1040" s="87">
        <v>590.27</v>
      </c>
    </row>
    <row r="1041" spans="1:8" x14ac:dyDescent="0.2">
      <c r="A1041" s="14" t="s">
        <v>104</v>
      </c>
      <c r="B1041" s="14" t="s">
        <v>82</v>
      </c>
      <c r="C1041" s="14" t="s">
        <v>322</v>
      </c>
      <c r="D1041" s="82">
        <v>25</v>
      </c>
      <c r="E1041" s="87">
        <v>565.59</v>
      </c>
      <c r="F1041" s="87">
        <v>574.46</v>
      </c>
      <c r="G1041" s="87">
        <v>583.47</v>
      </c>
      <c r="H1041" s="87">
        <v>592.63</v>
      </c>
    </row>
    <row r="1042" spans="1:8" x14ac:dyDescent="0.2">
      <c r="A1042" s="14" t="s">
        <v>104</v>
      </c>
      <c r="B1042" s="14" t="s">
        <v>82</v>
      </c>
      <c r="C1042" s="14" t="s">
        <v>322</v>
      </c>
      <c r="D1042" s="82">
        <v>26</v>
      </c>
      <c r="E1042" s="87">
        <v>576.85</v>
      </c>
      <c r="F1042" s="87">
        <v>585.9</v>
      </c>
      <c r="G1042" s="87">
        <v>595.1</v>
      </c>
      <c r="H1042" s="87">
        <v>604.42999999999995</v>
      </c>
    </row>
    <row r="1043" spans="1:8" x14ac:dyDescent="0.2">
      <c r="A1043" s="14" t="s">
        <v>104</v>
      </c>
      <c r="B1043" s="14" t="s">
        <v>82</v>
      </c>
      <c r="C1043" s="14" t="s">
        <v>322</v>
      </c>
      <c r="D1043" s="82">
        <v>27</v>
      </c>
      <c r="E1043" s="87">
        <v>590.37</v>
      </c>
      <c r="F1043" s="87">
        <v>599.64</v>
      </c>
      <c r="G1043" s="87">
        <v>609.04</v>
      </c>
      <c r="H1043" s="87">
        <v>618.6</v>
      </c>
    </row>
    <row r="1044" spans="1:8" x14ac:dyDescent="0.2">
      <c r="A1044" s="14" t="s">
        <v>104</v>
      </c>
      <c r="B1044" s="14" t="s">
        <v>82</v>
      </c>
      <c r="C1044" s="14" t="s">
        <v>322</v>
      </c>
      <c r="D1044" s="82">
        <v>28</v>
      </c>
      <c r="E1044" s="87">
        <v>612.34</v>
      </c>
      <c r="F1044" s="87">
        <v>621.95000000000005</v>
      </c>
      <c r="G1044" s="87">
        <v>631.71</v>
      </c>
      <c r="H1044" s="87">
        <v>641.62</v>
      </c>
    </row>
    <row r="1045" spans="1:8" x14ac:dyDescent="0.2">
      <c r="A1045" s="14" t="s">
        <v>104</v>
      </c>
      <c r="B1045" s="14" t="s">
        <v>82</v>
      </c>
      <c r="C1045" s="14" t="s">
        <v>322</v>
      </c>
      <c r="D1045" s="82">
        <v>29</v>
      </c>
      <c r="E1045" s="87">
        <v>630.37</v>
      </c>
      <c r="F1045" s="87">
        <v>640.26</v>
      </c>
      <c r="G1045" s="87">
        <v>650.30999999999995</v>
      </c>
      <c r="H1045" s="87">
        <v>660.51</v>
      </c>
    </row>
    <row r="1046" spans="1:8" x14ac:dyDescent="0.2">
      <c r="A1046" s="14" t="s">
        <v>104</v>
      </c>
      <c r="B1046" s="14" t="s">
        <v>82</v>
      </c>
      <c r="C1046" s="14" t="s">
        <v>322</v>
      </c>
      <c r="D1046" s="82">
        <v>30</v>
      </c>
      <c r="E1046" s="87">
        <v>639.38</v>
      </c>
      <c r="F1046" s="87">
        <v>649.41999999999996</v>
      </c>
      <c r="G1046" s="87">
        <v>659.6</v>
      </c>
      <c r="H1046" s="87">
        <v>669.95</v>
      </c>
    </row>
    <row r="1047" spans="1:8" x14ac:dyDescent="0.2">
      <c r="A1047" s="14" t="s">
        <v>104</v>
      </c>
      <c r="B1047" s="14" t="s">
        <v>82</v>
      </c>
      <c r="C1047" s="14" t="s">
        <v>322</v>
      </c>
      <c r="D1047" s="82">
        <v>31</v>
      </c>
      <c r="E1047" s="87">
        <v>652.9</v>
      </c>
      <c r="F1047" s="87">
        <v>663.15</v>
      </c>
      <c r="G1047" s="87">
        <v>673.55</v>
      </c>
      <c r="H1047" s="87">
        <v>684.12</v>
      </c>
    </row>
    <row r="1048" spans="1:8" x14ac:dyDescent="0.2">
      <c r="A1048" s="14" t="s">
        <v>104</v>
      </c>
      <c r="B1048" s="14" t="s">
        <v>82</v>
      </c>
      <c r="C1048" s="14" t="s">
        <v>322</v>
      </c>
      <c r="D1048" s="82">
        <v>32</v>
      </c>
      <c r="E1048" s="87">
        <v>666.42</v>
      </c>
      <c r="F1048" s="87">
        <v>676.88</v>
      </c>
      <c r="G1048" s="87">
        <v>687.5</v>
      </c>
      <c r="H1048" s="87">
        <v>698.29</v>
      </c>
    </row>
    <row r="1049" spans="1:8" x14ac:dyDescent="0.2">
      <c r="A1049" s="14" t="s">
        <v>104</v>
      </c>
      <c r="B1049" s="14" t="s">
        <v>82</v>
      </c>
      <c r="C1049" s="14" t="s">
        <v>322</v>
      </c>
      <c r="D1049" s="82">
        <v>33</v>
      </c>
      <c r="E1049" s="87">
        <v>674.87</v>
      </c>
      <c r="F1049" s="87">
        <v>685.46</v>
      </c>
      <c r="G1049" s="87">
        <v>696.22</v>
      </c>
      <c r="H1049" s="87">
        <v>707.14</v>
      </c>
    </row>
    <row r="1050" spans="1:8" x14ac:dyDescent="0.2">
      <c r="A1050" s="14" t="s">
        <v>104</v>
      </c>
      <c r="B1050" s="14" t="s">
        <v>82</v>
      </c>
      <c r="C1050" s="14" t="s">
        <v>322</v>
      </c>
      <c r="D1050" s="82">
        <v>34</v>
      </c>
      <c r="E1050" s="87">
        <v>683.89</v>
      </c>
      <c r="F1050" s="87">
        <v>694.62</v>
      </c>
      <c r="G1050" s="87">
        <v>705.52</v>
      </c>
      <c r="H1050" s="87">
        <v>716.58</v>
      </c>
    </row>
    <row r="1051" spans="1:8" x14ac:dyDescent="0.2">
      <c r="A1051" s="14" t="s">
        <v>104</v>
      </c>
      <c r="B1051" s="14" t="s">
        <v>82</v>
      </c>
      <c r="C1051" s="14" t="s">
        <v>322</v>
      </c>
      <c r="D1051" s="82">
        <v>35</v>
      </c>
      <c r="E1051" s="87">
        <v>688.39</v>
      </c>
      <c r="F1051" s="87">
        <v>699.19</v>
      </c>
      <c r="G1051" s="87">
        <v>710.16</v>
      </c>
      <c r="H1051" s="87">
        <v>721.31</v>
      </c>
    </row>
    <row r="1052" spans="1:8" x14ac:dyDescent="0.2">
      <c r="A1052" s="14" t="s">
        <v>104</v>
      </c>
      <c r="B1052" s="14" t="s">
        <v>82</v>
      </c>
      <c r="C1052" s="14" t="s">
        <v>322</v>
      </c>
      <c r="D1052" s="82">
        <v>36</v>
      </c>
      <c r="E1052" s="87">
        <v>692.9</v>
      </c>
      <c r="F1052" s="87">
        <v>703.77</v>
      </c>
      <c r="G1052" s="87">
        <v>714.81</v>
      </c>
      <c r="H1052" s="87">
        <v>726.03</v>
      </c>
    </row>
    <row r="1053" spans="1:8" x14ac:dyDescent="0.2">
      <c r="A1053" s="14" t="s">
        <v>104</v>
      </c>
      <c r="B1053" s="14" t="s">
        <v>82</v>
      </c>
      <c r="C1053" s="14" t="s">
        <v>322</v>
      </c>
      <c r="D1053" s="82">
        <v>37</v>
      </c>
      <c r="E1053" s="87">
        <v>697.41</v>
      </c>
      <c r="F1053" s="87">
        <v>708.35</v>
      </c>
      <c r="G1053" s="87">
        <v>719.46</v>
      </c>
      <c r="H1053" s="87">
        <v>730.75</v>
      </c>
    </row>
    <row r="1054" spans="1:8" x14ac:dyDescent="0.2">
      <c r="A1054" s="14" t="s">
        <v>104</v>
      </c>
      <c r="B1054" s="14" t="s">
        <v>82</v>
      </c>
      <c r="C1054" s="14" t="s">
        <v>322</v>
      </c>
      <c r="D1054" s="82">
        <v>38</v>
      </c>
      <c r="E1054" s="87">
        <v>701.91</v>
      </c>
      <c r="F1054" s="87">
        <v>712.93</v>
      </c>
      <c r="G1054" s="87">
        <v>724.11</v>
      </c>
      <c r="H1054" s="87">
        <v>735.47</v>
      </c>
    </row>
    <row r="1055" spans="1:8" x14ac:dyDescent="0.2">
      <c r="A1055" s="14" t="s">
        <v>104</v>
      </c>
      <c r="B1055" s="14" t="s">
        <v>82</v>
      </c>
      <c r="C1055" s="14" t="s">
        <v>322</v>
      </c>
      <c r="D1055" s="82">
        <v>39</v>
      </c>
      <c r="E1055" s="87">
        <v>710.93</v>
      </c>
      <c r="F1055" s="87">
        <v>722.08</v>
      </c>
      <c r="G1055" s="87">
        <v>733.41</v>
      </c>
      <c r="H1055" s="87">
        <v>744.92</v>
      </c>
    </row>
    <row r="1056" spans="1:8" x14ac:dyDescent="0.2">
      <c r="A1056" s="14" t="s">
        <v>104</v>
      </c>
      <c r="B1056" s="14" t="s">
        <v>82</v>
      </c>
      <c r="C1056" s="14" t="s">
        <v>322</v>
      </c>
      <c r="D1056" s="82">
        <v>40</v>
      </c>
      <c r="E1056" s="87">
        <v>719.94</v>
      </c>
      <c r="F1056" s="87">
        <v>731.24</v>
      </c>
      <c r="G1056" s="87">
        <v>742.71</v>
      </c>
      <c r="H1056" s="87">
        <v>754.36</v>
      </c>
    </row>
    <row r="1057" spans="1:8" x14ac:dyDescent="0.2">
      <c r="A1057" s="14" t="s">
        <v>104</v>
      </c>
      <c r="B1057" s="14" t="s">
        <v>82</v>
      </c>
      <c r="C1057" s="14" t="s">
        <v>322</v>
      </c>
      <c r="D1057" s="82">
        <v>41</v>
      </c>
      <c r="E1057" s="87">
        <v>733.46</v>
      </c>
      <c r="F1057" s="87">
        <v>744.97</v>
      </c>
      <c r="G1057" s="87">
        <v>756.66</v>
      </c>
      <c r="H1057" s="87">
        <v>768.53</v>
      </c>
    </row>
    <row r="1058" spans="1:8" x14ac:dyDescent="0.2">
      <c r="A1058" s="14" t="s">
        <v>104</v>
      </c>
      <c r="B1058" s="14" t="s">
        <v>82</v>
      </c>
      <c r="C1058" s="14" t="s">
        <v>322</v>
      </c>
      <c r="D1058" s="82">
        <v>42</v>
      </c>
      <c r="E1058" s="87">
        <v>746.42</v>
      </c>
      <c r="F1058" s="87">
        <v>758.13</v>
      </c>
      <c r="G1058" s="87">
        <v>770.02</v>
      </c>
      <c r="H1058" s="87">
        <v>782.1</v>
      </c>
    </row>
    <row r="1059" spans="1:8" x14ac:dyDescent="0.2">
      <c r="A1059" s="14" t="s">
        <v>104</v>
      </c>
      <c r="B1059" s="14" t="s">
        <v>82</v>
      </c>
      <c r="C1059" s="14" t="s">
        <v>322</v>
      </c>
      <c r="D1059" s="82">
        <v>43</v>
      </c>
      <c r="E1059" s="87">
        <v>764.44</v>
      </c>
      <c r="F1059" s="87">
        <v>776.44</v>
      </c>
      <c r="G1059" s="87">
        <v>788.62</v>
      </c>
      <c r="H1059" s="87">
        <v>800.99</v>
      </c>
    </row>
    <row r="1060" spans="1:8" x14ac:dyDescent="0.2">
      <c r="A1060" s="14" t="s">
        <v>104</v>
      </c>
      <c r="B1060" s="14" t="s">
        <v>82</v>
      </c>
      <c r="C1060" s="14" t="s">
        <v>322</v>
      </c>
      <c r="D1060" s="82">
        <v>44</v>
      </c>
      <c r="E1060" s="87">
        <v>786.98</v>
      </c>
      <c r="F1060" s="87">
        <v>799.32</v>
      </c>
      <c r="G1060" s="87">
        <v>811.87</v>
      </c>
      <c r="H1060" s="87">
        <v>824.6</v>
      </c>
    </row>
    <row r="1061" spans="1:8" x14ac:dyDescent="0.2">
      <c r="A1061" s="14" t="s">
        <v>104</v>
      </c>
      <c r="B1061" s="14" t="s">
        <v>82</v>
      </c>
      <c r="C1061" s="14" t="s">
        <v>322</v>
      </c>
      <c r="D1061" s="82">
        <v>45</v>
      </c>
      <c r="E1061" s="87">
        <v>813.45</v>
      </c>
      <c r="F1061" s="87">
        <v>826.22</v>
      </c>
      <c r="G1061" s="87">
        <v>839.18</v>
      </c>
      <c r="H1061" s="87">
        <v>852.35</v>
      </c>
    </row>
    <row r="1062" spans="1:8" x14ac:dyDescent="0.2">
      <c r="A1062" s="14" t="s">
        <v>104</v>
      </c>
      <c r="B1062" s="14" t="s">
        <v>82</v>
      </c>
      <c r="C1062" s="14" t="s">
        <v>322</v>
      </c>
      <c r="D1062" s="82">
        <v>46</v>
      </c>
      <c r="E1062" s="87">
        <v>845</v>
      </c>
      <c r="F1062" s="87">
        <v>858.26</v>
      </c>
      <c r="G1062" s="87">
        <v>871.72</v>
      </c>
      <c r="H1062" s="87">
        <v>885.4</v>
      </c>
    </row>
    <row r="1063" spans="1:8" x14ac:dyDescent="0.2">
      <c r="A1063" s="14" t="s">
        <v>104</v>
      </c>
      <c r="B1063" s="14" t="s">
        <v>82</v>
      </c>
      <c r="C1063" s="14" t="s">
        <v>322</v>
      </c>
      <c r="D1063" s="82">
        <v>47</v>
      </c>
      <c r="E1063" s="87">
        <v>880.49</v>
      </c>
      <c r="F1063" s="87">
        <v>894.3</v>
      </c>
      <c r="G1063" s="87">
        <v>908.34</v>
      </c>
      <c r="H1063" s="87">
        <v>922.59</v>
      </c>
    </row>
    <row r="1064" spans="1:8" x14ac:dyDescent="0.2">
      <c r="A1064" s="14" t="s">
        <v>104</v>
      </c>
      <c r="B1064" s="14" t="s">
        <v>82</v>
      </c>
      <c r="C1064" s="14" t="s">
        <v>322</v>
      </c>
      <c r="D1064" s="82">
        <v>48</v>
      </c>
      <c r="E1064" s="87">
        <v>921.05</v>
      </c>
      <c r="F1064" s="87">
        <v>935.5</v>
      </c>
      <c r="G1064" s="87">
        <v>950.18</v>
      </c>
      <c r="H1064" s="87">
        <v>965.09</v>
      </c>
    </row>
    <row r="1065" spans="1:8" x14ac:dyDescent="0.2">
      <c r="A1065" s="14" t="s">
        <v>104</v>
      </c>
      <c r="B1065" s="14" t="s">
        <v>82</v>
      </c>
      <c r="C1065" s="14" t="s">
        <v>322</v>
      </c>
      <c r="D1065" s="82">
        <v>49</v>
      </c>
      <c r="E1065" s="87">
        <v>961.05</v>
      </c>
      <c r="F1065" s="87">
        <v>976.13</v>
      </c>
      <c r="G1065" s="87">
        <v>991.44</v>
      </c>
      <c r="H1065" s="87">
        <v>1007</v>
      </c>
    </row>
    <row r="1066" spans="1:8" x14ac:dyDescent="0.2">
      <c r="A1066" s="14" t="s">
        <v>104</v>
      </c>
      <c r="B1066" s="14" t="s">
        <v>82</v>
      </c>
      <c r="C1066" s="14" t="s">
        <v>322</v>
      </c>
      <c r="D1066" s="82">
        <v>50</v>
      </c>
      <c r="E1066" s="87">
        <v>1006.11</v>
      </c>
      <c r="F1066" s="87">
        <v>1021.9</v>
      </c>
      <c r="G1066" s="87">
        <v>1037.93</v>
      </c>
      <c r="H1066" s="87">
        <v>1054.22</v>
      </c>
    </row>
    <row r="1067" spans="1:8" x14ac:dyDescent="0.2">
      <c r="A1067" s="14" t="s">
        <v>104</v>
      </c>
      <c r="B1067" s="14" t="s">
        <v>82</v>
      </c>
      <c r="C1067" s="14" t="s">
        <v>322</v>
      </c>
      <c r="D1067" s="82">
        <v>51</v>
      </c>
      <c r="E1067" s="87">
        <v>1050.6199999999999</v>
      </c>
      <c r="F1067" s="87">
        <v>1067.0999999999999</v>
      </c>
      <c r="G1067" s="87">
        <v>1083.8399999999999</v>
      </c>
      <c r="H1067" s="87">
        <v>1100.8499999999999</v>
      </c>
    </row>
    <row r="1068" spans="1:8" x14ac:dyDescent="0.2">
      <c r="A1068" s="14" t="s">
        <v>104</v>
      </c>
      <c r="B1068" s="14" t="s">
        <v>82</v>
      </c>
      <c r="C1068" s="14" t="s">
        <v>322</v>
      </c>
      <c r="D1068" s="82">
        <v>52</v>
      </c>
      <c r="E1068" s="87">
        <v>1099.6300000000001</v>
      </c>
      <c r="F1068" s="87">
        <v>1116.8800000000001</v>
      </c>
      <c r="G1068" s="87">
        <v>1134.4000000000001</v>
      </c>
      <c r="H1068" s="87">
        <v>1152.2</v>
      </c>
    </row>
    <row r="1069" spans="1:8" x14ac:dyDescent="0.2">
      <c r="A1069" s="14" t="s">
        <v>104</v>
      </c>
      <c r="B1069" s="14" t="s">
        <v>82</v>
      </c>
      <c r="C1069" s="14" t="s">
        <v>322</v>
      </c>
      <c r="D1069" s="82">
        <v>53</v>
      </c>
      <c r="E1069" s="87">
        <v>1149.2</v>
      </c>
      <c r="F1069" s="87">
        <v>1167.23</v>
      </c>
      <c r="G1069" s="87">
        <v>1185.54</v>
      </c>
      <c r="H1069" s="87">
        <v>1204.1400000000001</v>
      </c>
    </row>
    <row r="1070" spans="1:8" x14ac:dyDescent="0.2">
      <c r="A1070" s="14" t="s">
        <v>104</v>
      </c>
      <c r="B1070" s="14" t="s">
        <v>82</v>
      </c>
      <c r="C1070" s="14" t="s">
        <v>322</v>
      </c>
      <c r="D1070" s="82">
        <v>54</v>
      </c>
      <c r="E1070" s="87">
        <v>1202.72</v>
      </c>
      <c r="F1070" s="87">
        <v>1221.5899999999999</v>
      </c>
      <c r="G1070" s="87">
        <v>1240.75</v>
      </c>
      <c r="H1070" s="87">
        <v>1260.22</v>
      </c>
    </row>
    <row r="1071" spans="1:8" x14ac:dyDescent="0.2">
      <c r="A1071" s="14" t="s">
        <v>104</v>
      </c>
      <c r="B1071" s="14" t="s">
        <v>82</v>
      </c>
      <c r="C1071" s="14" t="s">
        <v>322</v>
      </c>
      <c r="D1071" s="82">
        <v>55</v>
      </c>
      <c r="E1071" s="87">
        <v>1256.23</v>
      </c>
      <c r="F1071" s="87">
        <v>1275.94</v>
      </c>
      <c r="G1071" s="87">
        <v>1295.96</v>
      </c>
      <c r="H1071" s="87">
        <v>1316.3</v>
      </c>
    </row>
    <row r="1072" spans="1:8" x14ac:dyDescent="0.2">
      <c r="A1072" s="14" t="s">
        <v>104</v>
      </c>
      <c r="B1072" s="14" t="s">
        <v>82</v>
      </c>
      <c r="C1072" s="14" t="s">
        <v>322</v>
      </c>
      <c r="D1072" s="82">
        <v>56</v>
      </c>
      <c r="E1072" s="87">
        <v>1314.26</v>
      </c>
      <c r="F1072" s="87">
        <v>1334.88</v>
      </c>
      <c r="G1072" s="87">
        <v>1355.82</v>
      </c>
      <c r="H1072" s="87">
        <v>1377.09</v>
      </c>
    </row>
    <row r="1073" spans="1:8" x14ac:dyDescent="0.2">
      <c r="A1073" s="14" t="s">
        <v>104</v>
      </c>
      <c r="B1073" s="14" t="s">
        <v>82</v>
      </c>
      <c r="C1073" s="14" t="s">
        <v>322</v>
      </c>
      <c r="D1073" s="82">
        <v>57</v>
      </c>
      <c r="E1073" s="87">
        <v>1372.84</v>
      </c>
      <c r="F1073" s="87">
        <v>1394.38</v>
      </c>
      <c r="G1073" s="87">
        <v>1416.26</v>
      </c>
      <c r="H1073" s="87">
        <v>1438.48</v>
      </c>
    </row>
    <row r="1074" spans="1:8" x14ac:dyDescent="0.2">
      <c r="A1074" s="14" t="s">
        <v>104</v>
      </c>
      <c r="B1074" s="14" t="s">
        <v>82</v>
      </c>
      <c r="C1074" s="14" t="s">
        <v>322</v>
      </c>
      <c r="D1074" s="82">
        <v>58</v>
      </c>
      <c r="E1074" s="87">
        <v>1435.37</v>
      </c>
      <c r="F1074" s="87">
        <v>1457.89</v>
      </c>
      <c r="G1074" s="87">
        <v>1480.77</v>
      </c>
      <c r="H1074" s="87">
        <v>1504</v>
      </c>
    </row>
    <row r="1075" spans="1:8" x14ac:dyDescent="0.2">
      <c r="A1075" s="14" t="s">
        <v>104</v>
      </c>
      <c r="B1075" s="14" t="s">
        <v>82</v>
      </c>
      <c r="C1075" s="14" t="s">
        <v>322</v>
      </c>
      <c r="D1075" s="82">
        <v>59</v>
      </c>
      <c r="E1075" s="87">
        <v>1466.36</v>
      </c>
      <c r="F1075" s="87">
        <v>1489.36</v>
      </c>
      <c r="G1075" s="87">
        <v>1512.73</v>
      </c>
      <c r="H1075" s="87">
        <v>1536.46</v>
      </c>
    </row>
    <row r="1076" spans="1:8" x14ac:dyDescent="0.2">
      <c r="A1076" s="14" t="s">
        <v>104</v>
      </c>
      <c r="B1076" s="14" t="s">
        <v>82</v>
      </c>
      <c r="C1076" s="14" t="s">
        <v>322</v>
      </c>
      <c r="D1076" s="82">
        <v>60</v>
      </c>
      <c r="E1076" s="87">
        <v>1528.89</v>
      </c>
      <c r="F1076" s="87">
        <v>1552.88</v>
      </c>
      <c r="G1076" s="87">
        <v>1577.24</v>
      </c>
      <c r="H1076" s="87">
        <v>1601.98</v>
      </c>
    </row>
    <row r="1077" spans="1:8" x14ac:dyDescent="0.2">
      <c r="A1077" s="14" t="s">
        <v>104</v>
      </c>
      <c r="B1077" s="14" t="s">
        <v>82</v>
      </c>
      <c r="C1077" s="14" t="s">
        <v>322</v>
      </c>
      <c r="D1077" s="82">
        <v>61</v>
      </c>
      <c r="E1077" s="87">
        <v>1582.97</v>
      </c>
      <c r="F1077" s="87">
        <v>1607.8</v>
      </c>
      <c r="G1077" s="87">
        <v>1633.03</v>
      </c>
      <c r="H1077" s="87">
        <v>1658.65</v>
      </c>
    </row>
    <row r="1078" spans="1:8" x14ac:dyDescent="0.2">
      <c r="A1078" s="14" t="s">
        <v>104</v>
      </c>
      <c r="B1078" s="14" t="s">
        <v>82</v>
      </c>
      <c r="C1078" s="14" t="s">
        <v>322</v>
      </c>
      <c r="D1078" s="82">
        <v>62</v>
      </c>
      <c r="E1078" s="87">
        <v>1618.46</v>
      </c>
      <c r="F1078" s="87">
        <v>1643.85</v>
      </c>
      <c r="G1078" s="87">
        <v>1669.64</v>
      </c>
      <c r="H1078" s="87">
        <v>1695.84</v>
      </c>
    </row>
    <row r="1079" spans="1:8" x14ac:dyDescent="0.2">
      <c r="A1079" s="14" t="s">
        <v>104</v>
      </c>
      <c r="B1079" s="14" t="s">
        <v>82</v>
      </c>
      <c r="C1079" s="14" t="s">
        <v>322</v>
      </c>
      <c r="D1079" s="82">
        <v>63</v>
      </c>
      <c r="E1079" s="87">
        <v>1662.96</v>
      </c>
      <c r="F1079" s="87">
        <v>1689.05</v>
      </c>
      <c r="G1079" s="87">
        <v>1715.55</v>
      </c>
      <c r="H1079" s="87">
        <v>1742.47</v>
      </c>
    </row>
    <row r="1080" spans="1:8" x14ac:dyDescent="0.2">
      <c r="A1080" s="14" t="s">
        <v>104</v>
      </c>
      <c r="B1080" s="14" t="s">
        <v>82</v>
      </c>
      <c r="C1080" s="14" t="s">
        <v>322</v>
      </c>
      <c r="D1080" s="82" t="s">
        <v>84</v>
      </c>
      <c r="E1080" s="87">
        <v>1689.99</v>
      </c>
      <c r="F1080" s="87">
        <v>1716.51</v>
      </c>
      <c r="G1080" s="87">
        <v>1743.44</v>
      </c>
      <c r="H1080" s="87">
        <v>1770.79</v>
      </c>
    </row>
    <row r="1081" spans="1:8" ht="75" x14ac:dyDescent="0.2">
      <c r="A1081" s="82" t="s">
        <v>105</v>
      </c>
      <c r="B1081" s="83" t="s">
        <v>82</v>
      </c>
      <c r="C1081" s="88" t="s">
        <v>322</v>
      </c>
      <c r="D1081" s="82" t="s">
        <v>83</v>
      </c>
      <c r="E1081" s="87">
        <v>415.69</v>
      </c>
      <c r="F1081" s="87">
        <v>422.21</v>
      </c>
      <c r="G1081" s="87">
        <v>428.84</v>
      </c>
      <c r="H1081" s="87">
        <v>435.57</v>
      </c>
    </row>
    <row r="1082" spans="1:8" x14ac:dyDescent="0.2">
      <c r="A1082" s="14" t="s">
        <v>105</v>
      </c>
      <c r="B1082" s="14" t="s">
        <v>82</v>
      </c>
      <c r="C1082" s="14" t="s">
        <v>322</v>
      </c>
      <c r="D1082" s="82">
        <v>15</v>
      </c>
      <c r="E1082" s="87">
        <v>452.64</v>
      </c>
      <c r="F1082" s="87">
        <v>459.74</v>
      </c>
      <c r="G1082" s="87">
        <v>466.96</v>
      </c>
      <c r="H1082" s="87">
        <v>474.28</v>
      </c>
    </row>
    <row r="1083" spans="1:8" x14ac:dyDescent="0.2">
      <c r="A1083" s="14" t="s">
        <v>105</v>
      </c>
      <c r="B1083" s="14" t="s">
        <v>82</v>
      </c>
      <c r="C1083" s="14" t="s">
        <v>322</v>
      </c>
      <c r="D1083" s="82">
        <v>16</v>
      </c>
      <c r="E1083" s="87">
        <v>466.77</v>
      </c>
      <c r="F1083" s="87">
        <v>474.09</v>
      </c>
      <c r="G1083" s="87">
        <v>481.53</v>
      </c>
      <c r="H1083" s="87">
        <v>489.09</v>
      </c>
    </row>
    <row r="1084" spans="1:8" x14ac:dyDescent="0.2">
      <c r="A1084" s="14" t="s">
        <v>105</v>
      </c>
      <c r="B1084" s="14" t="s">
        <v>82</v>
      </c>
      <c r="C1084" s="14" t="s">
        <v>322</v>
      </c>
      <c r="D1084" s="82">
        <v>17</v>
      </c>
      <c r="E1084" s="87">
        <v>480.9</v>
      </c>
      <c r="F1084" s="87">
        <v>488.44</v>
      </c>
      <c r="G1084" s="87">
        <v>496.11</v>
      </c>
      <c r="H1084" s="87">
        <v>503.89</v>
      </c>
    </row>
    <row r="1085" spans="1:8" x14ac:dyDescent="0.2">
      <c r="A1085" s="14" t="s">
        <v>105</v>
      </c>
      <c r="B1085" s="14" t="s">
        <v>82</v>
      </c>
      <c r="C1085" s="14" t="s">
        <v>322</v>
      </c>
      <c r="D1085" s="82">
        <v>18</v>
      </c>
      <c r="E1085" s="87">
        <v>496.11</v>
      </c>
      <c r="F1085" s="87">
        <v>503.9</v>
      </c>
      <c r="G1085" s="87">
        <v>511.8</v>
      </c>
      <c r="H1085" s="87">
        <v>519.83000000000004</v>
      </c>
    </row>
    <row r="1086" spans="1:8" x14ac:dyDescent="0.2">
      <c r="A1086" s="14" t="s">
        <v>105</v>
      </c>
      <c r="B1086" s="14" t="s">
        <v>82</v>
      </c>
      <c r="C1086" s="14" t="s">
        <v>322</v>
      </c>
      <c r="D1086" s="82">
        <v>19</v>
      </c>
      <c r="E1086" s="87">
        <v>511.33</v>
      </c>
      <c r="F1086" s="87">
        <v>519.35</v>
      </c>
      <c r="G1086" s="87">
        <v>527.5</v>
      </c>
      <c r="H1086" s="87">
        <v>535.77</v>
      </c>
    </row>
    <row r="1087" spans="1:8" x14ac:dyDescent="0.2">
      <c r="A1087" s="14" t="s">
        <v>105</v>
      </c>
      <c r="B1087" s="14" t="s">
        <v>82</v>
      </c>
      <c r="C1087" s="14" t="s">
        <v>322</v>
      </c>
      <c r="D1087" s="82">
        <v>20</v>
      </c>
      <c r="E1087" s="87">
        <v>527.09</v>
      </c>
      <c r="F1087" s="87">
        <v>535.35</v>
      </c>
      <c r="G1087" s="87">
        <v>543.75</v>
      </c>
      <c r="H1087" s="87">
        <v>552.29</v>
      </c>
    </row>
    <row r="1088" spans="1:8" x14ac:dyDescent="0.2">
      <c r="A1088" s="14" t="s">
        <v>105</v>
      </c>
      <c r="B1088" s="14" t="s">
        <v>82</v>
      </c>
      <c r="C1088" s="14" t="s">
        <v>322</v>
      </c>
      <c r="D1088" s="82">
        <v>21</v>
      </c>
      <c r="E1088" s="87">
        <v>543.39</v>
      </c>
      <c r="F1088" s="87">
        <v>551.91</v>
      </c>
      <c r="G1088" s="87">
        <v>560.57000000000005</v>
      </c>
      <c r="H1088" s="87">
        <v>569.37</v>
      </c>
    </row>
    <row r="1089" spans="1:8" x14ac:dyDescent="0.2">
      <c r="A1089" s="14" t="s">
        <v>105</v>
      </c>
      <c r="B1089" s="14" t="s">
        <v>82</v>
      </c>
      <c r="C1089" s="14" t="s">
        <v>322</v>
      </c>
      <c r="D1089" s="82">
        <v>22</v>
      </c>
      <c r="E1089" s="87">
        <v>543.39</v>
      </c>
      <c r="F1089" s="87">
        <v>551.91</v>
      </c>
      <c r="G1089" s="87">
        <v>560.57000000000005</v>
      </c>
      <c r="H1089" s="87">
        <v>569.37</v>
      </c>
    </row>
    <row r="1090" spans="1:8" x14ac:dyDescent="0.2">
      <c r="A1090" s="14" t="s">
        <v>105</v>
      </c>
      <c r="B1090" s="14" t="s">
        <v>82</v>
      </c>
      <c r="C1090" s="14" t="s">
        <v>322</v>
      </c>
      <c r="D1090" s="82">
        <v>23</v>
      </c>
      <c r="E1090" s="87">
        <v>543.39</v>
      </c>
      <c r="F1090" s="87">
        <v>551.91</v>
      </c>
      <c r="G1090" s="87">
        <v>560.57000000000005</v>
      </c>
      <c r="H1090" s="87">
        <v>569.37</v>
      </c>
    </row>
    <row r="1091" spans="1:8" x14ac:dyDescent="0.2">
      <c r="A1091" s="14" t="s">
        <v>105</v>
      </c>
      <c r="B1091" s="14" t="s">
        <v>82</v>
      </c>
      <c r="C1091" s="14" t="s">
        <v>322</v>
      </c>
      <c r="D1091" s="82">
        <v>24</v>
      </c>
      <c r="E1091" s="87">
        <v>543.39</v>
      </c>
      <c r="F1091" s="87">
        <v>551.91</v>
      </c>
      <c r="G1091" s="87">
        <v>560.57000000000005</v>
      </c>
      <c r="H1091" s="87">
        <v>569.37</v>
      </c>
    </row>
    <row r="1092" spans="1:8" x14ac:dyDescent="0.2">
      <c r="A1092" s="14" t="s">
        <v>105</v>
      </c>
      <c r="B1092" s="14" t="s">
        <v>82</v>
      </c>
      <c r="C1092" s="14" t="s">
        <v>322</v>
      </c>
      <c r="D1092" s="82">
        <v>25</v>
      </c>
      <c r="E1092" s="87">
        <v>545.55999999999995</v>
      </c>
      <c r="F1092" s="87">
        <v>554.12</v>
      </c>
      <c r="G1092" s="87">
        <v>562.80999999999995</v>
      </c>
      <c r="H1092" s="87">
        <v>571.64</v>
      </c>
    </row>
    <row r="1093" spans="1:8" x14ac:dyDescent="0.2">
      <c r="A1093" s="14" t="s">
        <v>105</v>
      </c>
      <c r="B1093" s="14" t="s">
        <v>82</v>
      </c>
      <c r="C1093" s="14" t="s">
        <v>322</v>
      </c>
      <c r="D1093" s="82">
        <v>26</v>
      </c>
      <c r="E1093" s="87">
        <v>556.42999999999995</v>
      </c>
      <c r="F1093" s="87">
        <v>565.16</v>
      </c>
      <c r="G1093" s="87">
        <v>574.02</v>
      </c>
      <c r="H1093" s="87">
        <v>583.03</v>
      </c>
    </row>
    <row r="1094" spans="1:8" x14ac:dyDescent="0.2">
      <c r="A1094" s="14" t="s">
        <v>105</v>
      </c>
      <c r="B1094" s="14" t="s">
        <v>82</v>
      </c>
      <c r="C1094" s="14" t="s">
        <v>322</v>
      </c>
      <c r="D1094" s="82">
        <v>27</v>
      </c>
      <c r="E1094" s="87">
        <v>569.47</v>
      </c>
      <c r="F1094" s="87">
        <v>578.4</v>
      </c>
      <c r="G1094" s="87">
        <v>587.48</v>
      </c>
      <c r="H1094" s="87">
        <v>596.70000000000005</v>
      </c>
    </row>
    <row r="1095" spans="1:8" x14ac:dyDescent="0.2">
      <c r="A1095" s="14" t="s">
        <v>105</v>
      </c>
      <c r="B1095" s="14" t="s">
        <v>82</v>
      </c>
      <c r="C1095" s="14" t="s">
        <v>322</v>
      </c>
      <c r="D1095" s="82">
        <v>28</v>
      </c>
      <c r="E1095" s="87">
        <v>590.66</v>
      </c>
      <c r="F1095" s="87">
        <v>599.92999999999995</v>
      </c>
      <c r="G1095" s="87">
        <v>609.34</v>
      </c>
      <c r="H1095" s="87">
        <v>618.9</v>
      </c>
    </row>
    <row r="1096" spans="1:8" x14ac:dyDescent="0.2">
      <c r="A1096" s="14" t="s">
        <v>105</v>
      </c>
      <c r="B1096" s="14" t="s">
        <v>82</v>
      </c>
      <c r="C1096" s="14" t="s">
        <v>322</v>
      </c>
      <c r="D1096" s="82">
        <v>29</v>
      </c>
      <c r="E1096" s="87">
        <v>608.04999999999995</v>
      </c>
      <c r="F1096" s="87">
        <v>617.59</v>
      </c>
      <c r="G1096" s="87">
        <v>627.28</v>
      </c>
      <c r="H1096" s="87">
        <v>637.12</v>
      </c>
    </row>
    <row r="1097" spans="1:8" x14ac:dyDescent="0.2">
      <c r="A1097" s="14" t="s">
        <v>105</v>
      </c>
      <c r="B1097" s="14" t="s">
        <v>82</v>
      </c>
      <c r="C1097" s="14" t="s">
        <v>322</v>
      </c>
      <c r="D1097" s="82">
        <v>30</v>
      </c>
      <c r="E1097" s="87">
        <v>616.74</v>
      </c>
      <c r="F1097" s="87">
        <v>626.41999999999996</v>
      </c>
      <c r="G1097" s="87">
        <v>636.25</v>
      </c>
      <c r="H1097" s="87">
        <v>646.23</v>
      </c>
    </row>
    <row r="1098" spans="1:8" x14ac:dyDescent="0.2">
      <c r="A1098" s="14" t="s">
        <v>105</v>
      </c>
      <c r="B1098" s="14" t="s">
        <v>82</v>
      </c>
      <c r="C1098" s="14" t="s">
        <v>322</v>
      </c>
      <c r="D1098" s="82">
        <v>31</v>
      </c>
      <c r="E1098" s="87">
        <v>629.79</v>
      </c>
      <c r="F1098" s="87">
        <v>639.66999999999996</v>
      </c>
      <c r="G1098" s="87">
        <v>649.70000000000005</v>
      </c>
      <c r="H1098" s="87">
        <v>659.9</v>
      </c>
    </row>
    <row r="1099" spans="1:8" x14ac:dyDescent="0.2">
      <c r="A1099" s="14" t="s">
        <v>105</v>
      </c>
      <c r="B1099" s="14" t="s">
        <v>82</v>
      </c>
      <c r="C1099" s="14" t="s">
        <v>322</v>
      </c>
      <c r="D1099" s="82">
        <v>32</v>
      </c>
      <c r="E1099" s="87">
        <v>642.83000000000004</v>
      </c>
      <c r="F1099" s="87">
        <v>652.91</v>
      </c>
      <c r="G1099" s="87">
        <v>663.16</v>
      </c>
      <c r="H1099" s="87">
        <v>673.56</v>
      </c>
    </row>
    <row r="1100" spans="1:8" x14ac:dyDescent="0.2">
      <c r="A1100" s="14" t="s">
        <v>105</v>
      </c>
      <c r="B1100" s="14" t="s">
        <v>82</v>
      </c>
      <c r="C1100" s="14" t="s">
        <v>322</v>
      </c>
      <c r="D1100" s="82">
        <v>33</v>
      </c>
      <c r="E1100" s="87">
        <v>650.98</v>
      </c>
      <c r="F1100" s="87">
        <v>661.19</v>
      </c>
      <c r="G1100" s="87">
        <v>671.56</v>
      </c>
      <c r="H1100" s="87">
        <v>682.1</v>
      </c>
    </row>
    <row r="1101" spans="1:8" x14ac:dyDescent="0.2">
      <c r="A1101" s="14" t="s">
        <v>105</v>
      </c>
      <c r="B1101" s="14" t="s">
        <v>82</v>
      </c>
      <c r="C1101" s="14" t="s">
        <v>322</v>
      </c>
      <c r="D1101" s="82">
        <v>34</v>
      </c>
      <c r="E1101" s="87">
        <v>659.67</v>
      </c>
      <c r="F1101" s="87">
        <v>670.02</v>
      </c>
      <c r="G1101" s="87">
        <v>680.53</v>
      </c>
      <c r="H1101" s="87">
        <v>691.21</v>
      </c>
    </row>
    <row r="1102" spans="1:8" x14ac:dyDescent="0.2">
      <c r="A1102" s="14" t="s">
        <v>105</v>
      </c>
      <c r="B1102" s="14" t="s">
        <v>82</v>
      </c>
      <c r="C1102" s="14" t="s">
        <v>322</v>
      </c>
      <c r="D1102" s="82">
        <v>35</v>
      </c>
      <c r="E1102" s="87">
        <v>664.02</v>
      </c>
      <c r="F1102" s="87">
        <v>674.44</v>
      </c>
      <c r="G1102" s="87">
        <v>685.02</v>
      </c>
      <c r="H1102" s="87">
        <v>695.77</v>
      </c>
    </row>
    <row r="1103" spans="1:8" x14ac:dyDescent="0.2">
      <c r="A1103" s="14" t="s">
        <v>105</v>
      </c>
      <c r="B1103" s="14" t="s">
        <v>82</v>
      </c>
      <c r="C1103" s="14" t="s">
        <v>322</v>
      </c>
      <c r="D1103" s="82">
        <v>36</v>
      </c>
      <c r="E1103" s="87">
        <v>668.37</v>
      </c>
      <c r="F1103" s="87">
        <v>678.85</v>
      </c>
      <c r="G1103" s="87">
        <v>689.5</v>
      </c>
      <c r="H1103" s="87">
        <v>700.32</v>
      </c>
    </row>
    <row r="1104" spans="1:8" x14ac:dyDescent="0.2">
      <c r="A1104" s="14" t="s">
        <v>105</v>
      </c>
      <c r="B1104" s="14" t="s">
        <v>82</v>
      </c>
      <c r="C1104" s="14" t="s">
        <v>322</v>
      </c>
      <c r="D1104" s="82">
        <v>37</v>
      </c>
      <c r="E1104" s="87">
        <v>672.71</v>
      </c>
      <c r="F1104" s="87">
        <v>683.27</v>
      </c>
      <c r="G1104" s="87">
        <v>693.99</v>
      </c>
      <c r="H1104" s="87">
        <v>704.88</v>
      </c>
    </row>
    <row r="1105" spans="1:8" x14ac:dyDescent="0.2">
      <c r="A1105" s="14" t="s">
        <v>105</v>
      </c>
      <c r="B1105" s="14" t="s">
        <v>82</v>
      </c>
      <c r="C1105" s="14" t="s">
        <v>322</v>
      </c>
      <c r="D1105" s="82">
        <v>38</v>
      </c>
      <c r="E1105" s="87">
        <v>677.06</v>
      </c>
      <c r="F1105" s="87">
        <v>687.68</v>
      </c>
      <c r="G1105" s="87">
        <v>698.47</v>
      </c>
      <c r="H1105" s="87">
        <v>709.43</v>
      </c>
    </row>
    <row r="1106" spans="1:8" x14ac:dyDescent="0.2">
      <c r="A1106" s="14" t="s">
        <v>105</v>
      </c>
      <c r="B1106" s="14" t="s">
        <v>82</v>
      </c>
      <c r="C1106" s="14" t="s">
        <v>322</v>
      </c>
      <c r="D1106" s="82">
        <v>39</v>
      </c>
      <c r="E1106" s="87">
        <v>685.75</v>
      </c>
      <c r="F1106" s="87">
        <v>696.51</v>
      </c>
      <c r="G1106" s="87">
        <v>707.44</v>
      </c>
      <c r="H1106" s="87">
        <v>718.54</v>
      </c>
    </row>
    <row r="1107" spans="1:8" x14ac:dyDescent="0.2">
      <c r="A1107" s="14" t="s">
        <v>105</v>
      </c>
      <c r="B1107" s="14" t="s">
        <v>82</v>
      </c>
      <c r="C1107" s="14" t="s">
        <v>322</v>
      </c>
      <c r="D1107" s="82">
        <v>40</v>
      </c>
      <c r="E1107" s="87">
        <v>694.45</v>
      </c>
      <c r="F1107" s="87">
        <v>705.34</v>
      </c>
      <c r="G1107" s="87">
        <v>716.41</v>
      </c>
      <c r="H1107" s="87">
        <v>727.65</v>
      </c>
    </row>
    <row r="1108" spans="1:8" x14ac:dyDescent="0.2">
      <c r="A1108" s="14" t="s">
        <v>105</v>
      </c>
      <c r="B1108" s="14" t="s">
        <v>82</v>
      </c>
      <c r="C1108" s="14" t="s">
        <v>322</v>
      </c>
      <c r="D1108" s="82">
        <v>41</v>
      </c>
      <c r="E1108" s="87">
        <v>707.49</v>
      </c>
      <c r="F1108" s="87">
        <v>718.59</v>
      </c>
      <c r="G1108" s="87">
        <v>729.86</v>
      </c>
      <c r="H1108" s="87">
        <v>741.31</v>
      </c>
    </row>
    <row r="1109" spans="1:8" x14ac:dyDescent="0.2">
      <c r="A1109" s="14" t="s">
        <v>105</v>
      </c>
      <c r="B1109" s="14" t="s">
        <v>82</v>
      </c>
      <c r="C1109" s="14" t="s">
        <v>322</v>
      </c>
      <c r="D1109" s="82">
        <v>42</v>
      </c>
      <c r="E1109" s="87">
        <v>719.99</v>
      </c>
      <c r="F1109" s="87">
        <v>731.28</v>
      </c>
      <c r="G1109" s="87">
        <v>742.76</v>
      </c>
      <c r="H1109" s="87">
        <v>754.41</v>
      </c>
    </row>
    <row r="1110" spans="1:8" x14ac:dyDescent="0.2">
      <c r="A1110" s="14" t="s">
        <v>105</v>
      </c>
      <c r="B1110" s="14" t="s">
        <v>82</v>
      </c>
      <c r="C1110" s="14" t="s">
        <v>322</v>
      </c>
      <c r="D1110" s="82">
        <v>43</v>
      </c>
      <c r="E1110" s="87">
        <v>737.38</v>
      </c>
      <c r="F1110" s="87">
        <v>748.94</v>
      </c>
      <c r="G1110" s="87">
        <v>760.7</v>
      </c>
      <c r="H1110" s="87">
        <v>772.63</v>
      </c>
    </row>
    <row r="1111" spans="1:8" x14ac:dyDescent="0.2">
      <c r="A1111" s="14" t="s">
        <v>105</v>
      </c>
      <c r="B1111" s="14" t="s">
        <v>82</v>
      </c>
      <c r="C1111" s="14" t="s">
        <v>322</v>
      </c>
      <c r="D1111" s="82">
        <v>44</v>
      </c>
      <c r="E1111" s="87">
        <v>759.11</v>
      </c>
      <c r="F1111" s="87">
        <v>771.02</v>
      </c>
      <c r="G1111" s="87">
        <v>783.12</v>
      </c>
      <c r="H1111" s="87">
        <v>795.4</v>
      </c>
    </row>
    <row r="1112" spans="1:8" x14ac:dyDescent="0.2">
      <c r="A1112" s="14" t="s">
        <v>105</v>
      </c>
      <c r="B1112" s="14" t="s">
        <v>82</v>
      </c>
      <c r="C1112" s="14" t="s">
        <v>322</v>
      </c>
      <c r="D1112" s="82">
        <v>45</v>
      </c>
      <c r="E1112" s="87">
        <v>784.65</v>
      </c>
      <c r="F1112" s="87">
        <v>796.96</v>
      </c>
      <c r="G1112" s="87">
        <v>809.46</v>
      </c>
      <c r="H1112" s="87">
        <v>822.16</v>
      </c>
    </row>
    <row r="1113" spans="1:8" x14ac:dyDescent="0.2">
      <c r="A1113" s="14" t="s">
        <v>105</v>
      </c>
      <c r="B1113" s="14" t="s">
        <v>82</v>
      </c>
      <c r="C1113" s="14" t="s">
        <v>322</v>
      </c>
      <c r="D1113" s="82">
        <v>46</v>
      </c>
      <c r="E1113" s="87">
        <v>815.08</v>
      </c>
      <c r="F1113" s="87">
        <v>827.87</v>
      </c>
      <c r="G1113" s="87">
        <v>840.86</v>
      </c>
      <c r="H1113" s="87">
        <v>854.05</v>
      </c>
    </row>
    <row r="1114" spans="1:8" x14ac:dyDescent="0.2">
      <c r="A1114" s="14" t="s">
        <v>105</v>
      </c>
      <c r="B1114" s="14" t="s">
        <v>82</v>
      </c>
      <c r="C1114" s="14" t="s">
        <v>322</v>
      </c>
      <c r="D1114" s="82">
        <v>47</v>
      </c>
      <c r="E1114" s="87">
        <v>849.31</v>
      </c>
      <c r="F1114" s="87">
        <v>862.64</v>
      </c>
      <c r="G1114" s="87">
        <v>876.17</v>
      </c>
      <c r="H1114" s="87">
        <v>889.92</v>
      </c>
    </row>
    <row r="1115" spans="1:8" x14ac:dyDescent="0.2">
      <c r="A1115" s="14" t="s">
        <v>105</v>
      </c>
      <c r="B1115" s="14" t="s">
        <v>82</v>
      </c>
      <c r="C1115" s="14" t="s">
        <v>322</v>
      </c>
      <c r="D1115" s="82">
        <v>48</v>
      </c>
      <c r="E1115" s="87">
        <v>888.44</v>
      </c>
      <c r="F1115" s="87">
        <v>902.38</v>
      </c>
      <c r="G1115" s="87">
        <v>916.53</v>
      </c>
      <c r="H1115" s="87">
        <v>930.91</v>
      </c>
    </row>
    <row r="1116" spans="1:8" x14ac:dyDescent="0.2">
      <c r="A1116" s="14" t="s">
        <v>105</v>
      </c>
      <c r="B1116" s="14" t="s">
        <v>82</v>
      </c>
      <c r="C1116" s="14" t="s">
        <v>322</v>
      </c>
      <c r="D1116" s="82">
        <v>49</v>
      </c>
      <c r="E1116" s="87">
        <v>927.02</v>
      </c>
      <c r="F1116" s="87">
        <v>941.56</v>
      </c>
      <c r="G1116" s="87">
        <v>956.33</v>
      </c>
      <c r="H1116" s="87">
        <v>971.34</v>
      </c>
    </row>
    <row r="1117" spans="1:8" x14ac:dyDescent="0.2">
      <c r="A1117" s="14" t="s">
        <v>105</v>
      </c>
      <c r="B1117" s="14" t="s">
        <v>82</v>
      </c>
      <c r="C1117" s="14" t="s">
        <v>322</v>
      </c>
      <c r="D1117" s="82">
        <v>50</v>
      </c>
      <c r="E1117" s="87">
        <v>970.49</v>
      </c>
      <c r="F1117" s="87">
        <v>985.71</v>
      </c>
      <c r="G1117" s="87">
        <v>1001.18</v>
      </c>
      <c r="H1117" s="87">
        <v>1016.89</v>
      </c>
    </row>
    <row r="1118" spans="1:8" x14ac:dyDescent="0.2">
      <c r="A1118" s="14" t="s">
        <v>105</v>
      </c>
      <c r="B1118" s="14" t="s">
        <v>82</v>
      </c>
      <c r="C1118" s="14" t="s">
        <v>322</v>
      </c>
      <c r="D1118" s="82">
        <v>51</v>
      </c>
      <c r="E1118" s="87">
        <v>1013.42</v>
      </c>
      <c r="F1118" s="87">
        <v>1029.32</v>
      </c>
      <c r="G1118" s="87">
        <v>1045.47</v>
      </c>
      <c r="H1118" s="87">
        <v>1061.8699999999999</v>
      </c>
    </row>
    <row r="1119" spans="1:8" x14ac:dyDescent="0.2">
      <c r="A1119" s="14" t="s">
        <v>105</v>
      </c>
      <c r="B1119" s="14" t="s">
        <v>82</v>
      </c>
      <c r="C1119" s="14" t="s">
        <v>322</v>
      </c>
      <c r="D1119" s="82">
        <v>52</v>
      </c>
      <c r="E1119" s="87">
        <v>1060.69</v>
      </c>
      <c r="F1119" s="87">
        <v>1077.33</v>
      </c>
      <c r="G1119" s="87">
        <v>1094.23</v>
      </c>
      <c r="H1119" s="87">
        <v>1111.4000000000001</v>
      </c>
    </row>
    <row r="1120" spans="1:8" x14ac:dyDescent="0.2">
      <c r="A1120" s="14" t="s">
        <v>105</v>
      </c>
      <c r="B1120" s="14" t="s">
        <v>82</v>
      </c>
      <c r="C1120" s="14" t="s">
        <v>322</v>
      </c>
      <c r="D1120" s="82">
        <v>53</v>
      </c>
      <c r="E1120" s="87">
        <v>1108.51</v>
      </c>
      <c r="F1120" s="87">
        <v>1125.9000000000001</v>
      </c>
      <c r="G1120" s="87">
        <v>1143.57</v>
      </c>
      <c r="H1120" s="87">
        <v>1161.51</v>
      </c>
    </row>
    <row r="1121" spans="1:8" x14ac:dyDescent="0.2">
      <c r="A1121" s="14" t="s">
        <v>105</v>
      </c>
      <c r="B1121" s="14" t="s">
        <v>82</v>
      </c>
      <c r="C1121" s="14" t="s">
        <v>322</v>
      </c>
      <c r="D1121" s="82">
        <v>54</v>
      </c>
      <c r="E1121" s="87">
        <v>1160.1300000000001</v>
      </c>
      <c r="F1121" s="87">
        <v>1178.33</v>
      </c>
      <c r="G1121" s="87">
        <v>1196.82</v>
      </c>
      <c r="H1121" s="87">
        <v>1215.5999999999999</v>
      </c>
    </row>
    <row r="1122" spans="1:8" x14ac:dyDescent="0.2">
      <c r="A1122" s="14" t="s">
        <v>105</v>
      </c>
      <c r="B1122" s="14" t="s">
        <v>82</v>
      </c>
      <c r="C1122" s="14" t="s">
        <v>322</v>
      </c>
      <c r="D1122" s="82">
        <v>55</v>
      </c>
      <c r="E1122" s="87">
        <v>1211.75</v>
      </c>
      <c r="F1122" s="87">
        <v>1230.76</v>
      </c>
      <c r="G1122" s="87">
        <v>1250.07</v>
      </c>
      <c r="H1122" s="87">
        <v>1269.69</v>
      </c>
    </row>
    <row r="1123" spans="1:8" x14ac:dyDescent="0.2">
      <c r="A1123" s="14" t="s">
        <v>105</v>
      </c>
      <c r="B1123" s="14" t="s">
        <v>82</v>
      </c>
      <c r="C1123" s="14" t="s">
        <v>322</v>
      </c>
      <c r="D1123" s="82">
        <v>56</v>
      </c>
      <c r="E1123" s="87">
        <v>1267.72</v>
      </c>
      <c r="F1123" s="87">
        <v>1287.6099999999999</v>
      </c>
      <c r="G1123" s="87">
        <v>1307.81</v>
      </c>
      <c r="H1123" s="87">
        <v>1328.33</v>
      </c>
    </row>
    <row r="1124" spans="1:8" x14ac:dyDescent="0.2">
      <c r="A1124" s="14" t="s">
        <v>105</v>
      </c>
      <c r="B1124" s="14" t="s">
        <v>82</v>
      </c>
      <c r="C1124" s="14" t="s">
        <v>322</v>
      </c>
      <c r="D1124" s="82">
        <v>57</v>
      </c>
      <c r="E1124" s="87">
        <v>1324.23</v>
      </c>
      <c r="F1124" s="87">
        <v>1345.01</v>
      </c>
      <c r="G1124" s="87">
        <v>1366.11</v>
      </c>
      <c r="H1124" s="87">
        <v>1387.55</v>
      </c>
    </row>
    <row r="1125" spans="1:8" x14ac:dyDescent="0.2">
      <c r="A1125" s="14" t="s">
        <v>105</v>
      </c>
      <c r="B1125" s="14" t="s">
        <v>82</v>
      </c>
      <c r="C1125" s="14" t="s">
        <v>322</v>
      </c>
      <c r="D1125" s="82">
        <v>58</v>
      </c>
      <c r="E1125" s="87">
        <v>1384.55</v>
      </c>
      <c r="F1125" s="87">
        <v>1406.27</v>
      </c>
      <c r="G1125" s="87">
        <v>1428.34</v>
      </c>
      <c r="H1125" s="87">
        <v>1450.75</v>
      </c>
    </row>
    <row r="1126" spans="1:8" x14ac:dyDescent="0.2">
      <c r="A1126" s="14" t="s">
        <v>105</v>
      </c>
      <c r="B1126" s="14" t="s">
        <v>82</v>
      </c>
      <c r="C1126" s="14" t="s">
        <v>322</v>
      </c>
      <c r="D1126" s="82">
        <v>59</v>
      </c>
      <c r="E1126" s="87">
        <v>1414.44</v>
      </c>
      <c r="F1126" s="87">
        <v>1436.63</v>
      </c>
      <c r="G1126" s="87">
        <v>1459.17</v>
      </c>
      <c r="H1126" s="87">
        <v>1482.06</v>
      </c>
    </row>
    <row r="1127" spans="1:8" x14ac:dyDescent="0.2">
      <c r="A1127" s="14" t="s">
        <v>105</v>
      </c>
      <c r="B1127" s="14" t="s">
        <v>82</v>
      </c>
      <c r="C1127" s="14" t="s">
        <v>322</v>
      </c>
      <c r="D1127" s="82">
        <v>60</v>
      </c>
      <c r="E1127" s="87">
        <v>1474.75</v>
      </c>
      <c r="F1127" s="87">
        <v>1497.89</v>
      </c>
      <c r="G1127" s="87">
        <v>1521.39</v>
      </c>
      <c r="H1127" s="87">
        <v>1545.26</v>
      </c>
    </row>
    <row r="1128" spans="1:8" x14ac:dyDescent="0.2">
      <c r="A1128" s="14" t="s">
        <v>105</v>
      </c>
      <c r="B1128" s="14" t="s">
        <v>82</v>
      </c>
      <c r="C1128" s="14" t="s">
        <v>322</v>
      </c>
      <c r="D1128" s="82">
        <v>61</v>
      </c>
      <c r="E1128" s="87">
        <v>1526.92</v>
      </c>
      <c r="F1128" s="87">
        <v>1550.87</v>
      </c>
      <c r="G1128" s="87">
        <v>1575.21</v>
      </c>
      <c r="H1128" s="87">
        <v>1599.92</v>
      </c>
    </row>
    <row r="1129" spans="1:8" x14ac:dyDescent="0.2">
      <c r="A1129" s="14" t="s">
        <v>105</v>
      </c>
      <c r="B1129" s="14" t="s">
        <v>82</v>
      </c>
      <c r="C1129" s="14" t="s">
        <v>322</v>
      </c>
      <c r="D1129" s="82">
        <v>62</v>
      </c>
      <c r="E1129" s="87">
        <v>1561.15</v>
      </c>
      <c r="F1129" s="87">
        <v>1585.64</v>
      </c>
      <c r="G1129" s="87">
        <v>1610.52</v>
      </c>
      <c r="H1129" s="87">
        <v>1635.79</v>
      </c>
    </row>
    <row r="1130" spans="1:8" x14ac:dyDescent="0.2">
      <c r="A1130" s="14" t="s">
        <v>105</v>
      </c>
      <c r="B1130" s="14" t="s">
        <v>82</v>
      </c>
      <c r="C1130" s="14" t="s">
        <v>322</v>
      </c>
      <c r="D1130" s="82">
        <v>63</v>
      </c>
      <c r="E1130" s="87">
        <v>1604.08</v>
      </c>
      <c r="F1130" s="87">
        <v>1629.24</v>
      </c>
      <c r="G1130" s="87">
        <v>1654.81</v>
      </c>
      <c r="H1130" s="87">
        <v>1680.77</v>
      </c>
    </row>
    <row r="1131" spans="1:8" x14ac:dyDescent="0.2">
      <c r="A1131" s="14" t="s">
        <v>105</v>
      </c>
      <c r="B1131" s="14" t="s">
        <v>82</v>
      </c>
      <c r="C1131" s="14" t="s">
        <v>322</v>
      </c>
      <c r="D1131" s="82" t="s">
        <v>84</v>
      </c>
      <c r="E1131" s="87">
        <v>1630.15</v>
      </c>
      <c r="F1131" s="87">
        <v>1655.73</v>
      </c>
      <c r="G1131" s="87">
        <v>1681.7</v>
      </c>
      <c r="H1131" s="87">
        <v>1708.09</v>
      </c>
    </row>
    <row r="1132" spans="1:8" ht="75" x14ac:dyDescent="0.2">
      <c r="A1132" s="82" t="s">
        <v>106</v>
      </c>
      <c r="B1132" s="83" t="s">
        <v>82</v>
      </c>
      <c r="C1132" s="88" t="s">
        <v>322</v>
      </c>
      <c r="D1132" s="82" t="s">
        <v>83</v>
      </c>
      <c r="E1132" s="87">
        <v>399.38</v>
      </c>
      <c r="F1132" s="87">
        <v>405.64</v>
      </c>
      <c r="G1132" s="87">
        <v>412.01</v>
      </c>
      <c r="H1132" s="87">
        <v>418.47</v>
      </c>
    </row>
    <row r="1133" spans="1:8" x14ac:dyDescent="0.2">
      <c r="A1133" s="14" t="s">
        <v>106</v>
      </c>
      <c r="B1133" s="14" t="s">
        <v>82</v>
      </c>
      <c r="C1133" s="14" t="s">
        <v>322</v>
      </c>
      <c r="D1133" s="82">
        <v>15</v>
      </c>
      <c r="E1133" s="87">
        <v>434.88</v>
      </c>
      <c r="F1133" s="87">
        <v>441.7</v>
      </c>
      <c r="G1133" s="87">
        <v>448.63</v>
      </c>
      <c r="H1133" s="87">
        <v>455.67</v>
      </c>
    </row>
    <row r="1134" spans="1:8" x14ac:dyDescent="0.2">
      <c r="A1134" s="14" t="s">
        <v>106</v>
      </c>
      <c r="B1134" s="14" t="s">
        <v>82</v>
      </c>
      <c r="C1134" s="14" t="s">
        <v>322</v>
      </c>
      <c r="D1134" s="82">
        <v>16</v>
      </c>
      <c r="E1134" s="87">
        <v>448.45</v>
      </c>
      <c r="F1134" s="87">
        <v>455.49</v>
      </c>
      <c r="G1134" s="87">
        <v>462.64</v>
      </c>
      <c r="H1134" s="87">
        <v>469.89</v>
      </c>
    </row>
    <row r="1135" spans="1:8" x14ac:dyDescent="0.2">
      <c r="A1135" s="14" t="s">
        <v>106</v>
      </c>
      <c r="B1135" s="14" t="s">
        <v>82</v>
      </c>
      <c r="C1135" s="14" t="s">
        <v>322</v>
      </c>
      <c r="D1135" s="82">
        <v>17</v>
      </c>
      <c r="E1135" s="87">
        <v>462.03</v>
      </c>
      <c r="F1135" s="87">
        <v>469.28</v>
      </c>
      <c r="G1135" s="87">
        <v>476.64</v>
      </c>
      <c r="H1135" s="87">
        <v>484.12</v>
      </c>
    </row>
    <row r="1136" spans="1:8" x14ac:dyDescent="0.2">
      <c r="A1136" s="14" t="s">
        <v>106</v>
      </c>
      <c r="B1136" s="14" t="s">
        <v>82</v>
      </c>
      <c r="C1136" s="14" t="s">
        <v>322</v>
      </c>
      <c r="D1136" s="82">
        <v>18</v>
      </c>
      <c r="E1136" s="87">
        <v>476.64</v>
      </c>
      <c r="F1136" s="87">
        <v>484.12</v>
      </c>
      <c r="G1136" s="87">
        <v>491.72</v>
      </c>
      <c r="H1136" s="87">
        <v>499.43</v>
      </c>
    </row>
    <row r="1137" spans="1:8" x14ac:dyDescent="0.2">
      <c r="A1137" s="14" t="s">
        <v>106</v>
      </c>
      <c r="B1137" s="14" t="s">
        <v>82</v>
      </c>
      <c r="C1137" s="14" t="s">
        <v>322</v>
      </c>
      <c r="D1137" s="82">
        <v>19</v>
      </c>
      <c r="E1137" s="87">
        <v>491.26</v>
      </c>
      <c r="F1137" s="87">
        <v>498.97</v>
      </c>
      <c r="G1137" s="87">
        <v>506.8</v>
      </c>
      <c r="H1137" s="87">
        <v>514.75</v>
      </c>
    </row>
    <row r="1138" spans="1:8" x14ac:dyDescent="0.2">
      <c r="A1138" s="14" t="s">
        <v>106</v>
      </c>
      <c r="B1138" s="14" t="s">
        <v>82</v>
      </c>
      <c r="C1138" s="14" t="s">
        <v>322</v>
      </c>
      <c r="D1138" s="82">
        <v>20</v>
      </c>
      <c r="E1138" s="87">
        <v>506.4</v>
      </c>
      <c r="F1138" s="87">
        <v>514.35</v>
      </c>
      <c r="G1138" s="87">
        <v>522.41999999999996</v>
      </c>
      <c r="H1138" s="87">
        <v>530.61</v>
      </c>
    </row>
    <row r="1139" spans="1:8" x14ac:dyDescent="0.2">
      <c r="A1139" s="14" t="s">
        <v>106</v>
      </c>
      <c r="B1139" s="14" t="s">
        <v>82</v>
      </c>
      <c r="C1139" s="14" t="s">
        <v>322</v>
      </c>
      <c r="D1139" s="82">
        <v>21</v>
      </c>
      <c r="E1139" s="87">
        <v>522.05999999999995</v>
      </c>
      <c r="F1139" s="87">
        <v>530.25</v>
      </c>
      <c r="G1139" s="87">
        <v>538.57000000000005</v>
      </c>
      <c r="H1139" s="87">
        <v>547.02</v>
      </c>
    </row>
    <row r="1140" spans="1:8" x14ac:dyDescent="0.2">
      <c r="A1140" s="14" t="s">
        <v>106</v>
      </c>
      <c r="B1140" s="14" t="s">
        <v>82</v>
      </c>
      <c r="C1140" s="14" t="s">
        <v>322</v>
      </c>
      <c r="D1140" s="82">
        <v>22</v>
      </c>
      <c r="E1140" s="87">
        <v>522.05999999999995</v>
      </c>
      <c r="F1140" s="87">
        <v>530.25</v>
      </c>
      <c r="G1140" s="87">
        <v>538.57000000000005</v>
      </c>
      <c r="H1140" s="87">
        <v>547.02</v>
      </c>
    </row>
    <row r="1141" spans="1:8" x14ac:dyDescent="0.2">
      <c r="A1141" s="14" t="s">
        <v>106</v>
      </c>
      <c r="B1141" s="14" t="s">
        <v>82</v>
      </c>
      <c r="C1141" s="14" t="s">
        <v>322</v>
      </c>
      <c r="D1141" s="82">
        <v>23</v>
      </c>
      <c r="E1141" s="87">
        <v>522.05999999999995</v>
      </c>
      <c r="F1141" s="87">
        <v>530.25</v>
      </c>
      <c r="G1141" s="87">
        <v>538.57000000000005</v>
      </c>
      <c r="H1141" s="87">
        <v>547.02</v>
      </c>
    </row>
    <row r="1142" spans="1:8" x14ac:dyDescent="0.2">
      <c r="A1142" s="14" t="s">
        <v>106</v>
      </c>
      <c r="B1142" s="14" t="s">
        <v>82</v>
      </c>
      <c r="C1142" s="14" t="s">
        <v>322</v>
      </c>
      <c r="D1142" s="82">
        <v>24</v>
      </c>
      <c r="E1142" s="87">
        <v>522.05999999999995</v>
      </c>
      <c r="F1142" s="87">
        <v>530.25</v>
      </c>
      <c r="G1142" s="87">
        <v>538.57000000000005</v>
      </c>
      <c r="H1142" s="87">
        <v>547.02</v>
      </c>
    </row>
    <row r="1143" spans="1:8" x14ac:dyDescent="0.2">
      <c r="A1143" s="14" t="s">
        <v>106</v>
      </c>
      <c r="B1143" s="14" t="s">
        <v>82</v>
      </c>
      <c r="C1143" s="14" t="s">
        <v>322</v>
      </c>
      <c r="D1143" s="82">
        <v>25</v>
      </c>
      <c r="E1143" s="87">
        <v>524.15</v>
      </c>
      <c r="F1143" s="87">
        <v>532.38</v>
      </c>
      <c r="G1143" s="87">
        <v>540.73</v>
      </c>
      <c r="H1143" s="87">
        <v>549.21</v>
      </c>
    </row>
    <row r="1144" spans="1:8" x14ac:dyDescent="0.2">
      <c r="A1144" s="14" t="s">
        <v>106</v>
      </c>
      <c r="B1144" s="14" t="s">
        <v>82</v>
      </c>
      <c r="C1144" s="14" t="s">
        <v>322</v>
      </c>
      <c r="D1144" s="82">
        <v>26</v>
      </c>
      <c r="E1144" s="87">
        <v>534.59</v>
      </c>
      <c r="F1144" s="87">
        <v>542.98</v>
      </c>
      <c r="G1144" s="87">
        <v>551.5</v>
      </c>
      <c r="H1144" s="87">
        <v>560.15</v>
      </c>
    </row>
    <row r="1145" spans="1:8" x14ac:dyDescent="0.2">
      <c r="A1145" s="14" t="s">
        <v>106</v>
      </c>
      <c r="B1145" s="14" t="s">
        <v>82</v>
      </c>
      <c r="C1145" s="14" t="s">
        <v>322</v>
      </c>
      <c r="D1145" s="82">
        <v>27</v>
      </c>
      <c r="E1145" s="87">
        <v>547.12</v>
      </c>
      <c r="F1145" s="87">
        <v>555.71</v>
      </c>
      <c r="G1145" s="87">
        <v>564.42999999999995</v>
      </c>
      <c r="H1145" s="87">
        <v>573.28</v>
      </c>
    </row>
    <row r="1146" spans="1:8" x14ac:dyDescent="0.2">
      <c r="A1146" s="14" t="s">
        <v>106</v>
      </c>
      <c r="B1146" s="14" t="s">
        <v>82</v>
      </c>
      <c r="C1146" s="14" t="s">
        <v>322</v>
      </c>
      <c r="D1146" s="82">
        <v>28</v>
      </c>
      <c r="E1146" s="87">
        <v>567.48</v>
      </c>
      <c r="F1146" s="87">
        <v>576.39</v>
      </c>
      <c r="G1146" s="87">
        <v>585.42999999999995</v>
      </c>
      <c r="H1146" s="87">
        <v>594.62</v>
      </c>
    </row>
    <row r="1147" spans="1:8" x14ac:dyDescent="0.2">
      <c r="A1147" s="14" t="s">
        <v>106</v>
      </c>
      <c r="B1147" s="14" t="s">
        <v>82</v>
      </c>
      <c r="C1147" s="14" t="s">
        <v>322</v>
      </c>
      <c r="D1147" s="82">
        <v>29</v>
      </c>
      <c r="E1147" s="87">
        <v>584.19000000000005</v>
      </c>
      <c r="F1147" s="87">
        <v>593.36</v>
      </c>
      <c r="G1147" s="87">
        <v>602.66</v>
      </c>
      <c r="H1147" s="87">
        <v>612.12</v>
      </c>
    </row>
    <row r="1148" spans="1:8" x14ac:dyDescent="0.2">
      <c r="A1148" s="14" t="s">
        <v>106</v>
      </c>
      <c r="B1148" s="14" t="s">
        <v>82</v>
      </c>
      <c r="C1148" s="14" t="s">
        <v>322</v>
      </c>
      <c r="D1148" s="82">
        <v>30</v>
      </c>
      <c r="E1148" s="87">
        <v>592.54</v>
      </c>
      <c r="F1148" s="87">
        <v>601.84</v>
      </c>
      <c r="G1148" s="87">
        <v>611.28</v>
      </c>
      <c r="H1148" s="87">
        <v>620.87</v>
      </c>
    </row>
    <row r="1149" spans="1:8" x14ac:dyDescent="0.2">
      <c r="A1149" s="14" t="s">
        <v>106</v>
      </c>
      <c r="B1149" s="14" t="s">
        <v>82</v>
      </c>
      <c r="C1149" s="14" t="s">
        <v>322</v>
      </c>
      <c r="D1149" s="82">
        <v>31</v>
      </c>
      <c r="E1149" s="87">
        <v>605.07000000000005</v>
      </c>
      <c r="F1149" s="87">
        <v>614.57000000000005</v>
      </c>
      <c r="G1149" s="87">
        <v>624.21</v>
      </c>
      <c r="H1149" s="87">
        <v>634</v>
      </c>
    </row>
    <row r="1150" spans="1:8" x14ac:dyDescent="0.2">
      <c r="A1150" s="14" t="s">
        <v>106</v>
      </c>
      <c r="B1150" s="14" t="s">
        <v>82</v>
      </c>
      <c r="C1150" s="14" t="s">
        <v>322</v>
      </c>
      <c r="D1150" s="82">
        <v>32</v>
      </c>
      <c r="E1150" s="87">
        <v>617.6</v>
      </c>
      <c r="F1150" s="87">
        <v>627.29</v>
      </c>
      <c r="G1150" s="87">
        <v>637.13</v>
      </c>
      <c r="H1150" s="87">
        <v>647.13</v>
      </c>
    </row>
    <row r="1151" spans="1:8" x14ac:dyDescent="0.2">
      <c r="A1151" s="14" t="s">
        <v>106</v>
      </c>
      <c r="B1151" s="14" t="s">
        <v>82</v>
      </c>
      <c r="C1151" s="14" t="s">
        <v>322</v>
      </c>
      <c r="D1151" s="82">
        <v>33</v>
      </c>
      <c r="E1151" s="87">
        <v>625.42999999999995</v>
      </c>
      <c r="F1151" s="87">
        <v>635.25</v>
      </c>
      <c r="G1151" s="87">
        <v>645.21</v>
      </c>
      <c r="H1151" s="87">
        <v>655.33000000000004</v>
      </c>
    </row>
    <row r="1152" spans="1:8" x14ac:dyDescent="0.2">
      <c r="A1152" s="14" t="s">
        <v>106</v>
      </c>
      <c r="B1152" s="14" t="s">
        <v>82</v>
      </c>
      <c r="C1152" s="14" t="s">
        <v>322</v>
      </c>
      <c r="D1152" s="82">
        <v>34</v>
      </c>
      <c r="E1152" s="87">
        <v>633.79</v>
      </c>
      <c r="F1152" s="87">
        <v>643.73</v>
      </c>
      <c r="G1152" s="87">
        <v>653.83000000000004</v>
      </c>
      <c r="H1152" s="87">
        <v>664.09</v>
      </c>
    </row>
    <row r="1153" spans="1:8" x14ac:dyDescent="0.2">
      <c r="A1153" s="14" t="s">
        <v>106</v>
      </c>
      <c r="B1153" s="14" t="s">
        <v>82</v>
      </c>
      <c r="C1153" s="14" t="s">
        <v>322</v>
      </c>
      <c r="D1153" s="82">
        <v>35</v>
      </c>
      <c r="E1153" s="87">
        <v>637.96</v>
      </c>
      <c r="F1153" s="87">
        <v>647.97</v>
      </c>
      <c r="G1153" s="87">
        <v>658.14</v>
      </c>
      <c r="H1153" s="87">
        <v>668.46</v>
      </c>
    </row>
    <row r="1154" spans="1:8" x14ac:dyDescent="0.2">
      <c r="A1154" s="14" t="s">
        <v>106</v>
      </c>
      <c r="B1154" s="14" t="s">
        <v>82</v>
      </c>
      <c r="C1154" s="14" t="s">
        <v>322</v>
      </c>
      <c r="D1154" s="82">
        <v>36</v>
      </c>
      <c r="E1154" s="87">
        <v>642.14</v>
      </c>
      <c r="F1154" s="87">
        <v>652.21</v>
      </c>
      <c r="G1154" s="87">
        <v>662.45</v>
      </c>
      <c r="H1154" s="87">
        <v>672.84</v>
      </c>
    </row>
    <row r="1155" spans="1:8" x14ac:dyDescent="0.2">
      <c r="A1155" s="14" t="s">
        <v>106</v>
      </c>
      <c r="B1155" s="14" t="s">
        <v>82</v>
      </c>
      <c r="C1155" s="14" t="s">
        <v>322</v>
      </c>
      <c r="D1155" s="82">
        <v>37</v>
      </c>
      <c r="E1155" s="87">
        <v>646.32000000000005</v>
      </c>
      <c r="F1155" s="87">
        <v>656.46</v>
      </c>
      <c r="G1155" s="87">
        <v>666.75</v>
      </c>
      <c r="H1155" s="87">
        <v>677.22</v>
      </c>
    </row>
    <row r="1156" spans="1:8" x14ac:dyDescent="0.2">
      <c r="A1156" s="14" t="s">
        <v>106</v>
      </c>
      <c r="B1156" s="14" t="s">
        <v>82</v>
      </c>
      <c r="C1156" s="14" t="s">
        <v>322</v>
      </c>
      <c r="D1156" s="82">
        <v>38</v>
      </c>
      <c r="E1156" s="87">
        <v>650.49</v>
      </c>
      <c r="F1156" s="87">
        <v>660.7</v>
      </c>
      <c r="G1156" s="87">
        <v>671.06</v>
      </c>
      <c r="H1156" s="87">
        <v>681.59</v>
      </c>
    </row>
    <row r="1157" spans="1:8" x14ac:dyDescent="0.2">
      <c r="A1157" s="14" t="s">
        <v>106</v>
      </c>
      <c r="B1157" s="14" t="s">
        <v>82</v>
      </c>
      <c r="C1157" s="14" t="s">
        <v>322</v>
      </c>
      <c r="D1157" s="82">
        <v>39</v>
      </c>
      <c r="E1157" s="87">
        <v>658.84</v>
      </c>
      <c r="F1157" s="87">
        <v>669.18</v>
      </c>
      <c r="G1157" s="87">
        <v>679.68</v>
      </c>
      <c r="H1157" s="87">
        <v>690.34</v>
      </c>
    </row>
    <row r="1158" spans="1:8" x14ac:dyDescent="0.2">
      <c r="A1158" s="14" t="s">
        <v>106</v>
      </c>
      <c r="B1158" s="14" t="s">
        <v>82</v>
      </c>
      <c r="C1158" s="14" t="s">
        <v>322</v>
      </c>
      <c r="D1158" s="82">
        <v>40</v>
      </c>
      <c r="E1158" s="87">
        <v>667.2</v>
      </c>
      <c r="F1158" s="87">
        <v>677.67</v>
      </c>
      <c r="G1158" s="87">
        <v>688.3</v>
      </c>
      <c r="H1158" s="87">
        <v>699.1</v>
      </c>
    </row>
    <row r="1159" spans="1:8" x14ac:dyDescent="0.2">
      <c r="A1159" s="14" t="s">
        <v>106</v>
      </c>
      <c r="B1159" s="14" t="s">
        <v>82</v>
      </c>
      <c r="C1159" s="14" t="s">
        <v>322</v>
      </c>
      <c r="D1159" s="82">
        <v>41</v>
      </c>
      <c r="E1159" s="87">
        <v>679.73</v>
      </c>
      <c r="F1159" s="87">
        <v>690.39</v>
      </c>
      <c r="G1159" s="87">
        <v>701.22</v>
      </c>
      <c r="H1159" s="87">
        <v>712.23</v>
      </c>
    </row>
    <row r="1160" spans="1:8" x14ac:dyDescent="0.2">
      <c r="A1160" s="14" t="s">
        <v>106</v>
      </c>
      <c r="B1160" s="14" t="s">
        <v>82</v>
      </c>
      <c r="C1160" s="14" t="s">
        <v>322</v>
      </c>
      <c r="D1160" s="82">
        <v>42</v>
      </c>
      <c r="E1160" s="87">
        <v>691.73</v>
      </c>
      <c r="F1160" s="87">
        <v>702.59</v>
      </c>
      <c r="G1160" s="87">
        <v>713.61</v>
      </c>
      <c r="H1160" s="87">
        <v>724.81</v>
      </c>
    </row>
    <row r="1161" spans="1:8" x14ac:dyDescent="0.2">
      <c r="A1161" s="14" t="s">
        <v>106</v>
      </c>
      <c r="B1161" s="14" t="s">
        <v>82</v>
      </c>
      <c r="C1161" s="14" t="s">
        <v>322</v>
      </c>
      <c r="D1161" s="82">
        <v>43</v>
      </c>
      <c r="E1161" s="87">
        <v>708.44</v>
      </c>
      <c r="F1161" s="87">
        <v>719.56</v>
      </c>
      <c r="G1161" s="87">
        <v>730.85</v>
      </c>
      <c r="H1161" s="87">
        <v>742.31</v>
      </c>
    </row>
    <row r="1162" spans="1:8" x14ac:dyDescent="0.2">
      <c r="A1162" s="14" t="s">
        <v>106</v>
      </c>
      <c r="B1162" s="14" t="s">
        <v>82</v>
      </c>
      <c r="C1162" s="14" t="s">
        <v>322</v>
      </c>
      <c r="D1162" s="82">
        <v>44</v>
      </c>
      <c r="E1162" s="87">
        <v>729.32</v>
      </c>
      <c r="F1162" s="87">
        <v>740.77</v>
      </c>
      <c r="G1162" s="87">
        <v>752.39</v>
      </c>
      <c r="H1162" s="87">
        <v>764.19</v>
      </c>
    </row>
    <row r="1163" spans="1:8" x14ac:dyDescent="0.2">
      <c r="A1163" s="14" t="s">
        <v>106</v>
      </c>
      <c r="B1163" s="14" t="s">
        <v>82</v>
      </c>
      <c r="C1163" s="14" t="s">
        <v>322</v>
      </c>
      <c r="D1163" s="82">
        <v>45</v>
      </c>
      <c r="E1163" s="87">
        <v>753.86</v>
      </c>
      <c r="F1163" s="87">
        <v>765.69</v>
      </c>
      <c r="G1163" s="87">
        <v>777.7</v>
      </c>
      <c r="H1163" s="87">
        <v>789.9</v>
      </c>
    </row>
    <row r="1164" spans="1:8" x14ac:dyDescent="0.2">
      <c r="A1164" s="14" t="s">
        <v>106</v>
      </c>
      <c r="B1164" s="14" t="s">
        <v>82</v>
      </c>
      <c r="C1164" s="14" t="s">
        <v>322</v>
      </c>
      <c r="D1164" s="82">
        <v>46</v>
      </c>
      <c r="E1164" s="87">
        <v>783.1</v>
      </c>
      <c r="F1164" s="87">
        <v>795.38</v>
      </c>
      <c r="G1164" s="87">
        <v>807.86</v>
      </c>
      <c r="H1164" s="87">
        <v>820.54</v>
      </c>
    </row>
    <row r="1165" spans="1:8" x14ac:dyDescent="0.2">
      <c r="A1165" s="14" t="s">
        <v>106</v>
      </c>
      <c r="B1165" s="14" t="s">
        <v>82</v>
      </c>
      <c r="C1165" s="14" t="s">
        <v>322</v>
      </c>
      <c r="D1165" s="82">
        <v>47</v>
      </c>
      <c r="E1165" s="87">
        <v>815.99</v>
      </c>
      <c r="F1165" s="87">
        <v>828.79</v>
      </c>
      <c r="G1165" s="87">
        <v>841.79</v>
      </c>
      <c r="H1165" s="87">
        <v>855</v>
      </c>
    </row>
    <row r="1166" spans="1:8" x14ac:dyDescent="0.2">
      <c r="A1166" s="14" t="s">
        <v>106</v>
      </c>
      <c r="B1166" s="14" t="s">
        <v>82</v>
      </c>
      <c r="C1166" s="14" t="s">
        <v>322</v>
      </c>
      <c r="D1166" s="82">
        <v>48</v>
      </c>
      <c r="E1166" s="87">
        <v>853.57</v>
      </c>
      <c r="F1166" s="87">
        <v>866.97</v>
      </c>
      <c r="G1166" s="87">
        <v>880.57</v>
      </c>
      <c r="H1166" s="87">
        <v>894.38</v>
      </c>
    </row>
    <row r="1167" spans="1:8" x14ac:dyDescent="0.2">
      <c r="A1167" s="14" t="s">
        <v>106</v>
      </c>
      <c r="B1167" s="14" t="s">
        <v>82</v>
      </c>
      <c r="C1167" s="14" t="s">
        <v>322</v>
      </c>
      <c r="D1167" s="82">
        <v>49</v>
      </c>
      <c r="E1167" s="87">
        <v>890.64</v>
      </c>
      <c r="F1167" s="87">
        <v>904.61</v>
      </c>
      <c r="G1167" s="87">
        <v>918.81</v>
      </c>
      <c r="H1167" s="87">
        <v>933.22</v>
      </c>
    </row>
    <row r="1168" spans="1:8" x14ac:dyDescent="0.2">
      <c r="A1168" s="14" t="s">
        <v>106</v>
      </c>
      <c r="B1168" s="14" t="s">
        <v>82</v>
      </c>
      <c r="C1168" s="14" t="s">
        <v>322</v>
      </c>
      <c r="D1168" s="82">
        <v>50</v>
      </c>
      <c r="E1168" s="87">
        <v>932.41</v>
      </c>
      <c r="F1168" s="87">
        <v>947.03</v>
      </c>
      <c r="G1168" s="87">
        <v>961.89</v>
      </c>
      <c r="H1168" s="87">
        <v>976.98</v>
      </c>
    </row>
    <row r="1169" spans="1:8" x14ac:dyDescent="0.2">
      <c r="A1169" s="14" t="s">
        <v>106</v>
      </c>
      <c r="B1169" s="14" t="s">
        <v>82</v>
      </c>
      <c r="C1169" s="14" t="s">
        <v>322</v>
      </c>
      <c r="D1169" s="82">
        <v>51</v>
      </c>
      <c r="E1169" s="87">
        <v>973.65</v>
      </c>
      <c r="F1169" s="87">
        <v>988.93</v>
      </c>
      <c r="G1169" s="87">
        <v>1004.44</v>
      </c>
      <c r="H1169" s="87">
        <v>1020.2</v>
      </c>
    </row>
    <row r="1170" spans="1:8" x14ac:dyDescent="0.2">
      <c r="A1170" s="14" t="s">
        <v>106</v>
      </c>
      <c r="B1170" s="14" t="s">
        <v>82</v>
      </c>
      <c r="C1170" s="14" t="s">
        <v>322</v>
      </c>
      <c r="D1170" s="82">
        <v>52</v>
      </c>
      <c r="E1170" s="87">
        <v>1019.07</v>
      </c>
      <c r="F1170" s="87">
        <v>1035.06</v>
      </c>
      <c r="G1170" s="87">
        <v>1051.3</v>
      </c>
      <c r="H1170" s="87">
        <v>1067.79</v>
      </c>
    </row>
    <row r="1171" spans="1:8" x14ac:dyDescent="0.2">
      <c r="A1171" s="14" t="s">
        <v>106</v>
      </c>
      <c r="B1171" s="14" t="s">
        <v>82</v>
      </c>
      <c r="C1171" s="14" t="s">
        <v>322</v>
      </c>
      <c r="D1171" s="82">
        <v>53</v>
      </c>
      <c r="E1171" s="87">
        <v>1065.01</v>
      </c>
      <c r="F1171" s="87">
        <v>1081.72</v>
      </c>
      <c r="G1171" s="87">
        <v>1098.69</v>
      </c>
      <c r="H1171" s="87">
        <v>1115.93</v>
      </c>
    </row>
    <row r="1172" spans="1:8" x14ac:dyDescent="0.2">
      <c r="A1172" s="14" t="s">
        <v>106</v>
      </c>
      <c r="B1172" s="14" t="s">
        <v>82</v>
      </c>
      <c r="C1172" s="14" t="s">
        <v>322</v>
      </c>
      <c r="D1172" s="82">
        <v>54</v>
      </c>
      <c r="E1172" s="87">
        <v>1114.6099999999999</v>
      </c>
      <c r="F1172" s="87">
        <v>1132.0899999999999</v>
      </c>
      <c r="G1172" s="87">
        <v>1149.8599999999999</v>
      </c>
      <c r="H1172" s="87">
        <v>1167.9000000000001</v>
      </c>
    </row>
    <row r="1173" spans="1:8" x14ac:dyDescent="0.2">
      <c r="A1173" s="14" t="s">
        <v>106</v>
      </c>
      <c r="B1173" s="14" t="s">
        <v>82</v>
      </c>
      <c r="C1173" s="14" t="s">
        <v>322</v>
      </c>
      <c r="D1173" s="82">
        <v>55</v>
      </c>
      <c r="E1173" s="87">
        <v>1164.2</v>
      </c>
      <c r="F1173" s="87">
        <v>1182.47</v>
      </c>
      <c r="G1173" s="87">
        <v>1201.02</v>
      </c>
      <c r="H1173" s="87">
        <v>1219.8599999999999</v>
      </c>
    </row>
    <row r="1174" spans="1:8" x14ac:dyDescent="0.2">
      <c r="A1174" s="14" t="s">
        <v>106</v>
      </c>
      <c r="B1174" s="14" t="s">
        <v>82</v>
      </c>
      <c r="C1174" s="14" t="s">
        <v>322</v>
      </c>
      <c r="D1174" s="82">
        <v>56</v>
      </c>
      <c r="E1174" s="87">
        <v>1217.97</v>
      </c>
      <c r="F1174" s="87">
        <v>1237.08</v>
      </c>
      <c r="G1174" s="87">
        <v>1256.49</v>
      </c>
      <c r="H1174" s="87">
        <v>1276.21</v>
      </c>
    </row>
    <row r="1175" spans="1:8" x14ac:dyDescent="0.2">
      <c r="A1175" s="14" t="s">
        <v>106</v>
      </c>
      <c r="B1175" s="14" t="s">
        <v>82</v>
      </c>
      <c r="C1175" s="14" t="s">
        <v>322</v>
      </c>
      <c r="D1175" s="82">
        <v>57</v>
      </c>
      <c r="E1175" s="87">
        <v>1272.27</v>
      </c>
      <c r="F1175" s="87">
        <v>1292.23</v>
      </c>
      <c r="G1175" s="87">
        <v>1312.51</v>
      </c>
      <c r="H1175" s="87">
        <v>1333.1</v>
      </c>
    </row>
    <row r="1176" spans="1:8" x14ac:dyDescent="0.2">
      <c r="A1176" s="14" t="s">
        <v>106</v>
      </c>
      <c r="B1176" s="14" t="s">
        <v>82</v>
      </c>
      <c r="C1176" s="14" t="s">
        <v>322</v>
      </c>
      <c r="D1176" s="82">
        <v>58</v>
      </c>
      <c r="E1176" s="87">
        <v>1330.22</v>
      </c>
      <c r="F1176" s="87">
        <v>1351.09</v>
      </c>
      <c r="G1176" s="87">
        <v>1372.29</v>
      </c>
      <c r="H1176" s="87">
        <v>1393.82</v>
      </c>
    </row>
    <row r="1177" spans="1:8" x14ac:dyDescent="0.2">
      <c r="A1177" s="14" t="s">
        <v>106</v>
      </c>
      <c r="B1177" s="14" t="s">
        <v>82</v>
      </c>
      <c r="C1177" s="14" t="s">
        <v>322</v>
      </c>
      <c r="D1177" s="82">
        <v>59</v>
      </c>
      <c r="E1177" s="87">
        <v>1358.93</v>
      </c>
      <c r="F1177" s="87">
        <v>1380.25</v>
      </c>
      <c r="G1177" s="87">
        <v>1401.91</v>
      </c>
      <c r="H1177" s="87">
        <v>1423.9</v>
      </c>
    </row>
    <row r="1178" spans="1:8" x14ac:dyDescent="0.2">
      <c r="A1178" s="14" t="s">
        <v>106</v>
      </c>
      <c r="B1178" s="14" t="s">
        <v>82</v>
      </c>
      <c r="C1178" s="14" t="s">
        <v>322</v>
      </c>
      <c r="D1178" s="82">
        <v>60</v>
      </c>
      <c r="E1178" s="87">
        <v>1416.88</v>
      </c>
      <c r="F1178" s="87">
        <v>1439.11</v>
      </c>
      <c r="G1178" s="87">
        <v>1461.69</v>
      </c>
      <c r="H1178" s="87">
        <v>1484.62</v>
      </c>
    </row>
    <row r="1179" spans="1:8" x14ac:dyDescent="0.2">
      <c r="A1179" s="14" t="s">
        <v>106</v>
      </c>
      <c r="B1179" s="14" t="s">
        <v>82</v>
      </c>
      <c r="C1179" s="14" t="s">
        <v>322</v>
      </c>
      <c r="D1179" s="82">
        <v>61</v>
      </c>
      <c r="E1179" s="87">
        <v>1467</v>
      </c>
      <c r="F1179" s="87">
        <v>1490.02</v>
      </c>
      <c r="G1179" s="87">
        <v>1513.39</v>
      </c>
      <c r="H1179" s="87">
        <v>1537.14</v>
      </c>
    </row>
    <row r="1180" spans="1:8" x14ac:dyDescent="0.2">
      <c r="A1180" s="14" t="s">
        <v>106</v>
      </c>
      <c r="B1180" s="14" t="s">
        <v>82</v>
      </c>
      <c r="C1180" s="14" t="s">
        <v>322</v>
      </c>
      <c r="D1180" s="82">
        <v>62</v>
      </c>
      <c r="E1180" s="87">
        <v>1499.89</v>
      </c>
      <c r="F1180" s="87">
        <v>1523.42</v>
      </c>
      <c r="G1180" s="87">
        <v>1547.32</v>
      </c>
      <c r="H1180" s="87">
        <v>1571.6</v>
      </c>
    </row>
    <row r="1181" spans="1:8" x14ac:dyDescent="0.2">
      <c r="A1181" s="14" t="s">
        <v>106</v>
      </c>
      <c r="B1181" s="14" t="s">
        <v>82</v>
      </c>
      <c r="C1181" s="14" t="s">
        <v>322</v>
      </c>
      <c r="D1181" s="82">
        <v>63</v>
      </c>
      <c r="E1181" s="87">
        <v>1541.13</v>
      </c>
      <c r="F1181" s="87">
        <v>1565.31</v>
      </c>
      <c r="G1181" s="87">
        <v>1589.87</v>
      </c>
      <c r="H1181" s="87">
        <v>1614.81</v>
      </c>
    </row>
    <row r="1182" spans="1:8" x14ac:dyDescent="0.2">
      <c r="A1182" s="14" t="s">
        <v>106</v>
      </c>
      <c r="B1182" s="14" t="s">
        <v>82</v>
      </c>
      <c r="C1182" s="14" t="s">
        <v>322</v>
      </c>
      <c r="D1182" s="82" t="s">
        <v>84</v>
      </c>
      <c r="E1182" s="87">
        <v>1566.18</v>
      </c>
      <c r="F1182" s="87">
        <v>1590.75</v>
      </c>
      <c r="G1182" s="87">
        <v>1615.71</v>
      </c>
      <c r="H1182" s="87">
        <v>1641.06</v>
      </c>
    </row>
    <row r="1183" spans="1:8" ht="75" x14ac:dyDescent="0.2">
      <c r="A1183" s="82" t="s">
        <v>107</v>
      </c>
      <c r="B1183" s="83" t="s">
        <v>82</v>
      </c>
      <c r="C1183" s="88" t="s">
        <v>322</v>
      </c>
      <c r="D1183" s="82" t="s">
        <v>83</v>
      </c>
      <c r="E1183" s="87">
        <v>402.01</v>
      </c>
      <c r="F1183" s="87">
        <v>408.32</v>
      </c>
      <c r="G1183" s="87">
        <v>414.72</v>
      </c>
      <c r="H1183" s="87">
        <v>421.23</v>
      </c>
    </row>
    <row r="1184" spans="1:8" x14ac:dyDescent="0.2">
      <c r="A1184" s="14" t="s">
        <v>107</v>
      </c>
      <c r="B1184" s="14" t="s">
        <v>82</v>
      </c>
      <c r="C1184" s="14" t="s">
        <v>322</v>
      </c>
      <c r="D1184" s="82">
        <v>15</v>
      </c>
      <c r="E1184" s="87">
        <v>437.74</v>
      </c>
      <c r="F1184" s="87">
        <v>444.61</v>
      </c>
      <c r="G1184" s="87">
        <v>451.59</v>
      </c>
      <c r="H1184" s="87">
        <v>458.67</v>
      </c>
    </row>
    <row r="1185" spans="1:8" x14ac:dyDescent="0.2">
      <c r="A1185" s="14" t="s">
        <v>107</v>
      </c>
      <c r="B1185" s="14" t="s">
        <v>82</v>
      </c>
      <c r="C1185" s="14" t="s">
        <v>322</v>
      </c>
      <c r="D1185" s="82">
        <v>16</v>
      </c>
      <c r="E1185" s="87">
        <v>451.41</v>
      </c>
      <c r="F1185" s="87">
        <v>458.49</v>
      </c>
      <c r="G1185" s="87">
        <v>465.68</v>
      </c>
      <c r="H1185" s="87">
        <v>472.99</v>
      </c>
    </row>
    <row r="1186" spans="1:8" x14ac:dyDescent="0.2">
      <c r="A1186" s="14" t="s">
        <v>107</v>
      </c>
      <c r="B1186" s="14" t="s">
        <v>82</v>
      </c>
      <c r="C1186" s="14" t="s">
        <v>322</v>
      </c>
      <c r="D1186" s="82">
        <v>17</v>
      </c>
      <c r="E1186" s="87">
        <v>465.07</v>
      </c>
      <c r="F1186" s="87">
        <v>472.37</v>
      </c>
      <c r="G1186" s="87">
        <v>479.78</v>
      </c>
      <c r="H1186" s="87">
        <v>487.31</v>
      </c>
    </row>
    <row r="1187" spans="1:8" x14ac:dyDescent="0.2">
      <c r="A1187" s="14" t="s">
        <v>107</v>
      </c>
      <c r="B1187" s="14" t="s">
        <v>82</v>
      </c>
      <c r="C1187" s="14" t="s">
        <v>322</v>
      </c>
      <c r="D1187" s="82">
        <v>18</v>
      </c>
      <c r="E1187" s="87">
        <v>479.78</v>
      </c>
      <c r="F1187" s="87">
        <v>487.31</v>
      </c>
      <c r="G1187" s="87">
        <v>494.96</v>
      </c>
      <c r="H1187" s="87">
        <v>502.72</v>
      </c>
    </row>
    <row r="1188" spans="1:8" x14ac:dyDescent="0.2">
      <c r="A1188" s="14" t="s">
        <v>107</v>
      </c>
      <c r="B1188" s="14" t="s">
        <v>82</v>
      </c>
      <c r="C1188" s="14" t="s">
        <v>322</v>
      </c>
      <c r="D1188" s="82">
        <v>19</v>
      </c>
      <c r="E1188" s="87">
        <v>494.5</v>
      </c>
      <c r="F1188" s="87">
        <v>502.26</v>
      </c>
      <c r="G1188" s="87">
        <v>510.14</v>
      </c>
      <c r="H1188" s="87">
        <v>518.14</v>
      </c>
    </row>
    <row r="1189" spans="1:8" x14ac:dyDescent="0.2">
      <c r="A1189" s="14" t="s">
        <v>107</v>
      </c>
      <c r="B1189" s="14" t="s">
        <v>82</v>
      </c>
      <c r="C1189" s="14" t="s">
        <v>322</v>
      </c>
      <c r="D1189" s="82">
        <v>20</v>
      </c>
      <c r="E1189" s="87">
        <v>509.74</v>
      </c>
      <c r="F1189" s="87">
        <v>517.74</v>
      </c>
      <c r="G1189" s="87">
        <v>525.86</v>
      </c>
      <c r="H1189" s="87">
        <v>534.11</v>
      </c>
    </row>
    <row r="1190" spans="1:8" x14ac:dyDescent="0.2">
      <c r="A1190" s="14" t="s">
        <v>107</v>
      </c>
      <c r="B1190" s="14" t="s">
        <v>82</v>
      </c>
      <c r="C1190" s="14" t="s">
        <v>322</v>
      </c>
      <c r="D1190" s="82">
        <v>21</v>
      </c>
      <c r="E1190" s="87">
        <v>525.5</v>
      </c>
      <c r="F1190" s="87">
        <v>533.75</v>
      </c>
      <c r="G1190" s="87">
        <v>542.12</v>
      </c>
      <c r="H1190" s="87">
        <v>550.63</v>
      </c>
    </row>
    <row r="1191" spans="1:8" x14ac:dyDescent="0.2">
      <c r="A1191" s="14" t="s">
        <v>107</v>
      </c>
      <c r="B1191" s="14" t="s">
        <v>82</v>
      </c>
      <c r="C1191" s="14" t="s">
        <v>322</v>
      </c>
      <c r="D1191" s="82">
        <v>22</v>
      </c>
      <c r="E1191" s="87">
        <v>525.5</v>
      </c>
      <c r="F1191" s="87">
        <v>533.75</v>
      </c>
      <c r="G1191" s="87">
        <v>542.12</v>
      </c>
      <c r="H1191" s="87">
        <v>550.63</v>
      </c>
    </row>
    <row r="1192" spans="1:8" x14ac:dyDescent="0.2">
      <c r="A1192" s="14" t="s">
        <v>107</v>
      </c>
      <c r="B1192" s="14" t="s">
        <v>82</v>
      </c>
      <c r="C1192" s="14" t="s">
        <v>322</v>
      </c>
      <c r="D1192" s="82">
        <v>23</v>
      </c>
      <c r="E1192" s="87">
        <v>525.5</v>
      </c>
      <c r="F1192" s="87">
        <v>533.75</v>
      </c>
      <c r="G1192" s="87">
        <v>542.12</v>
      </c>
      <c r="H1192" s="87">
        <v>550.63</v>
      </c>
    </row>
    <row r="1193" spans="1:8" x14ac:dyDescent="0.2">
      <c r="A1193" s="14" t="s">
        <v>107</v>
      </c>
      <c r="B1193" s="14" t="s">
        <v>82</v>
      </c>
      <c r="C1193" s="14" t="s">
        <v>322</v>
      </c>
      <c r="D1193" s="82">
        <v>24</v>
      </c>
      <c r="E1193" s="87">
        <v>525.5</v>
      </c>
      <c r="F1193" s="87">
        <v>533.75</v>
      </c>
      <c r="G1193" s="87">
        <v>542.12</v>
      </c>
      <c r="H1193" s="87">
        <v>550.63</v>
      </c>
    </row>
    <row r="1194" spans="1:8" x14ac:dyDescent="0.2">
      <c r="A1194" s="14" t="s">
        <v>107</v>
      </c>
      <c r="B1194" s="14" t="s">
        <v>82</v>
      </c>
      <c r="C1194" s="14" t="s">
        <v>322</v>
      </c>
      <c r="D1194" s="82">
        <v>25</v>
      </c>
      <c r="E1194" s="87">
        <v>527.61</v>
      </c>
      <c r="F1194" s="87">
        <v>535.88</v>
      </c>
      <c r="G1194" s="87">
        <v>544.29</v>
      </c>
      <c r="H1194" s="87">
        <v>552.83000000000004</v>
      </c>
    </row>
    <row r="1195" spans="1:8" x14ac:dyDescent="0.2">
      <c r="A1195" s="14" t="s">
        <v>107</v>
      </c>
      <c r="B1195" s="14" t="s">
        <v>82</v>
      </c>
      <c r="C1195" s="14" t="s">
        <v>322</v>
      </c>
      <c r="D1195" s="82">
        <v>26</v>
      </c>
      <c r="E1195" s="87">
        <v>538.12</v>
      </c>
      <c r="F1195" s="87">
        <v>546.55999999999995</v>
      </c>
      <c r="G1195" s="87">
        <v>555.13</v>
      </c>
      <c r="H1195" s="87">
        <v>563.84</v>
      </c>
    </row>
    <row r="1196" spans="1:8" x14ac:dyDescent="0.2">
      <c r="A1196" s="14" t="s">
        <v>107</v>
      </c>
      <c r="B1196" s="14" t="s">
        <v>82</v>
      </c>
      <c r="C1196" s="14" t="s">
        <v>322</v>
      </c>
      <c r="D1196" s="82">
        <v>27</v>
      </c>
      <c r="E1196" s="87">
        <v>550.73</v>
      </c>
      <c r="F1196" s="87">
        <v>559.37</v>
      </c>
      <c r="G1196" s="87">
        <v>568.14</v>
      </c>
      <c r="H1196" s="87">
        <v>577.05999999999995</v>
      </c>
    </row>
    <row r="1197" spans="1:8" x14ac:dyDescent="0.2">
      <c r="A1197" s="14" t="s">
        <v>107</v>
      </c>
      <c r="B1197" s="14" t="s">
        <v>82</v>
      </c>
      <c r="C1197" s="14" t="s">
        <v>322</v>
      </c>
      <c r="D1197" s="82">
        <v>28</v>
      </c>
      <c r="E1197" s="87">
        <v>571.22</v>
      </c>
      <c r="F1197" s="87">
        <v>580.17999999999995</v>
      </c>
      <c r="G1197" s="87">
        <v>589.29</v>
      </c>
      <c r="H1197" s="87">
        <v>598.53</v>
      </c>
    </row>
    <row r="1198" spans="1:8" x14ac:dyDescent="0.2">
      <c r="A1198" s="14" t="s">
        <v>107</v>
      </c>
      <c r="B1198" s="14" t="s">
        <v>82</v>
      </c>
      <c r="C1198" s="14" t="s">
        <v>322</v>
      </c>
      <c r="D1198" s="82">
        <v>29</v>
      </c>
      <c r="E1198" s="87">
        <v>588.04</v>
      </c>
      <c r="F1198" s="87">
        <v>597.26</v>
      </c>
      <c r="G1198" s="87">
        <v>606.63</v>
      </c>
      <c r="H1198" s="87">
        <v>616.15</v>
      </c>
    </row>
    <row r="1199" spans="1:8" x14ac:dyDescent="0.2">
      <c r="A1199" s="14" t="s">
        <v>107</v>
      </c>
      <c r="B1199" s="14" t="s">
        <v>82</v>
      </c>
      <c r="C1199" s="14" t="s">
        <v>322</v>
      </c>
      <c r="D1199" s="82">
        <v>30</v>
      </c>
      <c r="E1199" s="87">
        <v>596.45000000000005</v>
      </c>
      <c r="F1199" s="87">
        <v>605.79999999999995</v>
      </c>
      <c r="G1199" s="87">
        <v>615.30999999999995</v>
      </c>
      <c r="H1199" s="87">
        <v>624.96</v>
      </c>
    </row>
    <row r="1200" spans="1:8" x14ac:dyDescent="0.2">
      <c r="A1200" s="14" t="s">
        <v>107</v>
      </c>
      <c r="B1200" s="14" t="s">
        <v>82</v>
      </c>
      <c r="C1200" s="14" t="s">
        <v>322</v>
      </c>
      <c r="D1200" s="82">
        <v>31</v>
      </c>
      <c r="E1200" s="87">
        <v>609.05999999999995</v>
      </c>
      <c r="F1200" s="87">
        <v>618.61</v>
      </c>
      <c r="G1200" s="87">
        <v>628.32000000000005</v>
      </c>
      <c r="H1200" s="87">
        <v>638.17999999999995</v>
      </c>
    </row>
    <row r="1201" spans="1:8" x14ac:dyDescent="0.2">
      <c r="A1201" s="14" t="s">
        <v>107</v>
      </c>
      <c r="B1201" s="14" t="s">
        <v>82</v>
      </c>
      <c r="C1201" s="14" t="s">
        <v>322</v>
      </c>
      <c r="D1201" s="82">
        <v>32</v>
      </c>
      <c r="E1201" s="87">
        <v>621.66999999999996</v>
      </c>
      <c r="F1201" s="87">
        <v>631.41999999999996</v>
      </c>
      <c r="G1201" s="87">
        <v>641.33000000000004</v>
      </c>
      <c r="H1201" s="87">
        <v>651.39</v>
      </c>
    </row>
    <row r="1202" spans="1:8" x14ac:dyDescent="0.2">
      <c r="A1202" s="14" t="s">
        <v>107</v>
      </c>
      <c r="B1202" s="14" t="s">
        <v>82</v>
      </c>
      <c r="C1202" s="14" t="s">
        <v>322</v>
      </c>
      <c r="D1202" s="82">
        <v>33</v>
      </c>
      <c r="E1202" s="87">
        <v>629.54999999999995</v>
      </c>
      <c r="F1202" s="87">
        <v>639.42999999999995</v>
      </c>
      <c r="G1202" s="87">
        <v>649.46</v>
      </c>
      <c r="H1202" s="87">
        <v>659.65</v>
      </c>
    </row>
    <row r="1203" spans="1:8" x14ac:dyDescent="0.2">
      <c r="A1203" s="14" t="s">
        <v>107</v>
      </c>
      <c r="B1203" s="14" t="s">
        <v>82</v>
      </c>
      <c r="C1203" s="14" t="s">
        <v>322</v>
      </c>
      <c r="D1203" s="82">
        <v>34</v>
      </c>
      <c r="E1203" s="87">
        <v>637.96</v>
      </c>
      <c r="F1203" s="87">
        <v>647.97</v>
      </c>
      <c r="G1203" s="87">
        <v>658.14</v>
      </c>
      <c r="H1203" s="87">
        <v>668.46</v>
      </c>
    </row>
    <row r="1204" spans="1:8" x14ac:dyDescent="0.2">
      <c r="A1204" s="14" t="s">
        <v>107</v>
      </c>
      <c r="B1204" s="14" t="s">
        <v>82</v>
      </c>
      <c r="C1204" s="14" t="s">
        <v>322</v>
      </c>
      <c r="D1204" s="82">
        <v>35</v>
      </c>
      <c r="E1204" s="87">
        <v>642.16</v>
      </c>
      <c r="F1204" s="87">
        <v>652.24</v>
      </c>
      <c r="G1204" s="87">
        <v>662.47</v>
      </c>
      <c r="H1204" s="87">
        <v>672.87</v>
      </c>
    </row>
    <row r="1205" spans="1:8" x14ac:dyDescent="0.2">
      <c r="A1205" s="14" t="s">
        <v>107</v>
      </c>
      <c r="B1205" s="14" t="s">
        <v>82</v>
      </c>
      <c r="C1205" s="14" t="s">
        <v>322</v>
      </c>
      <c r="D1205" s="82">
        <v>36</v>
      </c>
      <c r="E1205" s="87">
        <v>646.37</v>
      </c>
      <c r="F1205" s="87">
        <v>656.51</v>
      </c>
      <c r="G1205" s="87">
        <v>666.81</v>
      </c>
      <c r="H1205" s="87">
        <v>677.27</v>
      </c>
    </row>
    <row r="1206" spans="1:8" x14ac:dyDescent="0.2">
      <c r="A1206" s="14" t="s">
        <v>107</v>
      </c>
      <c r="B1206" s="14" t="s">
        <v>82</v>
      </c>
      <c r="C1206" s="14" t="s">
        <v>322</v>
      </c>
      <c r="D1206" s="82">
        <v>37</v>
      </c>
      <c r="E1206" s="87">
        <v>650.57000000000005</v>
      </c>
      <c r="F1206" s="87">
        <v>660.78</v>
      </c>
      <c r="G1206" s="87">
        <v>671.15</v>
      </c>
      <c r="H1206" s="87">
        <v>681.68</v>
      </c>
    </row>
    <row r="1207" spans="1:8" x14ac:dyDescent="0.2">
      <c r="A1207" s="14" t="s">
        <v>107</v>
      </c>
      <c r="B1207" s="14" t="s">
        <v>82</v>
      </c>
      <c r="C1207" s="14" t="s">
        <v>322</v>
      </c>
      <c r="D1207" s="82">
        <v>38</v>
      </c>
      <c r="E1207" s="87">
        <v>654.78</v>
      </c>
      <c r="F1207" s="87">
        <v>665.05</v>
      </c>
      <c r="G1207" s="87">
        <v>675.48</v>
      </c>
      <c r="H1207" s="87">
        <v>686.08</v>
      </c>
    </row>
    <row r="1208" spans="1:8" x14ac:dyDescent="0.2">
      <c r="A1208" s="14" t="s">
        <v>107</v>
      </c>
      <c r="B1208" s="14" t="s">
        <v>82</v>
      </c>
      <c r="C1208" s="14" t="s">
        <v>322</v>
      </c>
      <c r="D1208" s="82">
        <v>39</v>
      </c>
      <c r="E1208" s="87">
        <v>663.18</v>
      </c>
      <c r="F1208" s="87">
        <v>673.59</v>
      </c>
      <c r="G1208" s="87">
        <v>684.16</v>
      </c>
      <c r="H1208" s="87">
        <v>694.89</v>
      </c>
    </row>
    <row r="1209" spans="1:8" x14ac:dyDescent="0.2">
      <c r="A1209" s="14" t="s">
        <v>107</v>
      </c>
      <c r="B1209" s="14" t="s">
        <v>82</v>
      </c>
      <c r="C1209" s="14" t="s">
        <v>322</v>
      </c>
      <c r="D1209" s="82">
        <v>40</v>
      </c>
      <c r="E1209" s="87">
        <v>671.59</v>
      </c>
      <c r="F1209" s="87">
        <v>682.13</v>
      </c>
      <c r="G1209" s="87">
        <v>692.83</v>
      </c>
      <c r="H1209" s="87">
        <v>703.7</v>
      </c>
    </row>
    <row r="1210" spans="1:8" x14ac:dyDescent="0.2">
      <c r="A1210" s="14" t="s">
        <v>107</v>
      </c>
      <c r="B1210" s="14" t="s">
        <v>82</v>
      </c>
      <c r="C1210" s="14" t="s">
        <v>322</v>
      </c>
      <c r="D1210" s="82">
        <v>41</v>
      </c>
      <c r="E1210" s="87">
        <v>684.2</v>
      </c>
      <c r="F1210" s="87">
        <v>694.94</v>
      </c>
      <c r="G1210" s="87">
        <v>705.84</v>
      </c>
      <c r="H1210" s="87">
        <v>716.92</v>
      </c>
    </row>
    <row r="1211" spans="1:8" x14ac:dyDescent="0.2">
      <c r="A1211" s="14" t="s">
        <v>107</v>
      </c>
      <c r="B1211" s="14" t="s">
        <v>82</v>
      </c>
      <c r="C1211" s="14" t="s">
        <v>322</v>
      </c>
      <c r="D1211" s="82">
        <v>42</v>
      </c>
      <c r="E1211" s="87">
        <v>696.29</v>
      </c>
      <c r="F1211" s="87">
        <v>707.22</v>
      </c>
      <c r="G1211" s="87">
        <v>718.31</v>
      </c>
      <c r="H1211" s="87">
        <v>729.58</v>
      </c>
    </row>
    <row r="1212" spans="1:8" x14ac:dyDescent="0.2">
      <c r="A1212" s="14" t="s">
        <v>107</v>
      </c>
      <c r="B1212" s="14" t="s">
        <v>82</v>
      </c>
      <c r="C1212" s="14" t="s">
        <v>322</v>
      </c>
      <c r="D1212" s="82">
        <v>43</v>
      </c>
      <c r="E1212" s="87">
        <v>713.11</v>
      </c>
      <c r="F1212" s="87">
        <v>724.3</v>
      </c>
      <c r="G1212" s="87">
        <v>735.66</v>
      </c>
      <c r="H1212" s="87">
        <v>747.2</v>
      </c>
    </row>
    <row r="1213" spans="1:8" x14ac:dyDescent="0.2">
      <c r="A1213" s="14" t="s">
        <v>107</v>
      </c>
      <c r="B1213" s="14" t="s">
        <v>82</v>
      </c>
      <c r="C1213" s="14" t="s">
        <v>322</v>
      </c>
      <c r="D1213" s="82">
        <v>44</v>
      </c>
      <c r="E1213" s="87">
        <v>734.13</v>
      </c>
      <c r="F1213" s="87">
        <v>745.65</v>
      </c>
      <c r="G1213" s="87">
        <v>757.34</v>
      </c>
      <c r="H1213" s="87">
        <v>769.23</v>
      </c>
    </row>
    <row r="1214" spans="1:8" x14ac:dyDescent="0.2">
      <c r="A1214" s="14" t="s">
        <v>107</v>
      </c>
      <c r="B1214" s="14" t="s">
        <v>82</v>
      </c>
      <c r="C1214" s="14" t="s">
        <v>322</v>
      </c>
      <c r="D1214" s="82">
        <v>45</v>
      </c>
      <c r="E1214" s="87">
        <v>758.83</v>
      </c>
      <c r="F1214" s="87">
        <v>770.73</v>
      </c>
      <c r="G1214" s="87">
        <v>782.82</v>
      </c>
      <c r="H1214" s="87">
        <v>795.11</v>
      </c>
    </row>
    <row r="1215" spans="1:8" x14ac:dyDescent="0.2">
      <c r="A1215" s="14" t="s">
        <v>107</v>
      </c>
      <c r="B1215" s="14" t="s">
        <v>82</v>
      </c>
      <c r="C1215" s="14" t="s">
        <v>322</v>
      </c>
      <c r="D1215" s="82">
        <v>46</v>
      </c>
      <c r="E1215" s="87">
        <v>788.25</v>
      </c>
      <c r="F1215" s="87">
        <v>800.62</v>
      </c>
      <c r="G1215" s="87">
        <v>813.18</v>
      </c>
      <c r="H1215" s="87">
        <v>825.94</v>
      </c>
    </row>
    <row r="1216" spans="1:8" x14ac:dyDescent="0.2">
      <c r="A1216" s="14" t="s">
        <v>107</v>
      </c>
      <c r="B1216" s="14" t="s">
        <v>82</v>
      </c>
      <c r="C1216" s="14" t="s">
        <v>322</v>
      </c>
      <c r="D1216" s="82">
        <v>47</v>
      </c>
      <c r="E1216" s="87">
        <v>821.36</v>
      </c>
      <c r="F1216" s="87">
        <v>834.25</v>
      </c>
      <c r="G1216" s="87">
        <v>847.34</v>
      </c>
      <c r="H1216" s="87">
        <v>860.63</v>
      </c>
    </row>
    <row r="1217" spans="1:8" x14ac:dyDescent="0.2">
      <c r="A1217" s="14" t="s">
        <v>107</v>
      </c>
      <c r="B1217" s="14" t="s">
        <v>82</v>
      </c>
      <c r="C1217" s="14" t="s">
        <v>322</v>
      </c>
      <c r="D1217" s="82">
        <v>48</v>
      </c>
      <c r="E1217" s="87">
        <v>859.2</v>
      </c>
      <c r="F1217" s="87">
        <v>872.68</v>
      </c>
      <c r="G1217" s="87">
        <v>886.37</v>
      </c>
      <c r="H1217" s="87">
        <v>900.28</v>
      </c>
    </row>
    <row r="1218" spans="1:8" x14ac:dyDescent="0.2">
      <c r="A1218" s="14" t="s">
        <v>107</v>
      </c>
      <c r="B1218" s="14" t="s">
        <v>82</v>
      </c>
      <c r="C1218" s="14" t="s">
        <v>322</v>
      </c>
      <c r="D1218" s="82">
        <v>49</v>
      </c>
      <c r="E1218" s="87">
        <v>896.51</v>
      </c>
      <c r="F1218" s="87">
        <v>910.57</v>
      </c>
      <c r="G1218" s="87">
        <v>924.86</v>
      </c>
      <c r="H1218" s="87">
        <v>939.37</v>
      </c>
    </row>
    <row r="1219" spans="1:8" x14ac:dyDescent="0.2">
      <c r="A1219" s="14" t="s">
        <v>107</v>
      </c>
      <c r="B1219" s="14" t="s">
        <v>82</v>
      </c>
      <c r="C1219" s="14" t="s">
        <v>322</v>
      </c>
      <c r="D1219" s="82">
        <v>50</v>
      </c>
      <c r="E1219" s="87">
        <v>938.55</v>
      </c>
      <c r="F1219" s="87">
        <v>953.27</v>
      </c>
      <c r="G1219" s="87">
        <v>968.23</v>
      </c>
      <c r="H1219" s="87">
        <v>983.42</v>
      </c>
    </row>
    <row r="1220" spans="1:8" x14ac:dyDescent="0.2">
      <c r="A1220" s="14" t="s">
        <v>107</v>
      </c>
      <c r="B1220" s="14" t="s">
        <v>82</v>
      </c>
      <c r="C1220" s="14" t="s">
        <v>322</v>
      </c>
      <c r="D1220" s="82">
        <v>51</v>
      </c>
      <c r="E1220" s="87">
        <v>980.06</v>
      </c>
      <c r="F1220" s="87">
        <v>995.44</v>
      </c>
      <c r="G1220" s="87">
        <v>1011.06</v>
      </c>
      <c r="H1220" s="87">
        <v>1026.92</v>
      </c>
    </row>
    <row r="1221" spans="1:8" x14ac:dyDescent="0.2">
      <c r="A1221" s="14" t="s">
        <v>107</v>
      </c>
      <c r="B1221" s="14" t="s">
        <v>82</v>
      </c>
      <c r="C1221" s="14" t="s">
        <v>322</v>
      </c>
      <c r="D1221" s="82">
        <v>52</v>
      </c>
      <c r="E1221" s="87">
        <v>1025.78</v>
      </c>
      <c r="F1221" s="87">
        <v>1041.8800000000001</v>
      </c>
      <c r="G1221" s="87">
        <v>1058.22</v>
      </c>
      <c r="H1221" s="87">
        <v>1074.83</v>
      </c>
    </row>
    <row r="1222" spans="1:8" x14ac:dyDescent="0.2">
      <c r="A1222" s="14" t="s">
        <v>107</v>
      </c>
      <c r="B1222" s="14" t="s">
        <v>82</v>
      </c>
      <c r="C1222" s="14" t="s">
        <v>322</v>
      </c>
      <c r="D1222" s="82">
        <v>53</v>
      </c>
      <c r="E1222" s="87">
        <v>1072.03</v>
      </c>
      <c r="F1222" s="87">
        <v>1088.8499999999999</v>
      </c>
      <c r="G1222" s="87">
        <v>1105.93</v>
      </c>
      <c r="H1222" s="87">
        <v>1123.28</v>
      </c>
    </row>
    <row r="1223" spans="1:8" x14ac:dyDescent="0.2">
      <c r="A1223" s="14" t="s">
        <v>107</v>
      </c>
      <c r="B1223" s="14" t="s">
        <v>82</v>
      </c>
      <c r="C1223" s="14" t="s">
        <v>322</v>
      </c>
      <c r="D1223" s="82">
        <v>54</v>
      </c>
      <c r="E1223" s="87">
        <v>1121.95</v>
      </c>
      <c r="F1223" s="87">
        <v>1139.55</v>
      </c>
      <c r="G1223" s="87">
        <v>1157.43</v>
      </c>
      <c r="H1223" s="87">
        <v>1175.5899999999999</v>
      </c>
    </row>
    <row r="1224" spans="1:8" x14ac:dyDescent="0.2">
      <c r="A1224" s="14" t="s">
        <v>107</v>
      </c>
      <c r="B1224" s="14" t="s">
        <v>82</v>
      </c>
      <c r="C1224" s="14" t="s">
        <v>322</v>
      </c>
      <c r="D1224" s="82">
        <v>55</v>
      </c>
      <c r="E1224" s="87">
        <v>1171.8699999999999</v>
      </c>
      <c r="F1224" s="87">
        <v>1190.26</v>
      </c>
      <c r="G1224" s="87">
        <v>1208.93</v>
      </c>
      <c r="H1224" s="87">
        <v>1227.9000000000001</v>
      </c>
    </row>
    <row r="1225" spans="1:8" x14ac:dyDescent="0.2">
      <c r="A1225" s="14" t="s">
        <v>107</v>
      </c>
      <c r="B1225" s="14" t="s">
        <v>82</v>
      </c>
      <c r="C1225" s="14" t="s">
        <v>322</v>
      </c>
      <c r="D1225" s="82">
        <v>56</v>
      </c>
      <c r="E1225" s="87">
        <v>1226</v>
      </c>
      <c r="F1225" s="87">
        <v>1245.23</v>
      </c>
      <c r="G1225" s="87">
        <v>1264.77</v>
      </c>
      <c r="H1225" s="87">
        <v>1284.6099999999999</v>
      </c>
    </row>
    <row r="1226" spans="1:8" x14ac:dyDescent="0.2">
      <c r="A1226" s="14" t="s">
        <v>107</v>
      </c>
      <c r="B1226" s="14" t="s">
        <v>82</v>
      </c>
      <c r="C1226" s="14" t="s">
        <v>322</v>
      </c>
      <c r="D1226" s="82">
        <v>57</v>
      </c>
      <c r="E1226" s="87">
        <v>1280.6500000000001</v>
      </c>
      <c r="F1226" s="87">
        <v>1300.74</v>
      </c>
      <c r="G1226" s="87">
        <v>1321.15</v>
      </c>
      <c r="H1226" s="87">
        <v>1341.88</v>
      </c>
    </row>
    <row r="1227" spans="1:8" x14ac:dyDescent="0.2">
      <c r="A1227" s="14" t="s">
        <v>107</v>
      </c>
      <c r="B1227" s="14" t="s">
        <v>82</v>
      </c>
      <c r="C1227" s="14" t="s">
        <v>322</v>
      </c>
      <c r="D1227" s="82">
        <v>58</v>
      </c>
      <c r="E1227" s="87">
        <v>1338.98</v>
      </c>
      <c r="F1227" s="87">
        <v>1359.99</v>
      </c>
      <c r="G1227" s="87">
        <v>1381.33</v>
      </c>
      <c r="H1227" s="87">
        <v>1403</v>
      </c>
    </row>
    <row r="1228" spans="1:8" x14ac:dyDescent="0.2">
      <c r="A1228" s="14" t="s">
        <v>107</v>
      </c>
      <c r="B1228" s="14" t="s">
        <v>82</v>
      </c>
      <c r="C1228" s="14" t="s">
        <v>322</v>
      </c>
      <c r="D1228" s="82">
        <v>59</v>
      </c>
      <c r="E1228" s="87">
        <v>1367.88</v>
      </c>
      <c r="F1228" s="87">
        <v>1389.35</v>
      </c>
      <c r="G1228" s="87">
        <v>1411.14</v>
      </c>
      <c r="H1228" s="87">
        <v>1433.28</v>
      </c>
    </row>
    <row r="1229" spans="1:8" x14ac:dyDescent="0.2">
      <c r="A1229" s="14" t="s">
        <v>107</v>
      </c>
      <c r="B1229" s="14" t="s">
        <v>82</v>
      </c>
      <c r="C1229" s="14" t="s">
        <v>322</v>
      </c>
      <c r="D1229" s="82">
        <v>60</v>
      </c>
      <c r="E1229" s="87">
        <v>1426.22</v>
      </c>
      <c r="F1229" s="87">
        <v>1448.59</v>
      </c>
      <c r="G1229" s="87">
        <v>1471.32</v>
      </c>
      <c r="H1229" s="87">
        <v>1494.4</v>
      </c>
    </row>
    <row r="1230" spans="1:8" x14ac:dyDescent="0.2">
      <c r="A1230" s="14" t="s">
        <v>107</v>
      </c>
      <c r="B1230" s="14" t="s">
        <v>82</v>
      </c>
      <c r="C1230" s="14" t="s">
        <v>322</v>
      </c>
      <c r="D1230" s="82">
        <v>61</v>
      </c>
      <c r="E1230" s="87">
        <v>1476.66</v>
      </c>
      <c r="F1230" s="87">
        <v>1499.83</v>
      </c>
      <c r="G1230" s="87">
        <v>1523.36</v>
      </c>
      <c r="H1230" s="87">
        <v>1547.26</v>
      </c>
    </row>
    <row r="1231" spans="1:8" x14ac:dyDescent="0.2">
      <c r="A1231" s="14" t="s">
        <v>107</v>
      </c>
      <c r="B1231" s="14" t="s">
        <v>82</v>
      </c>
      <c r="C1231" s="14" t="s">
        <v>322</v>
      </c>
      <c r="D1231" s="82">
        <v>62</v>
      </c>
      <c r="E1231" s="87">
        <v>1509.77</v>
      </c>
      <c r="F1231" s="87">
        <v>1533.46</v>
      </c>
      <c r="G1231" s="87">
        <v>1557.52</v>
      </c>
      <c r="H1231" s="87">
        <v>1581.95</v>
      </c>
    </row>
    <row r="1232" spans="1:8" x14ac:dyDescent="0.2">
      <c r="A1232" s="14" t="s">
        <v>107</v>
      </c>
      <c r="B1232" s="14" t="s">
        <v>82</v>
      </c>
      <c r="C1232" s="14" t="s">
        <v>322</v>
      </c>
      <c r="D1232" s="82">
        <v>63</v>
      </c>
      <c r="E1232" s="87">
        <v>1551.28</v>
      </c>
      <c r="F1232" s="87">
        <v>1575.62</v>
      </c>
      <c r="G1232" s="87">
        <v>1600.34</v>
      </c>
      <c r="H1232" s="87">
        <v>1625.45</v>
      </c>
    </row>
    <row r="1233" spans="1:8" x14ac:dyDescent="0.2">
      <c r="A1233" s="14" t="s">
        <v>107</v>
      </c>
      <c r="B1233" s="14" t="s">
        <v>82</v>
      </c>
      <c r="C1233" s="14" t="s">
        <v>322</v>
      </c>
      <c r="D1233" s="82" t="s">
        <v>84</v>
      </c>
      <c r="E1233" s="87">
        <v>1576.5</v>
      </c>
      <c r="F1233" s="87">
        <v>1601.23</v>
      </c>
      <c r="G1233" s="87">
        <v>1626.36</v>
      </c>
      <c r="H1233" s="87">
        <v>1651.87</v>
      </c>
    </row>
    <row r="1234" spans="1:8" ht="75" x14ac:dyDescent="0.2">
      <c r="A1234" s="82" t="s">
        <v>108</v>
      </c>
      <c r="B1234" s="83" t="s">
        <v>82</v>
      </c>
      <c r="C1234" s="88" t="s">
        <v>322</v>
      </c>
      <c r="D1234" s="82" t="s">
        <v>83</v>
      </c>
      <c r="E1234" s="87">
        <v>389.91</v>
      </c>
      <c r="F1234" s="87">
        <v>396.02</v>
      </c>
      <c r="G1234" s="87">
        <v>402.24</v>
      </c>
      <c r="H1234" s="87">
        <v>408.55</v>
      </c>
    </row>
    <row r="1235" spans="1:8" x14ac:dyDescent="0.2">
      <c r="A1235" s="14" t="s">
        <v>108</v>
      </c>
      <c r="B1235" s="14" t="s">
        <v>82</v>
      </c>
      <c r="C1235" s="14" t="s">
        <v>322</v>
      </c>
      <c r="D1235" s="82">
        <v>15</v>
      </c>
      <c r="E1235" s="87">
        <v>424.57</v>
      </c>
      <c r="F1235" s="87">
        <v>431.23</v>
      </c>
      <c r="G1235" s="87">
        <v>437.99</v>
      </c>
      <c r="H1235" s="87">
        <v>444.86</v>
      </c>
    </row>
    <row r="1236" spans="1:8" x14ac:dyDescent="0.2">
      <c r="A1236" s="14" t="s">
        <v>108</v>
      </c>
      <c r="B1236" s="14" t="s">
        <v>82</v>
      </c>
      <c r="C1236" s="14" t="s">
        <v>322</v>
      </c>
      <c r="D1236" s="82">
        <v>16</v>
      </c>
      <c r="E1236" s="87">
        <v>437.82</v>
      </c>
      <c r="F1236" s="87">
        <v>444.69</v>
      </c>
      <c r="G1236" s="87">
        <v>451.66</v>
      </c>
      <c r="H1236" s="87">
        <v>458.75</v>
      </c>
    </row>
    <row r="1237" spans="1:8" x14ac:dyDescent="0.2">
      <c r="A1237" s="14" t="s">
        <v>108</v>
      </c>
      <c r="B1237" s="14" t="s">
        <v>82</v>
      </c>
      <c r="C1237" s="14" t="s">
        <v>322</v>
      </c>
      <c r="D1237" s="82">
        <v>17</v>
      </c>
      <c r="E1237" s="87">
        <v>451.07</v>
      </c>
      <c r="F1237" s="87">
        <v>458.15</v>
      </c>
      <c r="G1237" s="87">
        <v>465.33</v>
      </c>
      <c r="H1237" s="87">
        <v>472.64</v>
      </c>
    </row>
    <row r="1238" spans="1:8" x14ac:dyDescent="0.2">
      <c r="A1238" s="14" t="s">
        <v>108</v>
      </c>
      <c r="B1238" s="14" t="s">
        <v>82</v>
      </c>
      <c r="C1238" s="14" t="s">
        <v>322</v>
      </c>
      <c r="D1238" s="82">
        <v>18</v>
      </c>
      <c r="E1238" s="87">
        <v>465.34</v>
      </c>
      <c r="F1238" s="87">
        <v>472.64</v>
      </c>
      <c r="G1238" s="87">
        <v>480.06</v>
      </c>
      <c r="H1238" s="87">
        <v>487.59</v>
      </c>
    </row>
    <row r="1239" spans="1:8" x14ac:dyDescent="0.2">
      <c r="A1239" s="14" t="s">
        <v>108</v>
      </c>
      <c r="B1239" s="14" t="s">
        <v>82</v>
      </c>
      <c r="C1239" s="14" t="s">
        <v>322</v>
      </c>
      <c r="D1239" s="82">
        <v>19</v>
      </c>
      <c r="E1239" s="87">
        <v>479.61</v>
      </c>
      <c r="F1239" s="87">
        <v>487.14</v>
      </c>
      <c r="G1239" s="87">
        <v>494.78</v>
      </c>
      <c r="H1239" s="87">
        <v>502.54</v>
      </c>
    </row>
    <row r="1240" spans="1:8" x14ac:dyDescent="0.2">
      <c r="A1240" s="14" t="s">
        <v>108</v>
      </c>
      <c r="B1240" s="14" t="s">
        <v>82</v>
      </c>
      <c r="C1240" s="14" t="s">
        <v>322</v>
      </c>
      <c r="D1240" s="82">
        <v>20</v>
      </c>
      <c r="E1240" s="87">
        <v>494.39</v>
      </c>
      <c r="F1240" s="87">
        <v>502.15</v>
      </c>
      <c r="G1240" s="87">
        <v>510.03</v>
      </c>
      <c r="H1240" s="87">
        <v>518.03</v>
      </c>
    </row>
    <row r="1241" spans="1:8" x14ac:dyDescent="0.2">
      <c r="A1241" s="14" t="s">
        <v>108</v>
      </c>
      <c r="B1241" s="14" t="s">
        <v>82</v>
      </c>
      <c r="C1241" s="14" t="s">
        <v>322</v>
      </c>
      <c r="D1241" s="82">
        <v>21</v>
      </c>
      <c r="E1241" s="87">
        <v>509.68</v>
      </c>
      <c r="F1241" s="87">
        <v>517.67999999999995</v>
      </c>
      <c r="G1241" s="87">
        <v>525.79999999999995</v>
      </c>
      <c r="H1241" s="87">
        <v>534.04999999999995</v>
      </c>
    </row>
    <row r="1242" spans="1:8" x14ac:dyDescent="0.2">
      <c r="A1242" s="14" t="s">
        <v>108</v>
      </c>
      <c r="B1242" s="14" t="s">
        <v>82</v>
      </c>
      <c r="C1242" s="14" t="s">
        <v>322</v>
      </c>
      <c r="D1242" s="82">
        <v>22</v>
      </c>
      <c r="E1242" s="87">
        <v>509.68</v>
      </c>
      <c r="F1242" s="87">
        <v>517.67999999999995</v>
      </c>
      <c r="G1242" s="87">
        <v>525.79999999999995</v>
      </c>
      <c r="H1242" s="87">
        <v>534.04999999999995</v>
      </c>
    </row>
    <row r="1243" spans="1:8" x14ac:dyDescent="0.2">
      <c r="A1243" s="14" t="s">
        <v>108</v>
      </c>
      <c r="B1243" s="14" t="s">
        <v>82</v>
      </c>
      <c r="C1243" s="14" t="s">
        <v>322</v>
      </c>
      <c r="D1243" s="82">
        <v>23</v>
      </c>
      <c r="E1243" s="87">
        <v>509.68</v>
      </c>
      <c r="F1243" s="87">
        <v>517.67999999999995</v>
      </c>
      <c r="G1243" s="87">
        <v>525.79999999999995</v>
      </c>
      <c r="H1243" s="87">
        <v>534.04999999999995</v>
      </c>
    </row>
    <row r="1244" spans="1:8" x14ac:dyDescent="0.2">
      <c r="A1244" s="14" t="s">
        <v>108</v>
      </c>
      <c r="B1244" s="14" t="s">
        <v>82</v>
      </c>
      <c r="C1244" s="14" t="s">
        <v>322</v>
      </c>
      <c r="D1244" s="82">
        <v>24</v>
      </c>
      <c r="E1244" s="87">
        <v>509.68</v>
      </c>
      <c r="F1244" s="87">
        <v>517.67999999999995</v>
      </c>
      <c r="G1244" s="87">
        <v>525.79999999999995</v>
      </c>
      <c r="H1244" s="87">
        <v>534.04999999999995</v>
      </c>
    </row>
    <row r="1245" spans="1:8" x14ac:dyDescent="0.2">
      <c r="A1245" s="14" t="s">
        <v>108</v>
      </c>
      <c r="B1245" s="14" t="s">
        <v>82</v>
      </c>
      <c r="C1245" s="14" t="s">
        <v>322</v>
      </c>
      <c r="D1245" s="82">
        <v>25</v>
      </c>
      <c r="E1245" s="87">
        <v>511.72</v>
      </c>
      <c r="F1245" s="87">
        <v>519.75</v>
      </c>
      <c r="G1245" s="87">
        <v>527.9</v>
      </c>
      <c r="H1245" s="87">
        <v>536.19000000000005</v>
      </c>
    </row>
    <row r="1246" spans="1:8" x14ac:dyDescent="0.2">
      <c r="A1246" s="14" t="s">
        <v>108</v>
      </c>
      <c r="B1246" s="14" t="s">
        <v>82</v>
      </c>
      <c r="C1246" s="14" t="s">
        <v>322</v>
      </c>
      <c r="D1246" s="82">
        <v>26</v>
      </c>
      <c r="E1246" s="87">
        <v>521.91999999999996</v>
      </c>
      <c r="F1246" s="87">
        <v>530.1</v>
      </c>
      <c r="G1246" s="87">
        <v>538.41999999999996</v>
      </c>
      <c r="H1246" s="87">
        <v>546.87</v>
      </c>
    </row>
    <row r="1247" spans="1:8" x14ac:dyDescent="0.2">
      <c r="A1247" s="14" t="s">
        <v>108</v>
      </c>
      <c r="B1247" s="14" t="s">
        <v>82</v>
      </c>
      <c r="C1247" s="14" t="s">
        <v>322</v>
      </c>
      <c r="D1247" s="82">
        <v>27</v>
      </c>
      <c r="E1247" s="87">
        <v>534.15</v>
      </c>
      <c r="F1247" s="87">
        <v>542.53</v>
      </c>
      <c r="G1247" s="87">
        <v>551.04</v>
      </c>
      <c r="H1247" s="87">
        <v>559.69000000000005</v>
      </c>
    </row>
    <row r="1248" spans="1:8" x14ac:dyDescent="0.2">
      <c r="A1248" s="14" t="s">
        <v>108</v>
      </c>
      <c r="B1248" s="14" t="s">
        <v>82</v>
      </c>
      <c r="C1248" s="14" t="s">
        <v>322</v>
      </c>
      <c r="D1248" s="82">
        <v>28</v>
      </c>
      <c r="E1248" s="87">
        <v>554.03</v>
      </c>
      <c r="F1248" s="87">
        <v>562.72</v>
      </c>
      <c r="G1248" s="87">
        <v>571.54999999999995</v>
      </c>
      <c r="H1248" s="87">
        <v>580.51</v>
      </c>
    </row>
    <row r="1249" spans="1:8" x14ac:dyDescent="0.2">
      <c r="A1249" s="14" t="s">
        <v>108</v>
      </c>
      <c r="B1249" s="14" t="s">
        <v>82</v>
      </c>
      <c r="C1249" s="14" t="s">
        <v>322</v>
      </c>
      <c r="D1249" s="82">
        <v>29</v>
      </c>
      <c r="E1249" s="87">
        <v>570.34</v>
      </c>
      <c r="F1249" s="87">
        <v>579.28</v>
      </c>
      <c r="G1249" s="87">
        <v>588.37</v>
      </c>
      <c r="H1249" s="87">
        <v>597.6</v>
      </c>
    </row>
    <row r="1250" spans="1:8" x14ac:dyDescent="0.2">
      <c r="A1250" s="14" t="s">
        <v>108</v>
      </c>
      <c r="B1250" s="14" t="s">
        <v>82</v>
      </c>
      <c r="C1250" s="14" t="s">
        <v>322</v>
      </c>
      <c r="D1250" s="82">
        <v>30</v>
      </c>
      <c r="E1250" s="87">
        <v>578.49</v>
      </c>
      <c r="F1250" s="87">
        <v>587.57000000000005</v>
      </c>
      <c r="G1250" s="87">
        <v>596.78</v>
      </c>
      <c r="H1250" s="87">
        <v>606.15</v>
      </c>
    </row>
    <row r="1251" spans="1:8" x14ac:dyDescent="0.2">
      <c r="A1251" s="14" t="s">
        <v>108</v>
      </c>
      <c r="B1251" s="14" t="s">
        <v>82</v>
      </c>
      <c r="C1251" s="14" t="s">
        <v>322</v>
      </c>
      <c r="D1251" s="82">
        <v>31</v>
      </c>
      <c r="E1251" s="87">
        <v>590.72</v>
      </c>
      <c r="F1251" s="87">
        <v>599.99</v>
      </c>
      <c r="G1251" s="87">
        <v>609.4</v>
      </c>
      <c r="H1251" s="87">
        <v>618.97</v>
      </c>
    </row>
    <row r="1252" spans="1:8" x14ac:dyDescent="0.2">
      <c r="A1252" s="14" t="s">
        <v>108</v>
      </c>
      <c r="B1252" s="14" t="s">
        <v>82</v>
      </c>
      <c r="C1252" s="14" t="s">
        <v>322</v>
      </c>
      <c r="D1252" s="82">
        <v>32</v>
      </c>
      <c r="E1252" s="87">
        <v>602.95000000000005</v>
      </c>
      <c r="F1252" s="87">
        <v>612.41</v>
      </c>
      <c r="G1252" s="87">
        <v>622.02</v>
      </c>
      <c r="H1252" s="87">
        <v>631.78</v>
      </c>
    </row>
    <row r="1253" spans="1:8" x14ac:dyDescent="0.2">
      <c r="A1253" s="14" t="s">
        <v>108</v>
      </c>
      <c r="B1253" s="14" t="s">
        <v>82</v>
      </c>
      <c r="C1253" s="14" t="s">
        <v>322</v>
      </c>
      <c r="D1253" s="82">
        <v>33</v>
      </c>
      <c r="E1253" s="87">
        <v>610.6</v>
      </c>
      <c r="F1253" s="87">
        <v>620.17999999999995</v>
      </c>
      <c r="G1253" s="87">
        <v>629.91</v>
      </c>
      <c r="H1253" s="87">
        <v>639.79</v>
      </c>
    </row>
    <row r="1254" spans="1:8" x14ac:dyDescent="0.2">
      <c r="A1254" s="14" t="s">
        <v>108</v>
      </c>
      <c r="B1254" s="14" t="s">
        <v>82</v>
      </c>
      <c r="C1254" s="14" t="s">
        <v>322</v>
      </c>
      <c r="D1254" s="82">
        <v>34</v>
      </c>
      <c r="E1254" s="87">
        <v>618.76</v>
      </c>
      <c r="F1254" s="87">
        <v>628.46</v>
      </c>
      <c r="G1254" s="87">
        <v>638.32000000000005</v>
      </c>
      <c r="H1254" s="87">
        <v>648.34</v>
      </c>
    </row>
    <row r="1255" spans="1:8" x14ac:dyDescent="0.2">
      <c r="A1255" s="14" t="s">
        <v>108</v>
      </c>
      <c r="B1255" s="14" t="s">
        <v>82</v>
      </c>
      <c r="C1255" s="14" t="s">
        <v>322</v>
      </c>
      <c r="D1255" s="82">
        <v>35</v>
      </c>
      <c r="E1255" s="87">
        <v>622.83000000000004</v>
      </c>
      <c r="F1255" s="87">
        <v>632.6</v>
      </c>
      <c r="G1255" s="87">
        <v>642.53</v>
      </c>
      <c r="H1255" s="87">
        <v>652.61</v>
      </c>
    </row>
    <row r="1256" spans="1:8" x14ac:dyDescent="0.2">
      <c r="A1256" s="14" t="s">
        <v>108</v>
      </c>
      <c r="B1256" s="14" t="s">
        <v>82</v>
      </c>
      <c r="C1256" s="14" t="s">
        <v>322</v>
      </c>
      <c r="D1256" s="82">
        <v>36</v>
      </c>
      <c r="E1256" s="87">
        <v>626.91</v>
      </c>
      <c r="F1256" s="87">
        <v>636.75</v>
      </c>
      <c r="G1256" s="87">
        <v>646.74</v>
      </c>
      <c r="H1256" s="87">
        <v>656.88</v>
      </c>
    </row>
    <row r="1257" spans="1:8" x14ac:dyDescent="0.2">
      <c r="A1257" s="14" t="s">
        <v>108</v>
      </c>
      <c r="B1257" s="14" t="s">
        <v>82</v>
      </c>
      <c r="C1257" s="14" t="s">
        <v>322</v>
      </c>
      <c r="D1257" s="82">
        <v>37</v>
      </c>
      <c r="E1257" s="87">
        <v>630.99</v>
      </c>
      <c r="F1257" s="87">
        <v>640.89</v>
      </c>
      <c r="G1257" s="87">
        <v>650.94000000000005</v>
      </c>
      <c r="H1257" s="87">
        <v>661.16</v>
      </c>
    </row>
    <row r="1258" spans="1:8" x14ac:dyDescent="0.2">
      <c r="A1258" s="14" t="s">
        <v>108</v>
      </c>
      <c r="B1258" s="14" t="s">
        <v>82</v>
      </c>
      <c r="C1258" s="14" t="s">
        <v>322</v>
      </c>
      <c r="D1258" s="82">
        <v>38</v>
      </c>
      <c r="E1258" s="87">
        <v>635.05999999999995</v>
      </c>
      <c r="F1258" s="87">
        <v>645.03</v>
      </c>
      <c r="G1258" s="87">
        <v>655.15</v>
      </c>
      <c r="H1258" s="87">
        <v>665.43</v>
      </c>
    </row>
    <row r="1259" spans="1:8" x14ac:dyDescent="0.2">
      <c r="A1259" s="14" t="s">
        <v>108</v>
      </c>
      <c r="B1259" s="14" t="s">
        <v>82</v>
      </c>
      <c r="C1259" s="14" t="s">
        <v>322</v>
      </c>
      <c r="D1259" s="82">
        <v>39</v>
      </c>
      <c r="E1259" s="87">
        <v>643.22</v>
      </c>
      <c r="F1259" s="87">
        <v>653.30999999999995</v>
      </c>
      <c r="G1259" s="87">
        <v>663.56</v>
      </c>
      <c r="H1259" s="87">
        <v>673.97</v>
      </c>
    </row>
    <row r="1260" spans="1:8" x14ac:dyDescent="0.2">
      <c r="A1260" s="14" t="s">
        <v>108</v>
      </c>
      <c r="B1260" s="14" t="s">
        <v>82</v>
      </c>
      <c r="C1260" s="14" t="s">
        <v>322</v>
      </c>
      <c r="D1260" s="82">
        <v>40</v>
      </c>
      <c r="E1260" s="87">
        <v>651.37</v>
      </c>
      <c r="F1260" s="87">
        <v>661.59</v>
      </c>
      <c r="G1260" s="87">
        <v>671.97</v>
      </c>
      <c r="H1260" s="87">
        <v>682.52</v>
      </c>
    </row>
    <row r="1261" spans="1:8" x14ac:dyDescent="0.2">
      <c r="A1261" s="14" t="s">
        <v>108</v>
      </c>
      <c r="B1261" s="14" t="s">
        <v>82</v>
      </c>
      <c r="C1261" s="14" t="s">
        <v>322</v>
      </c>
      <c r="D1261" s="82">
        <v>41</v>
      </c>
      <c r="E1261" s="87">
        <v>663.61</v>
      </c>
      <c r="F1261" s="87">
        <v>674.02</v>
      </c>
      <c r="G1261" s="87">
        <v>684.59</v>
      </c>
      <c r="H1261" s="87">
        <v>695.33</v>
      </c>
    </row>
    <row r="1262" spans="1:8" x14ac:dyDescent="0.2">
      <c r="A1262" s="14" t="s">
        <v>108</v>
      </c>
      <c r="B1262" s="14" t="s">
        <v>82</v>
      </c>
      <c r="C1262" s="14" t="s">
        <v>322</v>
      </c>
      <c r="D1262" s="82">
        <v>42</v>
      </c>
      <c r="E1262" s="87">
        <v>675.33</v>
      </c>
      <c r="F1262" s="87">
        <v>685.93</v>
      </c>
      <c r="G1262" s="87">
        <v>696.69</v>
      </c>
      <c r="H1262" s="87">
        <v>707.62</v>
      </c>
    </row>
    <row r="1263" spans="1:8" x14ac:dyDescent="0.2">
      <c r="A1263" s="14" t="s">
        <v>108</v>
      </c>
      <c r="B1263" s="14" t="s">
        <v>82</v>
      </c>
      <c r="C1263" s="14" t="s">
        <v>322</v>
      </c>
      <c r="D1263" s="82">
        <v>43</v>
      </c>
      <c r="E1263" s="87">
        <v>691.64</v>
      </c>
      <c r="F1263" s="87">
        <v>702.49</v>
      </c>
      <c r="G1263" s="87">
        <v>713.51</v>
      </c>
      <c r="H1263" s="87">
        <v>724.71</v>
      </c>
    </row>
    <row r="1264" spans="1:8" x14ac:dyDescent="0.2">
      <c r="A1264" s="14" t="s">
        <v>108</v>
      </c>
      <c r="B1264" s="14" t="s">
        <v>82</v>
      </c>
      <c r="C1264" s="14" t="s">
        <v>322</v>
      </c>
      <c r="D1264" s="82">
        <v>44</v>
      </c>
      <c r="E1264" s="87">
        <v>712.03</v>
      </c>
      <c r="F1264" s="87">
        <v>723.2</v>
      </c>
      <c r="G1264" s="87">
        <v>734.54</v>
      </c>
      <c r="H1264" s="87">
        <v>746.07</v>
      </c>
    </row>
    <row r="1265" spans="1:8" x14ac:dyDescent="0.2">
      <c r="A1265" s="14" t="s">
        <v>108</v>
      </c>
      <c r="B1265" s="14" t="s">
        <v>82</v>
      </c>
      <c r="C1265" s="14" t="s">
        <v>322</v>
      </c>
      <c r="D1265" s="82">
        <v>45</v>
      </c>
      <c r="E1265" s="87">
        <v>735.98</v>
      </c>
      <c r="F1265" s="87">
        <v>747.53</v>
      </c>
      <c r="G1265" s="87">
        <v>759.26</v>
      </c>
      <c r="H1265" s="87">
        <v>771.17</v>
      </c>
    </row>
    <row r="1266" spans="1:8" x14ac:dyDescent="0.2">
      <c r="A1266" s="14" t="s">
        <v>108</v>
      </c>
      <c r="B1266" s="14" t="s">
        <v>82</v>
      </c>
      <c r="C1266" s="14" t="s">
        <v>322</v>
      </c>
      <c r="D1266" s="82">
        <v>46</v>
      </c>
      <c r="E1266" s="87">
        <v>764.52</v>
      </c>
      <c r="F1266" s="87">
        <v>776.52</v>
      </c>
      <c r="G1266" s="87">
        <v>788.7</v>
      </c>
      <c r="H1266" s="87">
        <v>801.08</v>
      </c>
    </row>
    <row r="1267" spans="1:8" x14ac:dyDescent="0.2">
      <c r="A1267" s="14" t="s">
        <v>108</v>
      </c>
      <c r="B1267" s="14" t="s">
        <v>82</v>
      </c>
      <c r="C1267" s="14" t="s">
        <v>322</v>
      </c>
      <c r="D1267" s="82">
        <v>47</v>
      </c>
      <c r="E1267" s="87">
        <v>796.63</v>
      </c>
      <c r="F1267" s="87">
        <v>809.13</v>
      </c>
      <c r="G1267" s="87">
        <v>821.83</v>
      </c>
      <c r="H1267" s="87">
        <v>834.72</v>
      </c>
    </row>
    <row r="1268" spans="1:8" x14ac:dyDescent="0.2">
      <c r="A1268" s="14" t="s">
        <v>108</v>
      </c>
      <c r="B1268" s="14" t="s">
        <v>82</v>
      </c>
      <c r="C1268" s="14" t="s">
        <v>322</v>
      </c>
      <c r="D1268" s="82">
        <v>48</v>
      </c>
      <c r="E1268" s="87">
        <v>833.33</v>
      </c>
      <c r="F1268" s="87">
        <v>846.41</v>
      </c>
      <c r="G1268" s="87">
        <v>859.69</v>
      </c>
      <c r="H1268" s="87">
        <v>873.17</v>
      </c>
    </row>
    <row r="1269" spans="1:8" x14ac:dyDescent="0.2">
      <c r="A1269" s="14" t="s">
        <v>108</v>
      </c>
      <c r="B1269" s="14" t="s">
        <v>82</v>
      </c>
      <c r="C1269" s="14" t="s">
        <v>322</v>
      </c>
      <c r="D1269" s="82">
        <v>49</v>
      </c>
      <c r="E1269" s="87">
        <v>869.52</v>
      </c>
      <c r="F1269" s="87">
        <v>883.16</v>
      </c>
      <c r="G1269" s="87">
        <v>897.02</v>
      </c>
      <c r="H1269" s="87">
        <v>911.09</v>
      </c>
    </row>
    <row r="1270" spans="1:8" x14ac:dyDescent="0.2">
      <c r="A1270" s="14" t="s">
        <v>108</v>
      </c>
      <c r="B1270" s="14" t="s">
        <v>82</v>
      </c>
      <c r="C1270" s="14" t="s">
        <v>322</v>
      </c>
      <c r="D1270" s="82">
        <v>50</v>
      </c>
      <c r="E1270" s="87">
        <v>910.29</v>
      </c>
      <c r="F1270" s="87">
        <v>924.58</v>
      </c>
      <c r="G1270" s="87">
        <v>939.08</v>
      </c>
      <c r="H1270" s="87">
        <v>953.82</v>
      </c>
    </row>
    <row r="1271" spans="1:8" x14ac:dyDescent="0.2">
      <c r="A1271" s="14" t="s">
        <v>108</v>
      </c>
      <c r="B1271" s="14" t="s">
        <v>82</v>
      </c>
      <c r="C1271" s="14" t="s">
        <v>322</v>
      </c>
      <c r="D1271" s="82">
        <v>51</v>
      </c>
      <c r="E1271" s="87">
        <v>950.56</v>
      </c>
      <c r="F1271" s="87">
        <v>965.47</v>
      </c>
      <c r="G1271" s="87">
        <v>980.62</v>
      </c>
      <c r="H1271" s="87">
        <v>996.01</v>
      </c>
    </row>
    <row r="1272" spans="1:8" x14ac:dyDescent="0.2">
      <c r="A1272" s="14" t="s">
        <v>108</v>
      </c>
      <c r="B1272" s="14" t="s">
        <v>82</v>
      </c>
      <c r="C1272" s="14" t="s">
        <v>322</v>
      </c>
      <c r="D1272" s="82">
        <v>52</v>
      </c>
      <c r="E1272" s="87">
        <v>994.9</v>
      </c>
      <c r="F1272" s="87">
        <v>1010.51</v>
      </c>
      <c r="G1272" s="87">
        <v>1026.3599999999999</v>
      </c>
      <c r="H1272" s="87">
        <v>1042.47</v>
      </c>
    </row>
    <row r="1273" spans="1:8" x14ac:dyDescent="0.2">
      <c r="A1273" s="14" t="s">
        <v>108</v>
      </c>
      <c r="B1273" s="14" t="s">
        <v>82</v>
      </c>
      <c r="C1273" s="14" t="s">
        <v>322</v>
      </c>
      <c r="D1273" s="82">
        <v>53</v>
      </c>
      <c r="E1273" s="87">
        <v>1039.75</v>
      </c>
      <c r="F1273" s="87">
        <v>1056.07</v>
      </c>
      <c r="G1273" s="87">
        <v>1072.6400000000001</v>
      </c>
      <c r="H1273" s="87">
        <v>1089.46</v>
      </c>
    </row>
    <row r="1274" spans="1:8" x14ac:dyDescent="0.2">
      <c r="A1274" s="14" t="s">
        <v>108</v>
      </c>
      <c r="B1274" s="14" t="s">
        <v>82</v>
      </c>
      <c r="C1274" s="14" t="s">
        <v>322</v>
      </c>
      <c r="D1274" s="82">
        <v>54</v>
      </c>
      <c r="E1274" s="87">
        <v>1088.17</v>
      </c>
      <c r="F1274" s="87">
        <v>1105.25</v>
      </c>
      <c r="G1274" s="87">
        <v>1122.5899999999999</v>
      </c>
      <c r="H1274" s="87">
        <v>1140.2</v>
      </c>
    </row>
    <row r="1275" spans="1:8" x14ac:dyDescent="0.2">
      <c r="A1275" s="14" t="s">
        <v>108</v>
      </c>
      <c r="B1275" s="14" t="s">
        <v>82</v>
      </c>
      <c r="C1275" s="14" t="s">
        <v>322</v>
      </c>
      <c r="D1275" s="82">
        <v>55</v>
      </c>
      <c r="E1275" s="87">
        <v>1136.5899999999999</v>
      </c>
      <c r="F1275" s="87">
        <v>1154.43</v>
      </c>
      <c r="G1275" s="87">
        <v>1172.54</v>
      </c>
      <c r="H1275" s="87">
        <v>1190.93</v>
      </c>
    </row>
    <row r="1276" spans="1:8" x14ac:dyDescent="0.2">
      <c r="A1276" s="14" t="s">
        <v>108</v>
      </c>
      <c r="B1276" s="14" t="s">
        <v>82</v>
      </c>
      <c r="C1276" s="14" t="s">
        <v>322</v>
      </c>
      <c r="D1276" s="82">
        <v>56</v>
      </c>
      <c r="E1276" s="87">
        <v>1189.0899999999999</v>
      </c>
      <c r="F1276" s="87">
        <v>1207.75</v>
      </c>
      <c r="G1276" s="87">
        <v>1226.7</v>
      </c>
      <c r="H1276" s="87">
        <v>1245.94</v>
      </c>
    </row>
    <row r="1277" spans="1:8" x14ac:dyDescent="0.2">
      <c r="A1277" s="14" t="s">
        <v>108</v>
      </c>
      <c r="B1277" s="14" t="s">
        <v>82</v>
      </c>
      <c r="C1277" s="14" t="s">
        <v>322</v>
      </c>
      <c r="D1277" s="82">
        <v>57</v>
      </c>
      <c r="E1277" s="87">
        <v>1242.0999999999999</v>
      </c>
      <c r="F1277" s="87">
        <v>1261.58</v>
      </c>
      <c r="G1277" s="87">
        <v>1281.3800000000001</v>
      </c>
      <c r="H1277" s="87">
        <v>1301.48</v>
      </c>
    </row>
    <row r="1278" spans="1:8" x14ac:dyDescent="0.2">
      <c r="A1278" s="14" t="s">
        <v>108</v>
      </c>
      <c r="B1278" s="14" t="s">
        <v>82</v>
      </c>
      <c r="C1278" s="14" t="s">
        <v>322</v>
      </c>
      <c r="D1278" s="82">
        <v>58</v>
      </c>
      <c r="E1278" s="87">
        <v>1298.67</v>
      </c>
      <c r="F1278" s="87">
        <v>1319.05</v>
      </c>
      <c r="G1278" s="87">
        <v>1339.74</v>
      </c>
      <c r="H1278" s="87">
        <v>1360.76</v>
      </c>
    </row>
    <row r="1279" spans="1:8" x14ac:dyDescent="0.2">
      <c r="A1279" s="14" t="s">
        <v>108</v>
      </c>
      <c r="B1279" s="14" t="s">
        <v>82</v>
      </c>
      <c r="C1279" s="14" t="s">
        <v>322</v>
      </c>
      <c r="D1279" s="82">
        <v>59</v>
      </c>
      <c r="E1279" s="87">
        <v>1326.7</v>
      </c>
      <c r="F1279" s="87">
        <v>1347.52</v>
      </c>
      <c r="G1279" s="87">
        <v>1368.66</v>
      </c>
      <c r="H1279" s="87">
        <v>1390.13</v>
      </c>
    </row>
    <row r="1280" spans="1:8" x14ac:dyDescent="0.2">
      <c r="A1280" s="14" t="s">
        <v>108</v>
      </c>
      <c r="B1280" s="14" t="s">
        <v>82</v>
      </c>
      <c r="C1280" s="14" t="s">
        <v>322</v>
      </c>
      <c r="D1280" s="82">
        <v>60</v>
      </c>
      <c r="E1280" s="87">
        <v>1383.28</v>
      </c>
      <c r="F1280" s="87">
        <v>1404.98</v>
      </c>
      <c r="G1280" s="87">
        <v>1427.03</v>
      </c>
      <c r="H1280" s="87">
        <v>1449.41</v>
      </c>
    </row>
    <row r="1281" spans="1:8" x14ac:dyDescent="0.2">
      <c r="A1281" s="14" t="s">
        <v>108</v>
      </c>
      <c r="B1281" s="14" t="s">
        <v>82</v>
      </c>
      <c r="C1281" s="14" t="s">
        <v>322</v>
      </c>
      <c r="D1281" s="82">
        <v>61</v>
      </c>
      <c r="E1281" s="87">
        <v>1432.21</v>
      </c>
      <c r="F1281" s="87">
        <v>1454.68</v>
      </c>
      <c r="G1281" s="87">
        <v>1477.5</v>
      </c>
      <c r="H1281" s="87">
        <v>1500.68</v>
      </c>
    </row>
    <row r="1282" spans="1:8" x14ac:dyDescent="0.2">
      <c r="A1282" s="14" t="s">
        <v>108</v>
      </c>
      <c r="B1282" s="14" t="s">
        <v>82</v>
      </c>
      <c r="C1282" s="14" t="s">
        <v>322</v>
      </c>
      <c r="D1282" s="82">
        <v>62</v>
      </c>
      <c r="E1282" s="87">
        <v>1464.32</v>
      </c>
      <c r="F1282" s="87">
        <v>1487.29</v>
      </c>
      <c r="G1282" s="87">
        <v>1510.63</v>
      </c>
      <c r="H1282" s="87">
        <v>1534.33</v>
      </c>
    </row>
    <row r="1283" spans="1:8" x14ac:dyDescent="0.2">
      <c r="A1283" s="14" t="s">
        <v>108</v>
      </c>
      <c r="B1283" s="14" t="s">
        <v>82</v>
      </c>
      <c r="C1283" s="14" t="s">
        <v>322</v>
      </c>
      <c r="D1283" s="82">
        <v>63</v>
      </c>
      <c r="E1283" s="87">
        <v>1504.58</v>
      </c>
      <c r="F1283" s="87">
        <v>1528.19</v>
      </c>
      <c r="G1283" s="87">
        <v>1552.17</v>
      </c>
      <c r="H1283" s="87">
        <v>1576.52</v>
      </c>
    </row>
    <row r="1284" spans="1:8" x14ac:dyDescent="0.2">
      <c r="A1284" s="14" t="s">
        <v>108</v>
      </c>
      <c r="B1284" s="14" t="s">
        <v>82</v>
      </c>
      <c r="C1284" s="14" t="s">
        <v>322</v>
      </c>
      <c r="D1284" s="82" t="s">
        <v>84</v>
      </c>
      <c r="E1284" s="87">
        <v>1529.04</v>
      </c>
      <c r="F1284" s="87">
        <v>1553.03</v>
      </c>
      <c r="G1284" s="87">
        <v>1577.39</v>
      </c>
      <c r="H1284" s="87">
        <v>1602.14</v>
      </c>
    </row>
    <row r="1285" spans="1:8" ht="75" x14ac:dyDescent="0.2">
      <c r="A1285" s="82" t="s">
        <v>109</v>
      </c>
      <c r="B1285" s="83" t="s">
        <v>82</v>
      </c>
      <c r="C1285" s="88" t="s">
        <v>322</v>
      </c>
      <c r="D1285" s="82" t="s">
        <v>83</v>
      </c>
      <c r="E1285" s="87">
        <v>363.07</v>
      </c>
      <c r="F1285" s="87">
        <v>368.77</v>
      </c>
      <c r="G1285" s="87">
        <v>374.55</v>
      </c>
      <c r="H1285" s="87">
        <v>380.43</v>
      </c>
    </row>
    <row r="1286" spans="1:8" x14ac:dyDescent="0.2">
      <c r="A1286" s="14" t="s">
        <v>109</v>
      </c>
      <c r="B1286" s="14" t="s">
        <v>82</v>
      </c>
      <c r="C1286" s="14" t="s">
        <v>322</v>
      </c>
      <c r="D1286" s="82">
        <v>15</v>
      </c>
      <c r="E1286" s="87">
        <v>395.34</v>
      </c>
      <c r="F1286" s="87">
        <v>401.55</v>
      </c>
      <c r="G1286" s="87">
        <v>407.85</v>
      </c>
      <c r="H1286" s="87">
        <v>414.25</v>
      </c>
    </row>
    <row r="1287" spans="1:8" x14ac:dyDescent="0.2">
      <c r="A1287" s="14" t="s">
        <v>109</v>
      </c>
      <c r="B1287" s="14" t="s">
        <v>82</v>
      </c>
      <c r="C1287" s="14" t="s">
        <v>322</v>
      </c>
      <c r="D1287" s="82">
        <v>16</v>
      </c>
      <c r="E1287" s="87">
        <v>407.68</v>
      </c>
      <c r="F1287" s="87">
        <v>414.08</v>
      </c>
      <c r="G1287" s="87">
        <v>420.58</v>
      </c>
      <c r="H1287" s="87">
        <v>427.18</v>
      </c>
    </row>
    <row r="1288" spans="1:8" x14ac:dyDescent="0.2">
      <c r="A1288" s="14" t="s">
        <v>109</v>
      </c>
      <c r="B1288" s="14" t="s">
        <v>82</v>
      </c>
      <c r="C1288" s="14" t="s">
        <v>322</v>
      </c>
      <c r="D1288" s="82">
        <v>17</v>
      </c>
      <c r="E1288" s="87">
        <v>420.02</v>
      </c>
      <c r="F1288" s="87">
        <v>426.61</v>
      </c>
      <c r="G1288" s="87">
        <v>433.31</v>
      </c>
      <c r="H1288" s="87">
        <v>440.11</v>
      </c>
    </row>
    <row r="1289" spans="1:8" x14ac:dyDescent="0.2">
      <c r="A1289" s="14" t="s">
        <v>109</v>
      </c>
      <c r="B1289" s="14" t="s">
        <v>82</v>
      </c>
      <c r="C1289" s="14" t="s">
        <v>322</v>
      </c>
      <c r="D1289" s="82">
        <v>18</v>
      </c>
      <c r="E1289" s="87">
        <v>433.31</v>
      </c>
      <c r="F1289" s="87">
        <v>440.11</v>
      </c>
      <c r="G1289" s="87">
        <v>447.02</v>
      </c>
      <c r="H1289" s="87">
        <v>454.03</v>
      </c>
    </row>
    <row r="1290" spans="1:8" x14ac:dyDescent="0.2">
      <c r="A1290" s="14" t="s">
        <v>109</v>
      </c>
      <c r="B1290" s="14" t="s">
        <v>82</v>
      </c>
      <c r="C1290" s="14" t="s">
        <v>322</v>
      </c>
      <c r="D1290" s="82">
        <v>19</v>
      </c>
      <c r="E1290" s="87">
        <v>446.6</v>
      </c>
      <c r="F1290" s="87">
        <v>453.61</v>
      </c>
      <c r="G1290" s="87">
        <v>460.73</v>
      </c>
      <c r="H1290" s="87">
        <v>467.95</v>
      </c>
    </row>
    <row r="1291" spans="1:8" x14ac:dyDescent="0.2">
      <c r="A1291" s="14" t="s">
        <v>109</v>
      </c>
      <c r="B1291" s="14" t="s">
        <v>82</v>
      </c>
      <c r="C1291" s="14" t="s">
        <v>322</v>
      </c>
      <c r="D1291" s="82">
        <v>20</v>
      </c>
      <c r="E1291" s="87">
        <v>460.37</v>
      </c>
      <c r="F1291" s="87">
        <v>467.59</v>
      </c>
      <c r="G1291" s="87">
        <v>474.92</v>
      </c>
      <c r="H1291" s="87">
        <v>482.38</v>
      </c>
    </row>
    <row r="1292" spans="1:8" x14ac:dyDescent="0.2">
      <c r="A1292" s="14" t="s">
        <v>109</v>
      </c>
      <c r="B1292" s="14" t="s">
        <v>82</v>
      </c>
      <c r="C1292" s="14" t="s">
        <v>322</v>
      </c>
      <c r="D1292" s="82">
        <v>21</v>
      </c>
      <c r="E1292" s="87">
        <v>474.6</v>
      </c>
      <c r="F1292" s="87">
        <v>482.05</v>
      </c>
      <c r="G1292" s="87">
        <v>489.61</v>
      </c>
      <c r="H1292" s="87">
        <v>497.29</v>
      </c>
    </row>
    <row r="1293" spans="1:8" x14ac:dyDescent="0.2">
      <c r="A1293" s="14" t="s">
        <v>109</v>
      </c>
      <c r="B1293" s="14" t="s">
        <v>82</v>
      </c>
      <c r="C1293" s="14" t="s">
        <v>322</v>
      </c>
      <c r="D1293" s="82">
        <v>22</v>
      </c>
      <c r="E1293" s="87">
        <v>474.6</v>
      </c>
      <c r="F1293" s="87">
        <v>482.05</v>
      </c>
      <c r="G1293" s="87">
        <v>489.61</v>
      </c>
      <c r="H1293" s="87">
        <v>497.29</v>
      </c>
    </row>
    <row r="1294" spans="1:8" x14ac:dyDescent="0.2">
      <c r="A1294" s="14" t="s">
        <v>109</v>
      </c>
      <c r="B1294" s="14" t="s">
        <v>82</v>
      </c>
      <c r="C1294" s="14" t="s">
        <v>322</v>
      </c>
      <c r="D1294" s="82">
        <v>23</v>
      </c>
      <c r="E1294" s="87">
        <v>474.6</v>
      </c>
      <c r="F1294" s="87">
        <v>482.05</v>
      </c>
      <c r="G1294" s="87">
        <v>489.61</v>
      </c>
      <c r="H1294" s="87">
        <v>497.29</v>
      </c>
    </row>
    <row r="1295" spans="1:8" x14ac:dyDescent="0.2">
      <c r="A1295" s="14" t="s">
        <v>109</v>
      </c>
      <c r="B1295" s="14" t="s">
        <v>82</v>
      </c>
      <c r="C1295" s="14" t="s">
        <v>322</v>
      </c>
      <c r="D1295" s="82">
        <v>24</v>
      </c>
      <c r="E1295" s="87">
        <v>474.6</v>
      </c>
      <c r="F1295" s="87">
        <v>482.05</v>
      </c>
      <c r="G1295" s="87">
        <v>489.61</v>
      </c>
      <c r="H1295" s="87">
        <v>497.29</v>
      </c>
    </row>
    <row r="1296" spans="1:8" x14ac:dyDescent="0.2">
      <c r="A1296" s="14" t="s">
        <v>109</v>
      </c>
      <c r="B1296" s="14" t="s">
        <v>82</v>
      </c>
      <c r="C1296" s="14" t="s">
        <v>322</v>
      </c>
      <c r="D1296" s="82">
        <v>25</v>
      </c>
      <c r="E1296" s="87">
        <v>476.5</v>
      </c>
      <c r="F1296" s="87">
        <v>483.98</v>
      </c>
      <c r="G1296" s="87">
        <v>491.57</v>
      </c>
      <c r="H1296" s="87">
        <v>499.28</v>
      </c>
    </row>
    <row r="1297" spans="1:8" x14ac:dyDescent="0.2">
      <c r="A1297" s="14" t="s">
        <v>109</v>
      </c>
      <c r="B1297" s="14" t="s">
        <v>82</v>
      </c>
      <c r="C1297" s="14" t="s">
        <v>322</v>
      </c>
      <c r="D1297" s="82">
        <v>26</v>
      </c>
      <c r="E1297" s="87">
        <v>485.99</v>
      </c>
      <c r="F1297" s="87">
        <v>493.62</v>
      </c>
      <c r="G1297" s="87">
        <v>501.36</v>
      </c>
      <c r="H1297" s="87">
        <v>509.23</v>
      </c>
    </row>
    <row r="1298" spans="1:8" x14ac:dyDescent="0.2">
      <c r="A1298" s="14" t="s">
        <v>109</v>
      </c>
      <c r="B1298" s="14" t="s">
        <v>82</v>
      </c>
      <c r="C1298" s="14" t="s">
        <v>322</v>
      </c>
      <c r="D1298" s="82">
        <v>27</v>
      </c>
      <c r="E1298" s="87">
        <v>497.38</v>
      </c>
      <c r="F1298" s="87">
        <v>505.19</v>
      </c>
      <c r="G1298" s="87">
        <v>513.11</v>
      </c>
      <c r="H1298" s="87">
        <v>521.16</v>
      </c>
    </row>
    <row r="1299" spans="1:8" x14ac:dyDescent="0.2">
      <c r="A1299" s="14" t="s">
        <v>109</v>
      </c>
      <c r="B1299" s="14" t="s">
        <v>82</v>
      </c>
      <c r="C1299" s="14" t="s">
        <v>322</v>
      </c>
      <c r="D1299" s="82">
        <v>28</v>
      </c>
      <c r="E1299" s="87">
        <v>515.89</v>
      </c>
      <c r="F1299" s="87">
        <v>523.99</v>
      </c>
      <c r="G1299" s="87">
        <v>532.21</v>
      </c>
      <c r="H1299" s="87">
        <v>540.55999999999995</v>
      </c>
    </row>
    <row r="1300" spans="1:8" x14ac:dyDescent="0.2">
      <c r="A1300" s="14" t="s">
        <v>109</v>
      </c>
      <c r="B1300" s="14" t="s">
        <v>82</v>
      </c>
      <c r="C1300" s="14" t="s">
        <v>322</v>
      </c>
      <c r="D1300" s="82">
        <v>29</v>
      </c>
      <c r="E1300" s="87">
        <v>531.08000000000004</v>
      </c>
      <c r="F1300" s="87">
        <v>539.41</v>
      </c>
      <c r="G1300" s="87">
        <v>547.88</v>
      </c>
      <c r="H1300" s="87">
        <v>556.47</v>
      </c>
    </row>
    <row r="1301" spans="1:8" x14ac:dyDescent="0.2">
      <c r="A1301" s="14" t="s">
        <v>109</v>
      </c>
      <c r="B1301" s="14" t="s">
        <v>82</v>
      </c>
      <c r="C1301" s="14" t="s">
        <v>322</v>
      </c>
      <c r="D1301" s="82">
        <v>30</v>
      </c>
      <c r="E1301" s="87">
        <v>538.66999999999996</v>
      </c>
      <c r="F1301" s="87">
        <v>547.13</v>
      </c>
      <c r="G1301" s="87">
        <v>555.71</v>
      </c>
      <c r="H1301" s="87">
        <v>564.42999999999995</v>
      </c>
    </row>
    <row r="1302" spans="1:8" x14ac:dyDescent="0.2">
      <c r="A1302" s="14" t="s">
        <v>109</v>
      </c>
      <c r="B1302" s="14" t="s">
        <v>82</v>
      </c>
      <c r="C1302" s="14" t="s">
        <v>322</v>
      </c>
      <c r="D1302" s="82">
        <v>31</v>
      </c>
      <c r="E1302" s="87">
        <v>550.07000000000005</v>
      </c>
      <c r="F1302" s="87">
        <v>558.70000000000005</v>
      </c>
      <c r="G1302" s="87">
        <v>567.46</v>
      </c>
      <c r="H1302" s="87">
        <v>576.36</v>
      </c>
    </row>
    <row r="1303" spans="1:8" x14ac:dyDescent="0.2">
      <c r="A1303" s="14" t="s">
        <v>109</v>
      </c>
      <c r="B1303" s="14" t="s">
        <v>82</v>
      </c>
      <c r="C1303" s="14" t="s">
        <v>322</v>
      </c>
      <c r="D1303" s="82">
        <v>32</v>
      </c>
      <c r="E1303" s="87">
        <v>561.46</v>
      </c>
      <c r="F1303" s="87">
        <v>570.26</v>
      </c>
      <c r="G1303" s="87">
        <v>579.21</v>
      </c>
      <c r="H1303" s="87">
        <v>588.29999999999995</v>
      </c>
    </row>
    <row r="1304" spans="1:8" x14ac:dyDescent="0.2">
      <c r="A1304" s="14" t="s">
        <v>109</v>
      </c>
      <c r="B1304" s="14" t="s">
        <v>82</v>
      </c>
      <c r="C1304" s="14" t="s">
        <v>322</v>
      </c>
      <c r="D1304" s="82">
        <v>33</v>
      </c>
      <c r="E1304" s="87">
        <v>568.57000000000005</v>
      </c>
      <c r="F1304" s="87">
        <v>577.5</v>
      </c>
      <c r="G1304" s="87">
        <v>586.55999999999995</v>
      </c>
      <c r="H1304" s="87">
        <v>595.76</v>
      </c>
    </row>
    <row r="1305" spans="1:8" x14ac:dyDescent="0.2">
      <c r="A1305" s="14" t="s">
        <v>109</v>
      </c>
      <c r="B1305" s="14" t="s">
        <v>82</v>
      </c>
      <c r="C1305" s="14" t="s">
        <v>322</v>
      </c>
      <c r="D1305" s="82">
        <v>34</v>
      </c>
      <c r="E1305" s="87">
        <v>576.16999999999996</v>
      </c>
      <c r="F1305" s="87">
        <v>585.21</v>
      </c>
      <c r="G1305" s="87">
        <v>594.39</v>
      </c>
      <c r="H1305" s="87">
        <v>603.72</v>
      </c>
    </row>
    <row r="1306" spans="1:8" x14ac:dyDescent="0.2">
      <c r="A1306" s="14" t="s">
        <v>109</v>
      </c>
      <c r="B1306" s="14" t="s">
        <v>82</v>
      </c>
      <c r="C1306" s="14" t="s">
        <v>322</v>
      </c>
      <c r="D1306" s="82">
        <v>35</v>
      </c>
      <c r="E1306" s="87">
        <v>579.97</v>
      </c>
      <c r="F1306" s="87">
        <v>589.05999999999995</v>
      </c>
      <c r="G1306" s="87">
        <v>598.30999999999995</v>
      </c>
      <c r="H1306" s="87">
        <v>607.69000000000005</v>
      </c>
    </row>
    <row r="1307" spans="1:8" x14ac:dyDescent="0.2">
      <c r="A1307" s="14" t="s">
        <v>109</v>
      </c>
      <c r="B1307" s="14" t="s">
        <v>82</v>
      </c>
      <c r="C1307" s="14" t="s">
        <v>322</v>
      </c>
      <c r="D1307" s="82">
        <v>36</v>
      </c>
      <c r="E1307" s="87">
        <v>583.76</v>
      </c>
      <c r="F1307" s="87">
        <v>592.91999999999996</v>
      </c>
      <c r="G1307" s="87">
        <v>602.22</v>
      </c>
      <c r="H1307" s="87">
        <v>611.66999999999996</v>
      </c>
    </row>
    <row r="1308" spans="1:8" x14ac:dyDescent="0.2">
      <c r="A1308" s="14" t="s">
        <v>109</v>
      </c>
      <c r="B1308" s="14" t="s">
        <v>82</v>
      </c>
      <c r="C1308" s="14" t="s">
        <v>322</v>
      </c>
      <c r="D1308" s="82">
        <v>37</v>
      </c>
      <c r="E1308" s="87">
        <v>587.55999999999995</v>
      </c>
      <c r="F1308" s="87">
        <v>596.78</v>
      </c>
      <c r="G1308" s="87">
        <v>606.14</v>
      </c>
      <c r="H1308" s="87">
        <v>615.65</v>
      </c>
    </row>
    <row r="1309" spans="1:8" x14ac:dyDescent="0.2">
      <c r="A1309" s="14" t="s">
        <v>109</v>
      </c>
      <c r="B1309" s="14" t="s">
        <v>82</v>
      </c>
      <c r="C1309" s="14" t="s">
        <v>322</v>
      </c>
      <c r="D1309" s="82">
        <v>38</v>
      </c>
      <c r="E1309" s="87">
        <v>591.36</v>
      </c>
      <c r="F1309" s="87">
        <v>600.63</v>
      </c>
      <c r="G1309" s="87">
        <v>610.05999999999995</v>
      </c>
      <c r="H1309" s="87">
        <v>619.63</v>
      </c>
    </row>
    <row r="1310" spans="1:8" x14ac:dyDescent="0.2">
      <c r="A1310" s="14" t="s">
        <v>109</v>
      </c>
      <c r="B1310" s="14" t="s">
        <v>82</v>
      </c>
      <c r="C1310" s="14" t="s">
        <v>322</v>
      </c>
      <c r="D1310" s="82">
        <v>39</v>
      </c>
      <c r="E1310" s="87">
        <v>598.95000000000005</v>
      </c>
      <c r="F1310" s="87">
        <v>608.35</v>
      </c>
      <c r="G1310" s="87">
        <v>617.89</v>
      </c>
      <c r="H1310" s="87">
        <v>627.59</v>
      </c>
    </row>
    <row r="1311" spans="1:8" x14ac:dyDescent="0.2">
      <c r="A1311" s="14" t="s">
        <v>109</v>
      </c>
      <c r="B1311" s="14" t="s">
        <v>82</v>
      </c>
      <c r="C1311" s="14" t="s">
        <v>322</v>
      </c>
      <c r="D1311" s="82">
        <v>40</v>
      </c>
      <c r="E1311" s="87">
        <v>606.54</v>
      </c>
      <c r="F1311" s="87">
        <v>616.05999999999995</v>
      </c>
      <c r="G1311" s="87">
        <v>625.73</v>
      </c>
      <c r="H1311" s="87">
        <v>635.54</v>
      </c>
    </row>
    <row r="1312" spans="1:8" x14ac:dyDescent="0.2">
      <c r="A1312" s="14" t="s">
        <v>109</v>
      </c>
      <c r="B1312" s="14" t="s">
        <v>82</v>
      </c>
      <c r="C1312" s="14" t="s">
        <v>322</v>
      </c>
      <c r="D1312" s="82">
        <v>41</v>
      </c>
      <c r="E1312" s="87">
        <v>617.92999999999995</v>
      </c>
      <c r="F1312" s="87">
        <v>627.63</v>
      </c>
      <c r="G1312" s="87">
        <v>637.48</v>
      </c>
      <c r="H1312" s="87">
        <v>647.48</v>
      </c>
    </row>
    <row r="1313" spans="1:8" x14ac:dyDescent="0.2">
      <c r="A1313" s="14" t="s">
        <v>109</v>
      </c>
      <c r="B1313" s="14" t="s">
        <v>82</v>
      </c>
      <c r="C1313" s="14" t="s">
        <v>322</v>
      </c>
      <c r="D1313" s="82">
        <v>42</v>
      </c>
      <c r="E1313" s="87">
        <v>628.85</v>
      </c>
      <c r="F1313" s="87">
        <v>638.72</v>
      </c>
      <c r="G1313" s="87">
        <v>648.74</v>
      </c>
      <c r="H1313" s="87">
        <v>658.92</v>
      </c>
    </row>
    <row r="1314" spans="1:8" x14ac:dyDescent="0.2">
      <c r="A1314" s="14" t="s">
        <v>109</v>
      </c>
      <c r="B1314" s="14" t="s">
        <v>82</v>
      </c>
      <c r="C1314" s="14" t="s">
        <v>322</v>
      </c>
      <c r="D1314" s="82">
        <v>43</v>
      </c>
      <c r="E1314" s="87">
        <v>644.04</v>
      </c>
      <c r="F1314" s="87">
        <v>654.14</v>
      </c>
      <c r="G1314" s="87">
        <v>664.4</v>
      </c>
      <c r="H1314" s="87">
        <v>674.83</v>
      </c>
    </row>
    <row r="1315" spans="1:8" x14ac:dyDescent="0.2">
      <c r="A1315" s="14" t="s">
        <v>109</v>
      </c>
      <c r="B1315" s="14" t="s">
        <v>82</v>
      </c>
      <c r="C1315" s="14" t="s">
        <v>322</v>
      </c>
      <c r="D1315" s="82">
        <v>44</v>
      </c>
      <c r="E1315" s="87">
        <v>663.02</v>
      </c>
      <c r="F1315" s="87">
        <v>673.42</v>
      </c>
      <c r="G1315" s="87">
        <v>683.99</v>
      </c>
      <c r="H1315" s="87">
        <v>694.72</v>
      </c>
    </row>
    <row r="1316" spans="1:8" x14ac:dyDescent="0.2">
      <c r="A1316" s="14" t="s">
        <v>109</v>
      </c>
      <c r="B1316" s="14" t="s">
        <v>82</v>
      </c>
      <c r="C1316" s="14" t="s">
        <v>322</v>
      </c>
      <c r="D1316" s="82">
        <v>45</v>
      </c>
      <c r="E1316" s="87">
        <v>685.33</v>
      </c>
      <c r="F1316" s="87">
        <v>696.08</v>
      </c>
      <c r="G1316" s="87">
        <v>707</v>
      </c>
      <c r="H1316" s="87">
        <v>718.09</v>
      </c>
    </row>
    <row r="1317" spans="1:8" x14ac:dyDescent="0.2">
      <c r="A1317" s="14" t="s">
        <v>109</v>
      </c>
      <c r="B1317" s="14" t="s">
        <v>82</v>
      </c>
      <c r="C1317" s="14" t="s">
        <v>322</v>
      </c>
      <c r="D1317" s="82">
        <v>46</v>
      </c>
      <c r="E1317" s="87">
        <v>711.91</v>
      </c>
      <c r="F1317" s="87">
        <v>723.07</v>
      </c>
      <c r="G1317" s="87">
        <v>734.42</v>
      </c>
      <c r="H1317" s="87">
        <v>745.94</v>
      </c>
    </row>
    <row r="1318" spans="1:8" x14ac:dyDescent="0.2">
      <c r="A1318" s="14" t="s">
        <v>109</v>
      </c>
      <c r="B1318" s="14" t="s">
        <v>82</v>
      </c>
      <c r="C1318" s="14" t="s">
        <v>322</v>
      </c>
      <c r="D1318" s="82">
        <v>47</v>
      </c>
      <c r="E1318" s="87">
        <v>741.81</v>
      </c>
      <c r="F1318" s="87">
        <v>753.44</v>
      </c>
      <c r="G1318" s="87">
        <v>765.26</v>
      </c>
      <c r="H1318" s="87">
        <v>777.27</v>
      </c>
    </row>
    <row r="1319" spans="1:8" x14ac:dyDescent="0.2">
      <c r="A1319" s="14" t="s">
        <v>109</v>
      </c>
      <c r="B1319" s="14" t="s">
        <v>82</v>
      </c>
      <c r="C1319" s="14" t="s">
        <v>322</v>
      </c>
      <c r="D1319" s="82">
        <v>48</v>
      </c>
      <c r="E1319" s="87">
        <v>775.98</v>
      </c>
      <c r="F1319" s="87">
        <v>788.15</v>
      </c>
      <c r="G1319" s="87">
        <v>800.52</v>
      </c>
      <c r="H1319" s="87">
        <v>813.08</v>
      </c>
    </row>
    <row r="1320" spans="1:8" x14ac:dyDescent="0.2">
      <c r="A1320" s="14" t="s">
        <v>109</v>
      </c>
      <c r="B1320" s="14" t="s">
        <v>82</v>
      </c>
      <c r="C1320" s="14" t="s">
        <v>322</v>
      </c>
      <c r="D1320" s="82">
        <v>49</v>
      </c>
      <c r="E1320" s="87">
        <v>809.67</v>
      </c>
      <c r="F1320" s="87">
        <v>822.38</v>
      </c>
      <c r="G1320" s="87">
        <v>835.28</v>
      </c>
      <c r="H1320" s="87">
        <v>848.38</v>
      </c>
    </row>
    <row r="1321" spans="1:8" x14ac:dyDescent="0.2">
      <c r="A1321" s="14" t="s">
        <v>109</v>
      </c>
      <c r="B1321" s="14" t="s">
        <v>82</v>
      </c>
      <c r="C1321" s="14" t="s">
        <v>322</v>
      </c>
      <c r="D1321" s="82">
        <v>50</v>
      </c>
      <c r="E1321" s="87">
        <v>847.64</v>
      </c>
      <c r="F1321" s="87">
        <v>860.94</v>
      </c>
      <c r="G1321" s="87">
        <v>874.45</v>
      </c>
      <c r="H1321" s="87">
        <v>888.17</v>
      </c>
    </row>
    <row r="1322" spans="1:8" x14ac:dyDescent="0.2">
      <c r="A1322" s="14" t="s">
        <v>109</v>
      </c>
      <c r="B1322" s="14" t="s">
        <v>82</v>
      </c>
      <c r="C1322" s="14" t="s">
        <v>322</v>
      </c>
      <c r="D1322" s="82">
        <v>51</v>
      </c>
      <c r="E1322" s="87">
        <v>885.14</v>
      </c>
      <c r="F1322" s="87">
        <v>899.02</v>
      </c>
      <c r="G1322" s="87">
        <v>913.13</v>
      </c>
      <c r="H1322" s="87">
        <v>927.45</v>
      </c>
    </row>
    <row r="1323" spans="1:8" x14ac:dyDescent="0.2">
      <c r="A1323" s="14" t="s">
        <v>109</v>
      </c>
      <c r="B1323" s="14" t="s">
        <v>82</v>
      </c>
      <c r="C1323" s="14" t="s">
        <v>322</v>
      </c>
      <c r="D1323" s="82">
        <v>52</v>
      </c>
      <c r="E1323" s="87">
        <v>926.43</v>
      </c>
      <c r="F1323" s="87">
        <v>940.96</v>
      </c>
      <c r="G1323" s="87">
        <v>955.72</v>
      </c>
      <c r="H1323" s="87">
        <v>970.72</v>
      </c>
    </row>
    <row r="1324" spans="1:8" x14ac:dyDescent="0.2">
      <c r="A1324" s="14" t="s">
        <v>109</v>
      </c>
      <c r="B1324" s="14" t="s">
        <v>82</v>
      </c>
      <c r="C1324" s="14" t="s">
        <v>322</v>
      </c>
      <c r="D1324" s="82">
        <v>53</v>
      </c>
      <c r="E1324" s="87">
        <v>968.19</v>
      </c>
      <c r="F1324" s="87">
        <v>983.38</v>
      </c>
      <c r="G1324" s="87">
        <v>998.81</v>
      </c>
      <c r="H1324" s="87">
        <v>1014.48</v>
      </c>
    </row>
    <row r="1325" spans="1:8" x14ac:dyDescent="0.2">
      <c r="A1325" s="14" t="s">
        <v>109</v>
      </c>
      <c r="B1325" s="14" t="s">
        <v>82</v>
      </c>
      <c r="C1325" s="14" t="s">
        <v>322</v>
      </c>
      <c r="D1325" s="82">
        <v>54</v>
      </c>
      <c r="E1325" s="87">
        <v>1013.28</v>
      </c>
      <c r="F1325" s="87">
        <v>1029.18</v>
      </c>
      <c r="G1325" s="87">
        <v>1045.32</v>
      </c>
      <c r="H1325" s="87">
        <v>1061.72</v>
      </c>
    </row>
    <row r="1326" spans="1:8" x14ac:dyDescent="0.2">
      <c r="A1326" s="14" t="s">
        <v>109</v>
      </c>
      <c r="B1326" s="14" t="s">
        <v>82</v>
      </c>
      <c r="C1326" s="14" t="s">
        <v>322</v>
      </c>
      <c r="D1326" s="82">
        <v>55</v>
      </c>
      <c r="E1326" s="87">
        <v>1058.3699999999999</v>
      </c>
      <c r="F1326" s="87">
        <v>1074.97</v>
      </c>
      <c r="G1326" s="87">
        <v>1091.8399999999999</v>
      </c>
      <c r="H1326" s="87">
        <v>1108.97</v>
      </c>
    </row>
    <row r="1327" spans="1:8" x14ac:dyDescent="0.2">
      <c r="A1327" s="14" t="s">
        <v>109</v>
      </c>
      <c r="B1327" s="14" t="s">
        <v>82</v>
      </c>
      <c r="C1327" s="14" t="s">
        <v>322</v>
      </c>
      <c r="D1327" s="82">
        <v>56</v>
      </c>
      <c r="E1327" s="87">
        <v>1107.25</v>
      </c>
      <c r="F1327" s="87">
        <v>1124.6199999999999</v>
      </c>
      <c r="G1327" s="87">
        <v>1142.27</v>
      </c>
      <c r="H1327" s="87">
        <v>1160.19</v>
      </c>
    </row>
    <row r="1328" spans="1:8" x14ac:dyDescent="0.2">
      <c r="A1328" s="14" t="s">
        <v>109</v>
      </c>
      <c r="B1328" s="14" t="s">
        <v>82</v>
      </c>
      <c r="C1328" s="14" t="s">
        <v>322</v>
      </c>
      <c r="D1328" s="82">
        <v>57</v>
      </c>
      <c r="E1328" s="87">
        <v>1156.6099999999999</v>
      </c>
      <c r="F1328" s="87">
        <v>1174.76</v>
      </c>
      <c r="G1328" s="87">
        <v>1193.19</v>
      </c>
      <c r="H1328" s="87">
        <v>1211.9100000000001</v>
      </c>
    </row>
    <row r="1329" spans="1:8" x14ac:dyDescent="0.2">
      <c r="A1329" s="14" t="s">
        <v>109</v>
      </c>
      <c r="B1329" s="14" t="s">
        <v>82</v>
      </c>
      <c r="C1329" s="14" t="s">
        <v>322</v>
      </c>
      <c r="D1329" s="82">
        <v>58</v>
      </c>
      <c r="E1329" s="87">
        <v>1209.29</v>
      </c>
      <c r="F1329" s="87">
        <v>1228.26</v>
      </c>
      <c r="G1329" s="87">
        <v>1247.53</v>
      </c>
      <c r="H1329" s="87">
        <v>1267.1099999999999</v>
      </c>
    </row>
    <row r="1330" spans="1:8" x14ac:dyDescent="0.2">
      <c r="A1330" s="14" t="s">
        <v>109</v>
      </c>
      <c r="B1330" s="14" t="s">
        <v>82</v>
      </c>
      <c r="C1330" s="14" t="s">
        <v>322</v>
      </c>
      <c r="D1330" s="82">
        <v>59</v>
      </c>
      <c r="E1330" s="87">
        <v>1235.3900000000001</v>
      </c>
      <c r="F1330" s="87">
        <v>1254.78</v>
      </c>
      <c r="G1330" s="87">
        <v>1274.46</v>
      </c>
      <c r="H1330" s="87">
        <v>1294.46</v>
      </c>
    </row>
    <row r="1331" spans="1:8" x14ac:dyDescent="0.2">
      <c r="A1331" s="14" t="s">
        <v>109</v>
      </c>
      <c r="B1331" s="14" t="s">
        <v>82</v>
      </c>
      <c r="C1331" s="14" t="s">
        <v>322</v>
      </c>
      <c r="D1331" s="82">
        <v>60</v>
      </c>
      <c r="E1331" s="87">
        <v>1288.07</v>
      </c>
      <c r="F1331" s="87">
        <v>1308.28</v>
      </c>
      <c r="G1331" s="87">
        <v>1328.81</v>
      </c>
      <c r="H1331" s="87">
        <v>1349.66</v>
      </c>
    </row>
    <row r="1332" spans="1:8" x14ac:dyDescent="0.2">
      <c r="A1332" s="14" t="s">
        <v>109</v>
      </c>
      <c r="B1332" s="14" t="s">
        <v>82</v>
      </c>
      <c r="C1332" s="14" t="s">
        <v>322</v>
      </c>
      <c r="D1332" s="82">
        <v>61</v>
      </c>
      <c r="E1332" s="87">
        <v>1333.64</v>
      </c>
      <c r="F1332" s="87">
        <v>1354.56</v>
      </c>
      <c r="G1332" s="87">
        <v>1375.81</v>
      </c>
      <c r="H1332" s="87">
        <v>1397.4</v>
      </c>
    </row>
    <row r="1333" spans="1:8" x14ac:dyDescent="0.2">
      <c r="A1333" s="14" t="s">
        <v>109</v>
      </c>
      <c r="B1333" s="14" t="s">
        <v>82</v>
      </c>
      <c r="C1333" s="14" t="s">
        <v>322</v>
      </c>
      <c r="D1333" s="82">
        <v>62</v>
      </c>
      <c r="E1333" s="87">
        <v>1363.54</v>
      </c>
      <c r="F1333" s="87">
        <v>1384.93</v>
      </c>
      <c r="G1333" s="87">
        <v>1406.66</v>
      </c>
      <c r="H1333" s="87">
        <v>1428.73</v>
      </c>
    </row>
    <row r="1334" spans="1:8" x14ac:dyDescent="0.2">
      <c r="A1334" s="14" t="s">
        <v>109</v>
      </c>
      <c r="B1334" s="14" t="s">
        <v>82</v>
      </c>
      <c r="C1334" s="14" t="s">
        <v>322</v>
      </c>
      <c r="D1334" s="82">
        <v>63</v>
      </c>
      <c r="E1334" s="87">
        <v>1401.03</v>
      </c>
      <c r="F1334" s="87">
        <v>1423.01</v>
      </c>
      <c r="G1334" s="87">
        <v>1445.34</v>
      </c>
      <c r="H1334" s="87">
        <v>1468.01</v>
      </c>
    </row>
    <row r="1335" spans="1:8" x14ac:dyDescent="0.2">
      <c r="A1335" s="14" t="s">
        <v>109</v>
      </c>
      <c r="B1335" s="14" t="s">
        <v>82</v>
      </c>
      <c r="C1335" s="14" t="s">
        <v>322</v>
      </c>
      <c r="D1335" s="82" t="s">
        <v>84</v>
      </c>
      <c r="E1335" s="87">
        <v>1423.8</v>
      </c>
      <c r="F1335" s="87">
        <v>1446.14</v>
      </c>
      <c r="G1335" s="87">
        <v>1468.83</v>
      </c>
      <c r="H1335" s="87">
        <v>1491.87</v>
      </c>
    </row>
    <row r="1336" spans="1:8" ht="75" x14ac:dyDescent="0.2">
      <c r="A1336" s="82" t="s">
        <v>110</v>
      </c>
      <c r="B1336" s="83" t="s">
        <v>82</v>
      </c>
      <c r="C1336" s="88" t="s">
        <v>322</v>
      </c>
      <c r="D1336" s="82" t="s">
        <v>83</v>
      </c>
      <c r="E1336" s="87">
        <v>366.76</v>
      </c>
      <c r="F1336" s="87">
        <v>372.51</v>
      </c>
      <c r="G1336" s="87">
        <v>378.35</v>
      </c>
      <c r="H1336" s="87">
        <v>384.29</v>
      </c>
    </row>
    <row r="1337" spans="1:8" x14ac:dyDescent="0.2">
      <c r="A1337" s="14" t="s">
        <v>110</v>
      </c>
      <c r="B1337" s="14" t="s">
        <v>82</v>
      </c>
      <c r="C1337" s="14" t="s">
        <v>322</v>
      </c>
      <c r="D1337" s="82">
        <v>15</v>
      </c>
      <c r="E1337" s="87">
        <v>399.36</v>
      </c>
      <c r="F1337" s="87">
        <v>405.62</v>
      </c>
      <c r="G1337" s="87">
        <v>411.99</v>
      </c>
      <c r="H1337" s="87">
        <v>418.45</v>
      </c>
    </row>
    <row r="1338" spans="1:8" x14ac:dyDescent="0.2">
      <c r="A1338" s="14" t="s">
        <v>110</v>
      </c>
      <c r="B1338" s="14" t="s">
        <v>82</v>
      </c>
      <c r="C1338" s="14" t="s">
        <v>322</v>
      </c>
      <c r="D1338" s="82">
        <v>16</v>
      </c>
      <c r="E1338" s="87">
        <v>411.82</v>
      </c>
      <c r="F1338" s="87">
        <v>418.28</v>
      </c>
      <c r="G1338" s="87">
        <v>424.84</v>
      </c>
      <c r="H1338" s="87">
        <v>431.51</v>
      </c>
    </row>
    <row r="1339" spans="1:8" x14ac:dyDescent="0.2">
      <c r="A1339" s="14" t="s">
        <v>110</v>
      </c>
      <c r="B1339" s="14" t="s">
        <v>82</v>
      </c>
      <c r="C1339" s="14" t="s">
        <v>322</v>
      </c>
      <c r="D1339" s="82">
        <v>17</v>
      </c>
      <c r="E1339" s="87">
        <v>424.29</v>
      </c>
      <c r="F1339" s="87">
        <v>430.94</v>
      </c>
      <c r="G1339" s="87">
        <v>437.7</v>
      </c>
      <c r="H1339" s="87">
        <v>444.57</v>
      </c>
    </row>
    <row r="1340" spans="1:8" x14ac:dyDescent="0.2">
      <c r="A1340" s="14" t="s">
        <v>110</v>
      </c>
      <c r="B1340" s="14" t="s">
        <v>82</v>
      </c>
      <c r="C1340" s="14" t="s">
        <v>322</v>
      </c>
      <c r="D1340" s="82">
        <v>18</v>
      </c>
      <c r="E1340" s="87">
        <v>437.71</v>
      </c>
      <c r="F1340" s="87">
        <v>444.58</v>
      </c>
      <c r="G1340" s="87">
        <v>451.55</v>
      </c>
      <c r="H1340" s="87">
        <v>458.64</v>
      </c>
    </row>
    <row r="1341" spans="1:8" x14ac:dyDescent="0.2">
      <c r="A1341" s="14" t="s">
        <v>110</v>
      </c>
      <c r="B1341" s="14" t="s">
        <v>82</v>
      </c>
      <c r="C1341" s="14" t="s">
        <v>322</v>
      </c>
      <c r="D1341" s="82">
        <v>19</v>
      </c>
      <c r="E1341" s="87">
        <v>451.13</v>
      </c>
      <c r="F1341" s="87">
        <v>458.21</v>
      </c>
      <c r="G1341" s="87">
        <v>465.4</v>
      </c>
      <c r="H1341" s="87">
        <v>472.7</v>
      </c>
    </row>
    <row r="1342" spans="1:8" x14ac:dyDescent="0.2">
      <c r="A1342" s="14" t="s">
        <v>110</v>
      </c>
      <c r="B1342" s="14" t="s">
        <v>82</v>
      </c>
      <c r="C1342" s="14" t="s">
        <v>322</v>
      </c>
      <c r="D1342" s="82">
        <v>20</v>
      </c>
      <c r="E1342" s="87">
        <v>465.04</v>
      </c>
      <c r="F1342" s="87">
        <v>472.33</v>
      </c>
      <c r="G1342" s="87">
        <v>479.74</v>
      </c>
      <c r="H1342" s="87">
        <v>487.27</v>
      </c>
    </row>
    <row r="1343" spans="1:8" x14ac:dyDescent="0.2">
      <c r="A1343" s="14" t="s">
        <v>110</v>
      </c>
      <c r="B1343" s="14" t="s">
        <v>82</v>
      </c>
      <c r="C1343" s="14" t="s">
        <v>322</v>
      </c>
      <c r="D1343" s="82">
        <v>21</v>
      </c>
      <c r="E1343" s="87">
        <v>479.42</v>
      </c>
      <c r="F1343" s="87">
        <v>486.94</v>
      </c>
      <c r="G1343" s="87">
        <v>494.58</v>
      </c>
      <c r="H1343" s="87">
        <v>502.34</v>
      </c>
    </row>
    <row r="1344" spans="1:8" x14ac:dyDescent="0.2">
      <c r="A1344" s="14" t="s">
        <v>110</v>
      </c>
      <c r="B1344" s="14" t="s">
        <v>82</v>
      </c>
      <c r="C1344" s="14" t="s">
        <v>322</v>
      </c>
      <c r="D1344" s="82">
        <v>22</v>
      </c>
      <c r="E1344" s="87">
        <v>479.42</v>
      </c>
      <c r="F1344" s="87">
        <v>486.94</v>
      </c>
      <c r="G1344" s="87">
        <v>494.58</v>
      </c>
      <c r="H1344" s="87">
        <v>502.34</v>
      </c>
    </row>
    <row r="1345" spans="1:8" x14ac:dyDescent="0.2">
      <c r="A1345" s="14" t="s">
        <v>110</v>
      </c>
      <c r="B1345" s="14" t="s">
        <v>82</v>
      </c>
      <c r="C1345" s="14" t="s">
        <v>322</v>
      </c>
      <c r="D1345" s="82">
        <v>23</v>
      </c>
      <c r="E1345" s="87">
        <v>479.42</v>
      </c>
      <c r="F1345" s="87">
        <v>486.94</v>
      </c>
      <c r="G1345" s="87">
        <v>494.58</v>
      </c>
      <c r="H1345" s="87">
        <v>502.34</v>
      </c>
    </row>
    <row r="1346" spans="1:8" x14ac:dyDescent="0.2">
      <c r="A1346" s="14" t="s">
        <v>110</v>
      </c>
      <c r="B1346" s="14" t="s">
        <v>82</v>
      </c>
      <c r="C1346" s="14" t="s">
        <v>322</v>
      </c>
      <c r="D1346" s="82">
        <v>24</v>
      </c>
      <c r="E1346" s="87">
        <v>479.42</v>
      </c>
      <c r="F1346" s="87">
        <v>486.94</v>
      </c>
      <c r="G1346" s="87">
        <v>494.58</v>
      </c>
      <c r="H1346" s="87">
        <v>502.34</v>
      </c>
    </row>
    <row r="1347" spans="1:8" x14ac:dyDescent="0.2">
      <c r="A1347" s="14" t="s">
        <v>110</v>
      </c>
      <c r="B1347" s="14" t="s">
        <v>82</v>
      </c>
      <c r="C1347" s="14" t="s">
        <v>322</v>
      </c>
      <c r="D1347" s="82">
        <v>25</v>
      </c>
      <c r="E1347" s="87">
        <v>481.34</v>
      </c>
      <c r="F1347" s="87">
        <v>488.89</v>
      </c>
      <c r="G1347" s="87">
        <v>496.56</v>
      </c>
      <c r="H1347" s="87">
        <v>504.35</v>
      </c>
    </row>
    <row r="1348" spans="1:8" x14ac:dyDescent="0.2">
      <c r="A1348" s="14" t="s">
        <v>110</v>
      </c>
      <c r="B1348" s="14" t="s">
        <v>82</v>
      </c>
      <c r="C1348" s="14" t="s">
        <v>322</v>
      </c>
      <c r="D1348" s="82">
        <v>26</v>
      </c>
      <c r="E1348" s="87">
        <v>490.92</v>
      </c>
      <c r="F1348" s="87">
        <v>498.63</v>
      </c>
      <c r="G1348" s="87">
        <v>506.45</v>
      </c>
      <c r="H1348" s="87">
        <v>514.4</v>
      </c>
    </row>
    <row r="1349" spans="1:8" x14ac:dyDescent="0.2">
      <c r="A1349" s="14" t="s">
        <v>110</v>
      </c>
      <c r="B1349" s="14" t="s">
        <v>82</v>
      </c>
      <c r="C1349" s="14" t="s">
        <v>322</v>
      </c>
      <c r="D1349" s="82">
        <v>27</v>
      </c>
      <c r="E1349" s="87">
        <v>502.43</v>
      </c>
      <c r="F1349" s="87">
        <v>510.31</v>
      </c>
      <c r="G1349" s="87">
        <v>518.32000000000005</v>
      </c>
      <c r="H1349" s="87">
        <v>526.45000000000005</v>
      </c>
    </row>
    <row r="1350" spans="1:8" x14ac:dyDescent="0.2">
      <c r="A1350" s="14" t="s">
        <v>110</v>
      </c>
      <c r="B1350" s="14" t="s">
        <v>82</v>
      </c>
      <c r="C1350" s="14" t="s">
        <v>322</v>
      </c>
      <c r="D1350" s="82">
        <v>28</v>
      </c>
      <c r="E1350" s="87">
        <v>521.13</v>
      </c>
      <c r="F1350" s="87">
        <v>529.29999999999995</v>
      </c>
      <c r="G1350" s="87">
        <v>537.61</v>
      </c>
      <c r="H1350" s="87">
        <v>546.04</v>
      </c>
    </row>
    <row r="1351" spans="1:8" x14ac:dyDescent="0.2">
      <c r="A1351" s="14" t="s">
        <v>110</v>
      </c>
      <c r="B1351" s="14" t="s">
        <v>82</v>
      </c>
      <c r="C1351" s="14" t="s">
        <v>322</v>
      </c>
      <c r="D1351" s="82">
        <v>29</v>
      </c>
      <c r="E1351" s="87">
        <v>536.47</v>
      </c>
      <c r="F1351" s="87">
        <v>544.89</v>
      </c>
      <c r="G1351" s="87">
        <v>553.42999999999995</v>
      </c>
      <c r="H1351" s="87">
        <v>562.12</v>
      </c>
    </row>
    <row r="1352" spans="1:8" x14ac:dyDescent="0.2">
      <c r="A1352" s="14" t="s">
        <v>110</v>
      </c>
      <c r="B1352" s="14" t="s">
        <v>82</v>
      </c>
      <c r="C1352" s="14" t="s">
        <v>322</v>
      </c>
      <c r="D1352" s="82">
        <v>30</v>
      </c>
      <c r="E1352" s="87">
        <v>544.14</v>
      </c>
      <c r="F1352" s="87">
        <v>552.67999999999995</v>
      </c>
      <c r="G1352" s="87">
        <v>561.35</v>
      </c>
      <c r="H1352" s="87">
        <v>570.16</v>
      </c>
    </row>
    <row r="1353" spans="1:8" x14ac:dyDescent="0.2">
      <c r="A1353" s="14" t="s">
        <v>110</v>
      </c>
      <c r="B1353" s="14" t="s">
        <v>82</v>
      </c>
      <c r="C1353" s="14" t="s">
        <v>322</v>
      </c>
      <c r="D1353" s="82">
        <v>31</v>
      </c>
      <c r="E1353" s="87">
        <v>555.65</v>
      </c>
      <c r="F1353" s="87">
        <v>564.36</v>
      </c>
      <c r="G1353" s="87">
        <v>573.22</v>
      </c>
      <c r="H1353" s="87">
        <v>582.21</v>
      </c>
    </row>
    <row r="1354" spans="1:8" x14ac:dyDescent="0.2">
      <c r="A1354" s="14" t="s">
        <v>110</v>
      </c>
      <c r="B1354" s="14" t="s">
        <v>82</v>
      </c>
      <c r="C1354" s="14" t="s">
        <v>322</v>
      </c>
      <c r="D1354" s="82">
        <v>32</v>
      </c>
      <c r="E1354" s="87">
        <v>567.15</v>
      </c>
      <c r="F1354" s="87">
        <v>576.04999999999995</v>
      </c>
      <c r="G1354" s="87">
        <v>585.09</v>
      </c>
      <c r="H1354" s="87">
        <v>594.27</v>
      </c>
    </row>
    <row r="1355" spans="1:8" x14ac:dyDescent="0.2">
      <c r="A1355" s="14" t="s">
        <v>110</v>
      </c>
      <c r="B1355" s="14" t="s">
        <v>82</v>
      </c>
      <c r="C1355" s="14" t="s">
        <v>322</v>
      </c>
      <c r="D1355" s="82">
        <v>33</v>
      </c>
      <c r="E1355" s="87">
        <v>574.34</v>
      </c>
      <c r="F1355" s="87">
        <v>583.35</v>
      </c>
      <c r="G1355" s="87">
        <v>592.51</v>
      </c>
      <c r="H1355" s="87">
        <v>601.79999999999995</v>
      </c>
    </row>
    <row r="1356" spans="1:8" x14ac:dyDescent="0.2">
      <c r="A1356" s="14" t="s">
        <v>110</v>
      </c>
      <c r="B1356" s="14" t="s">
        <v>82</v>
      </c>
      <c r="C1356" s="14" t="s">
        <v>322</v>
      </c>
      <c r="D1356" s="82">
        <v>34</v>
      </c>
      <c r="E1356" s="87">
        <v>582.01</v>
      </c>
      <c r="F1356" s="87">
        <v>591.15</v>
      </c>
      <c r="G1356" s="87">
        <v>600.41999999999996</v>
      </c>
      <c r="H1356" s="87">
        <v>609.84</v>
      </c>
    </row>
    <row r="1357" spans="1:8" x14ac:dyDescent="0.2">
      <c r="A1357" s="14" t="s">
        <v>110</v>
      </c>
      <c r="B1357" s="14" t="s">
        <v>82</v>
      </c>
      <c r="C1357" s="14" t="s">
        <v>322</v>
      </c>
      <c r="D1357" s="82">
        <v>35</v>
      </c>
      <c r="E1357" s="87">
        <v>585.85</v>
      </c>
      <c r="F1357" s="87">
        <v>595.04</v>
      </c>
      <c r="G1357" s="87">
        <v>604.38</v>
      </c>
      <c r="H1357" s="87">
        <v>613.86</v>
      </c>
    </row>
    <row r="1358" spans="1:8" x14ac:dyDescent="0.2">
      <c r="A1358" s="14" t="s">
        <v>110</v>
      </c>
      <c r="B1358" s="14" t="s">
        <v>82</v>
      </c>
      <c r="C1358" s="14" t="s">
        <v>322</v>
      </c>
      <c r="D1358" s="82">
        <v>36</v>
      </c>
      <c r="E1358" s="87">
        <v>589.67999999999995</v>
      </c>
      <c r="F1358" s="87">
        <v>598.94000000000005</v>
      </c>
      <c r="G1358" s="87">
        <v>608.33000000000004</v>
      </c>
      <c r="H1358" s="87">
        <v>617.88</v>
      </c>
    </row>
    <row r="1359" spans="1:8" x14ac:dyDescent="0.2">
      <c r="A1359" s="14" t="s">
        <v>110</v>
      </c>
      <c r="B1359" s="14" t="s">
        <v>82</v>
      </c>
      <c r="C1359" s="14" t="s">
        <v>322</v>
      </c>
      <c r="D1359" s="82">
        <v>37</v>
      </c>
      <c r="E1359" s="87">
        <v>593.52</v>
      </c>
      <c r="F1359" s="87">
        <v>602.83000000000004</v>
      </c>
      <c r="G1359" s="87">
        <v>612.29</v>
      </c>
      <c r="H1359" s="87">
        <v>621.9</v>
      </c>
    </row>
    <row r="1360" spans="1:8" x14ac:dyDescent="0.2">
      <c r="A1360" s="14" t="s">
        <v>110</v>
      </c>
      <c r="B1360" s="14" t="s">
        <v>82</v>
      </c>
      <c r="C1360" s="14" t="s">
        <v>322</v>
      </c>
      <c r="D1360" s="82">
        <v>38</v>
      </c>
      <c r="E1360" s="87">
        <v>597.36</v>
      </c>
      <c r="F1360" s="87">
        <v>606.73</v>
      </c>
      <c r="G1360" s="87">
        <v>616.25</v>
      </c>
      <c r="H1360" s="87">
        <v>625.91999999999996</v>
      </c>
    </row>
    <row r="1361" spans="1:8" x14ac:dyDescent="0.2">
      <c r="A1361" s="14" t="s">
        <v>110</v>
      </c>
      <c r="B1361" s="14" t="s">
        <v>82</v>
      </c>
      <c r="C1361" s="14" t="s">
        <v>322</v>
      </c>
      <c r="D1361" s="82">
        <v>39</v>
      </c>
      <c r="E1361" s="87">
        <v>605.03</v>
      </c>
      <c r="F1361" s="87">
        <v>614.52</v>
      </c>
      <c r="G1361" s="87">
        <v>624.16</v>
      </c>
      <c r="H1361" s="87">
        <v>633.95000000000005</v>
      </c>
    </row>
    <row r="1362" spans="1:8" x14ac:dyDescent="0.2">
      <c r="A1362" s="14" t="s">
        <v>110</v>
      </c>
      <c r="B1362" s="14" t="s">
        <v>82</v>
      </c>
      <c r="C1362" s="14" t="s">
        <v>322</v>
      </c>
      <c r="D1362" s="82">
        <v>40</v>
      </c>
      <c r="E1362" s="87">
        <v>612.70000000000005</v>
      </c>
      <c r="F1362" s="87">
        <v>622.30999999999995</v>
      </c>
      <c r="G1362" s="87">
        <v>632.07000000000005</v>
      </c>
      <c r="H1362" s="87">
        <v>641.99</v>
      </c>
    </row>
    <row r="1363" spans="1:8" x14ac:dyDescent="0.2">
      <c r="A1363" s="14" t="s">
        <v>110</v>
      </c>
      <c r="B1363" s="14" t="s">
        <v>82</v>
      </c>
      <c r="C1363" s="14" t="s">
        <v>322</v>
      </c>
      <c r="D1363" s="82">
        <v>41</v>
      </c>
      <c r="E1363" s="87">
        <v>624.20000000000005</v>
      </c>
      <c r="F1363" s="87">
        <v>634</v>
      </c>
      <c r="G1363" s="87">
        <v>643.94000000000005</v>
      </c>
      <c r="H1363" s="87">
        <v>654.04999999999995</v>
      </c>
    </row>
    <row r="1364" spans="1:8" x14ac:dyDescent="0.2">
      <c r="A1364" s="14" t="s">
        <v>110</v>
      </c>
      <c r="B1364" s="14" t="s">
        <v>82</v>
      </c>
      <c r="C1364" s="14" t="s">
        <v>322</v>
      </c>
      <c r="D1364" s="82">
        <v>42</v>
      </c>
      <c r="E1364" s="87">
        <v>635.23</v>
      </c>
      <c r="F1364" s="87">
        <v>645.20000000000005</v>
      </c>
      <c r="G1364" s="87">
        <v>655.32000000000005</v>
      </c>
      <c r="H1364" s="87">
        <v>665.6</v>
      </c>
    </row>
    <row r="1365" spans="1:8" x14ac:dyDescent="0.2">
      <c r="A1365" s="14" t="s">
        <v>110</v>
      </c>
      <c r="B1365" s="14" t="s">
        <v>82</v>
      </c>
      <c r="C1365" s="14" t="s">
        <v>322</v>
      </c>
      <c r="D1365" s="82">
        <v>43</v>
      </c>
      <c r="E1365" s="87">
        <v>650.57000000000005</v>
      </c>
      <c r="F1365" s="87">
        <v>660.78</v>
      </c>
      <c r="G1365" s="87">
        <v>671.14</v>
      </c>
      <c r="H1365" s="87">
        <v>681.67</v>
      </c>
    </row>
    <row r="1366" spans="1:8" x14ac:dyDescent="0.2">
      <c r="A1366" s="14" t="s">
        <v>110</v>
      </c>
      <c r="B1366" s="14" t="s">
        <v>82</v>
      </c>
      <c r="C1366" s="14" t="s">
        <v>322</v>
      </c>
      <c r="D1366" s="82">
        <v>44</v>
      </c>
      <c r="E1366" s="87">
        <v>669.75</v>
      </c>
      <c r="F1366" s="87">
        <v>680.26</v>
      </c>
      <c r="G1366" s="87">
        <v>690.93</v>
      </c>
      <c r="H1366" s="87">
        <v>701.77</v>
      </c>
    </row>
    <row r="1367" spans="1:8" x14ac:dyDescent="0.2">
      <c r="A1367" s="14" t="s">
        <v>110</v>
      </c>
      <c r="B1367" s="14" t="s">
        <v>82</v>
      </c>
      <c r="C1367" s="14" t="s">
        <v>322</v>
      </c>
      <c r="D1367" s="82">
        <v>45</v>
      </c>
      <c r="E1367" s="87">
        <v>692.28</v>
      </c>
      <c r="F1367" s="87">
        <v>703.14</v>
      </c>
      <c r="G1367" s="87">
        <v>714.17</v>
      </c>
      <c r="H1367" s="87">
        <v>725.38</v>
      </c>
    </row>
    <row r="1368" spans="1:8" x14ac:dyDescent="0.2">
      <c r="A1368" s="14" t="s">
        <v>110</v>
      </c>
      <c r="B1368" s="14" t="s">
        <v>82</v>
      </c>
      <c r="C1368" s="14" t="s">
        <v>322</v>
      </c>
      <c r="D1368" s="82">
        <v>46</v>
      </c>
      <c r="E1368" s="87">
        <v>719.13</v>
      </c>
      <c r="F1368" s="87">
        <v>730.41</v>
      </c>
      <c r="G1368" s="87">
        <v>741.87</v>
      </c>
      <c r="H1368" s="87">
        <v>753.51</v>
      </c>
    </row>
    <row r="1369" spans="1:8" x14ac:dyDescent="0.2">
      <c r="A1369" s="14" t="s">
        <v>110</v>
      </c>
      <c r="B1369" s="14" t="s">
        <v>82</v>
      </c>
      <c r="C1369" s="14" t="s">
        <v>322</v>
      </c>
      <c r="D1369" s="82">
        <v>47</v>
      </c>
      <c r="E1369" s="87">
        <v>749.33</v>
      </c>
      <c r="F1369" s="87">
        <v>761.09</v>
      </c>
      <c r="G1369" s="87">
        <v>773.03</v>
      </c>
      <c r="H1369" s="87">
        <v>785.16</v>
      </c>
    </row>
    <row r="1370" spans="1:8" x14ac:dyDescent="0.2">
      <c r="A1370" s="14" t="s">
        <v>110</v>
      </c>
      <c r="B1370" s="14" t="s">
        <v>82</v>
      </c>
      <c r="C1370" s="14" t="s">
        <v>322</v>
      </c>
      <c r="D1370" s="82">
        <v>48</v>
      </c>
      <c r="E1370" s="87">
        <v>783.85</v>
      </c>
      <c r="F1370" s="87">
        <v>796.15</v>
      </c>
      <c r="G1370" s="87">
        <v>808.64</v>
      </c>
      <c r="H1370" s="87">
        <v>821.33</v>
      </c>
    </row>
    <row r="1371" spans="1:8" x14ac:dyDescent="0.2">
      <c r="A1371" s="14" t="s">
        <v>110</v>
      </c>
      <c r="B1371" s="14" t="s">
        <v>82</v>
      </c>
      <c r="C1371" s="14" t="s">
        <v>322</v>
      </c>
      <c r="D1371" s="82">
        <v>49</v>
      </c>
      <c r="E1371" s="87">
        <v>817.89</v>
      </c>
      <c r="F1371" s="87">
        <v>830.72</v>
      </c>
      <c r="G1371" s="87">
        <v>843.75</v>
      </c>
      <c r="H1371" s="87">
        <v>856.99</v>
      </c>
    </row>
    <row r="1372" spans="1:8" x14ac:dyDescent="0.2">
      <c r="A1372" s="14" t="s">
        <v>110</v>
      </c>
      <c r="B1372" s="14" t="s">
        <v>82</v>
      </c>
      <c r="C1372" s="14" t="s">
        <v>322</v>
      </c>
      <c r="D1372" s="82">
        <v>50</v>
      </c>
      <c r="E1372" s="87">
        <v>856.24</v>
      </c>
      <c r="F1372" s="87">
        <v>869.68</v>
      </c>
      <c r="G1372" s="87">
        <v>883.32</v>
      </c>
      <c r="H1372" s="87">
        <v>897.18</v>
      </c>
    </row>
    <row r="1373" spans="1:8" x14ac:dyDescent="0.2">
      <c r="A1373" s="14" t="s">
        <v>110</v>
      </c>
      <c r="B1373" s="14" t="s">
        <v>82</v>
      </c>
      <c r="C1373" s="14" t="s">
        <v>322</v>
      </c>
      <c r="D1373" s="82">
        <v>51</v>
      </c>
      <c r="E1373" s="87">
        <v>894.12</v>
      </c>
      <c r="F1373" s="87">
        <v>908.14</v>
      </c>
      <c r="G1373" s="87">
        <v>922.39</v>
      </c>
      <c r="H1373" s="87">
        <v>936.86</v>
      </c>
    </row>
    <row r="1374" spans="1:8" x14ac:dyDescent="0.2">
      <c r="A1374" s="14" t="s">
        <v>110</v>
      </c>
      <c r="B1374" s="14" t="s">
        <v>82</v>
      </c>
      <c r="C1374" s="14" t="s">
        <v>322</v>
      </c>
      <c r="D1374" s="82">
        <v>52</v>
      </c>
      <c r="E1374" s="87">
        <v>935.82</v>
      </c>
      <c r="F1374" s="87">
        <v>950.51</v>
      </c>
      <c r="G1374" s="87">
        <v>965.42</v>
      </c>
      <c r="H1374" s="87">
        <v>980.57</v>
      </c>
    </row>
    <row r="1375" spans="1:8" x14ac:dyDescent="0.2">
      <c r="A1375" s="14" t="s">
        <v>110</v>
      </c>
      <c r="B1375" s="14" t="s">
        <v>82</v>
      </c>
      <c r="C1375" s="14" t="s">
        <v>322</v>
      </c>
      <c r="D1375" s="82">
        <v>53</v>
      </c>
      <c r="E1375" s="87">
        <v>978.01</v>
      </c>
      <c r="F1375" s="87">
        <v>993.36</v>
      </c>
      <c r="G1375" s="87">
        <v>1008.94</v>
      </c>
      <c r="H1375" s="87">
        <v>1024.77</v>
      </c>
    </row>
    <row r="1376" spans="1:8" x14ac:dyDescent="0.2">
      <c r="A1376" s="14" t="s">
        <v>110</v>
      </c>
      <c r="B1376" s="14" t="s">
        <v>82</v>
      </c>
      <c r="C1376" s="14" t="s">
        <v>322</v>
      </c>
      <c r="D1376" s="82">
        <v>54</v>
      </c>
      <c r="E1376" s="87">
        <v>1023.56</v>
      </c>
      <c r="F1376" s="87">
        <v>1039.6199999999999</v>
      </c>
      <c r="G1376" s="87">
        <v>1055.93</v>
      </c>
      <c r="H1376" s="87">
        <v>1072.49</v>
      </c>
    </row>
    <row r="1377" spans="1:8" x14ac:dyDescent="0.2">
      <c r="A1377" s="14" t="s">
        <v>110</v>
      </c>
      <c r="B1377" s="14" t="s">
        <v>82</v>
      </c>
      <c r="C1377" s="14" t="s">
        <v>322</v>
      </c>
      <c r="D1377" s="82">
        <v>55</v>
      </c>
      <c r="E1377" s="87">
        <v>1069.0999999999999</v>
      </c>
      <c r="F1377" s="87">
        <v>1085.8800000000001</v>
      </c>
      <c r="G1377" s="87">
        <v>1102.9100000000001</v>
      </c>
      <c r="H1377" s="87">
        <v>1120.22</v>
      </c>
    </row>
    <row r="1378" spans="1:8" x14ac:dyDescent="0.2">
      <c r="A1378" s="14" t="s">
        <v>110</v>
      </c>
      <c r="B1378" s="14" t="s">
        <v>82</v>
      </c>
      <c r="C1378" s="14" t="s">
        <v>322</v>
      </c>
      <c r="D1378" s="82">
        <v>56</v>
      </c>
      <c r="E1378" s="87">
        <v>1118.48</v>
      </c>
      <c r="F1378" s="87">
        <v>1136.03</v>
      </c>
      <c r="G1378" s="87">
        <v>1153.8499999999999</v>
      </c>
      <c r="H1378" s="87">
        <v>1171.96</v>
      </c>
    </row>
    <row r="1379" spans="1:8" x14ac:dyDescent="0.2">
      <c r="A1379" s="14" t="s">
        <v>110</v>
      </c>
      <c r="B1379" s="14" t="s">
        <v>82</v>
      </c>
      <c r="C1379" s="14" t="s">
        <v>322</v>
      </c>
      <c r="D1379" s="82">
        <v>57</v>
      </c>
      <c r="E1379" s="87">
        <v>1168.3399999999999</v>
      </c>
      <c r="F1379" s="87">
        <v>1186.67</v>
      </c>
      <c r="G1379" s="87">
        <v>1205.29</v>
      </c>
      <c r="H1379" s="87">
        <v>1224.2</v>
      </c>
    </row>
    <row r="1380" spans="1:8" x14ac:dyDescent="0.2">
      <c r="A1380" s="14" t="s">
        <v>110</v>
      </c>
      <c r="B1380" s="14" t="s">
        <v>82</v>
      </c>
      <c r="C1380" s="14" t="s">
        <v>322</v>
      </c>
      <c r="D1380" s="82">
        <v>58</v>
      </c>
      <c r="E1380" s="87">
        <v>1221.56</v>
      </c>
      <c r="F1380" s="87">
        <v>1240.72</v>
      </c>
      <c r="G1380" s="87">
        <v>1260.19</v>
      </c>
      <c r="H1380" s="87">
        <v>1279.96</v>
      </c>
    </row>
    <row r="1381" spans="1:8" x14ac:dyDescent="0.2">
      <c r="A1381" s="14" t="s">
        <v>110</v>
      </c>
      <c r="B1381" s="14" t="s">
        <v>82</v>
      </c>
      <c r="C1381" s="14" t="s">
        <v>322</v>
      </c>
      <c r="D1381" s="82">
        <v>59</v>
      </c>
      <c r="E1381" s="87">
        <v>1247.93</v>
      </c>
      <c r="F1381" s="87">
        <v>1267.51</v>
      </c>
      <c r="G1381" s="87">
        <v>1287.3900000000001</v>
      </c>
      <c r="H1381" s="87">
        <v>1307.5899999999999</v>
      </c>
    </row>
    <row r="1382" spans="1:8" x14ac:dyDescent="0.2">
      <c r="A1382" s="14" t="s">
        <v>110</v>
      </c>
      <c r="B1382" s="14" t="s">
        <v>82</v>
      </c>
      <c r="C1382" s="14" t="s">
        <v>322</v>
      </c>
      <c r="D1382" s="82">
        <v>60</v>
      </c>
      <c r="E1382" s="87">
        <v>1301.1400000000001</v>
      </c>
      <c r="F1382" s="87">
        <v>1321.56</v>
      </c>
      <c r="G1382" s="87">
        <v>1342.29</v>
      </c>
      <c r="H1382" s="87">
        <v>1363.35</v>
      </c>
    </row>
    <row r="1383" spans="1:8" x14ac:dyDescent="0.2">
      <c r="A1383" s="14" t="s">
        <v>110</v>
      </c>
      <c r="B1383" s="14" t="s">
        <v>82</v>
      </c>
      <c r="C1383" s="14" t="s">
        <v>322</v>
      </c>
      <c r="D1383" s="82">
        <v>61</v>
      </c>
      <c r="E1383" s="87">
        <v>1347.17</v>
      </c>
      <c r="F1383" s="87">
        <v>1368.3</v>
      </c>
      <c r="G1383" s="87">
        <v>1389.77</v>
      </c>
      <c r="H1383" s="87">
        <v>1411.57</v>
      </c>
    </row>
    <row r="1384" spans="1:8" x14ac:dyDescent="0.2">
      <c r="A1384" s="14" t="s">
        <v>110</v>
      </c>
      <c r="B1384" s="14" t="s">
        <v>82</v>
      </c>
      <c r="C1384" s="14" t="s">
        <v>322</v>
      </c>
      <c r="D1384" s="82">
        <v>62</v>
      </c>
      <c r="E1384" s="87">
        <v>1377.37</v>
      </c>
      <c r="F1384" s="87">
        <v>1398.98</v>
      </c>
      <c r="G1384" s="87">
        <v>1420.93</v>
      </c>
      <c r="H1384" s="87">
        <v>1443.22</v>
      </c>
    </row>
    <row r="1385" spans="1:8" x14ac:dyDescent="0.2">
      <c r="A1385" s="14" t="s">
        <v>110</v>
      </c>
      <c r="B1385" s="14" t="s">
        <v>82</v>
      </c>
      <c r="C1385" s="14" t="s">
        <v>322</v>
      </c>
      <c r="D1385" s="82">
        <v>63</v>
      </c>
      <c r="E1385" s="87">
        <v>1415.24</v>
      </c>
      <c r="F1385" s="87">
        <v>1437.45</v>
      </c>
      <c r="G1385" s="87">
        <v>1460</v>
      </c>
      <c r="H1385" s="87">
        <v>1482.91</v>
      </c>
    </row>
    <row r="1386" spans="1:8" x14ac:dyDescent="0.2">
      <c r="A1386" s="14" t="s">
        <v>110</v>
      </c>
      <c r="B1386" s="14" t="s">
        <v>82</v>
      </c>
      <c r="C1386" s="14" t="s">
        <v>322</v>
      </c>
      <c r="D1386" s="82" t="s">
        <v>84</v>
      </c>
      <c r="E1386" s="87">
        <v>1438.24</v>
      </c>
      <c r="F1386" s="87">
        <v>1460.81</v>
      </c>
      <c r="G1386" s="87">
        <v>1483.73</v>
      </c>
      <c r="H1386" s="87">
        <v>1507.01</v>
      </c>
    </row>
    <row r="1387" spans="1:8" ht="75" x14ac:dyDescent="0.2">
      <c r="A1387" s="82" t="s">
        <v>111</v>
      </c>
      <c r="B1387" s="83" t="s">
        <v>82</v>
      </c>
      <c r="C1387" s="88" t="s">
        <v>322</v>
      </c>
      <c r="D1387" s="82" t="s">
        <v>83</v>
      </c>
      <c r="E1387" s="87">
        <v>407.27</v>
      </c>
      <c r="F1387" s="87">
        <v>413.66</v>
      </c>
      <c r="G1387" s="87">
        <v>420.15</v>
      </c>
      <c r="H1387" s="87">
        <v>426.74</v>
      </c>
    </row>
    <row r="1388" spans="1:8" x14ac:dyDescent="0.2">
      <c r="A1388" s="14" t="s">
        <v>111</v>
      </c>
      <c r="B1388" s="14" t="s">
        <v>82</v>
      </c>
      <c r="C1388" s="14" t="s">
        <v>322</v>
      </c>
      <c r="D1388" s="82">
        <v>15</v>
      </c>
      <c r="E1388" s="87">
        <v>443.47</v>
      </c>
      <c r="F1388" s="87">
        <v>450.43</v>
      </c>
      <c r="G1388" s="87">
        <v>457.5</v>
      </c>
      <c r="H1388" s="87">
        <v>464.68</v>
      </c>
    </row>
    <row r="1389" spans="1:8" x14ac:dyDescent="0.2">
      <c r="A1389" s="14" t="s">
        <v>111</v>
      </c>
      <c r="B1389" s="14" t="s">
        <v>82</v>
      </c>
      <c r="C1389" s="14" t="s">
        <v>322</v>
      </c>
      <c r="D1389" s="82">
        <v>16</v>
      </c>
      <c r="E1389" s="87">
        <v>457.32</v>
      </c>
      <c r="F1389" s="87">
        <v>464.49</v>
      </c>
      <c r="G1389" s="87">
        <v>471.78</v>
      </c>
      <c r="H1389" s="87">
        <v>479.18</v>
      </c>
    </row>
    <row r="1390" spans="1:8" x14ac:dyDescent="0.2">
      <c r="A1390" s="14" t="s">
        <v>111</v>
      </c>
      <c r="B1390" s="14" t="s">
        <v>82</v>
      </c>
      <c r="C1390" s="14" t="s">
        <v>322</v>
      </c>
      <c r="D1390" s="82">
        <v>17</v>
      </c>
      <c r="E1390" s="87">
        <v>471.16</v>
      </c>
      <c r="F1390" s="87">
        <v>478.55</v>
      </c>
      <c r="G1390" s="87">
        <v>486.06</v>
      </c>
      <c r="H1390" s="87">
        <v>493.68</v>
      </c>
    </row>
    <row r="1391" spans="1:8" x14ac:dyDescent="0.2">
      <c r="A1391" s="14" t="s">
        <v>111</v>
      </c>
      <c r="B1391" s="14" t="s">
        <v>82</v>
      </c>
      <c r="C1391" s="14" t="s">
        <v>322</v>
      </c>
      <c r="D1391" s="82">
        <v>18</v>
      </c>
      <c r="E1391" s="87">
        <v>486.06</v>
      </c>
      <c r="F1391" s="87">
        <v>493.69</v>
      </c>
      <c r="G1391" s="87">
        <v>501.44</v>
      </c>
      <c r="H1391" s="87">
        <v>509.3</v>
      </c>
    </row>
    <row r="1392" spans="1:8" x14ac:dyDescent="0.2">
      <c r="A1392" s="14" t="s">
        <v>111</v>
      </c>
      <c r="B1392" s="14" t="s">
        <v>82</v>
      </c>
      <c r="C1392" s="14" t="s">
        <v>322</v>
      </c>
      <c r="D1392" s="82">
        <v>19</v>
      </c>
      <c r="E1392" s="87">
        <v>500.97</v>
      </c>
      <c r="F1392" s="87">
        <v>508.83</v>
      </c>
      <c r="G1392" s="87">
        <v>516.80999999999995</v>
      </c>
      <c r="H1392" s="87">
        <v>524.91999999999996</v>
      </c>
    </row>
    <row r="1393" spans="1:8" x14ac:dyDescent="0.2">
      <c r="A1393" s="14" t="s">
        <v>111</v>
      </c>
      <c r="B1393" s="14" t="s">
        <v>82</v>
      </c>
      <c r="C1393" s="14" t="s">
        <v>322</v>
      </c>
      <c r="D1393" s="82">
        <v>20</v>
      </c>
      <c r="E1393" s="87">
        <v>516.41</v>
      </c>
      <c r="F1393" s="87">
        <v>524.51</v>
      </c>
      <c r="G1393" s="87">
        <v>532.74</v>
      </c>
      <c r="H1393" s="87">
        <v>541.1</v>
      </c>
    </row>
    <row r="1394" spans="1:8" x14ac:dyDescent="0.2">
      <c r="A1394" s="14" t="s">
        <v>111</v>
      </c>
      <c r="B1394" s="14" t="s">
        <v>82</v>
      </c>
      <c r="C1394" s="14" t="s">
        <v>322</v>
      </c>
      <c r="D1394" s="82">
        <v>21</v>
      </c>
      <c r="E1394" s="87">
        <v>532.38</v>
      </c>
      <c r="F1394" s="87">
        <v>540.73</v>
      </c>
      <c r="G1394" s="87">
        <v>549.22</v>
      </c>
      <c r="H1394" s="87">
        <v>557.83000000000004</v>
      </c>
    </row>
    <row r="1395" spans="1:8" x14ac:dyDescent="0.2">
      <c r="A1395" s="14" t="s">
        <v>111</v>
      </c>
      <c r="B1395" s="14" t="s">
        <v>82</v>
      </c>
      <c r="C1395" s="14" t="s">
        <v>322</v>
      </c>
      <c r="D1395" s="82">
        <v>22</v>
      </c>
      <c r="E1395" s="87">
        <v>532.38</v>
      </c>
      <c r="F1395" s="87">
        <v>540.73</v>
      </c>
      <c r="G1395" s="87">
        <v>549.22</v>
      </c>
      <c r="H1395" s="87">
        <v>557.83000000000004</v>
      </c>
    </row>
    <row r="1396" spans="1:8" x14ac:dyDescent="0.2">
      <c r="A1396" s="14" t="s">
        <v>111</v>
      </c>
      <c r="B1396" s="14" t="s">
        <v>82</v>
      </c>
      <c r="C1396" s="14" t="s">
        <v>322</v>
      </c>
      <c r="D1396" s="82">
        <v>23</v>
      </c>
      <c r="E1396" s="87">
        <v>532.38</v>
      </c>
      <c r="F1396" s="87">
        <v>540.73</v>
      </c>
      <c r="G1396" s="87">
        <v>549.22</v>
      </c>
      <c r="H1396" s="87">
        <v>557.83000000000004</v>
      </c>
    </row>
    <row r="1397" spans="1:8" x14ac:dyDescent="0.2">
      <c r="A1397" s="14" t="s">
        <v>111</v>
      </c>
      <c r="B1397" s="14" t="s">
        <v>82</v>
      </c>
      <c r="C1397" s="14" t="s">
        <v>322</v>
      </c>
      <c r="D1397" s="82">
        <v>24</v>
      </c>
      <c r="E1397" s="87">
        <v>532.38</v>
      </c>
      <c r="F1397" s="87">
        <v>540.73</v>
      </c>
      <c r="G1397" s="87">
        <v>549.22</v>
      </c>
      <c r="H1397" s="87">
        <v>557.83000000000004</v>
      </c>
    </row>
    <row r="1398" spans="1:8" x14ac:dyDescent="0.2">
      <c r="A1398" s="14" t="s">
        <v>111</v>
      </c>
      <c r="B1398" s="14" t="s">
        <v>82</v>
      </c>
      <c r="C1398" s="14" t="s">
        <v>322</v>
      </c>
      <c r="D1398" s="82">
        <v>25</v>
      </c>
      <c r="E1398" s="87">
        <v>534.51</v>
      </c>
      <c r="F1398" s="87">
        <v>542.9</v>
      </c>
      <c r="G1398" s="87">
        <v>551.41</v>
      </c>
      <c r="H1398" s="87">
        <v>560.07000000000005</v>
      </c>
    </row>
    <row r="1399" spans="1:8" x14ac:dyDescent="0.2">
      <c r="A1399" s="14" t="s">
        <v>111</v>
      </c>
      <c r="B1399" s="14" t="s">
        <v>82</v>
      </c>
      <c r="C1399" s="14" t="s">
        <v>322</v>
      </c>
      <c r="D1399" s="82">
        <v>26</v>
      </c>
      <c r="E1399" s="87">
        <v>545.16</v>
      </c>
      <c r="F1399" s="87">
        <v>553.71</v>
      </c>
      <c r="G1399" s="87">
        <v>562.4</v>
      </c>
      <c r="H1399" s="87">
        <v>571.22</v>
      </c>
    </row>
    <row r="1400" spans="1:8" x14ac:dyDescent="0.2">
      <c r="A1400" s="14" t="s">
        <v>111</v>
      </c>
      <c r="B1400" s="14" t="s">
        <v>82</v>
      </c>
      <c r="C1400" s="14" t="s">
        <v>322</v>
      </c>
      <c r="D1400" s="82">
        <v>27</v>
      </c>
      <c r="E1400" s="87">
        <v>557.94000000000005</v>
      </c>
      <c r="F1400" s="87">
        <v>566.69000000000005</v>
      </c>
      <c r="G1400" s="87">
        <v>575.58000000000004</v>
      </c>
      <c r="H1400" s="87">
        <v>584.61</v>
      </c>
    </row>
    <row r="1401" spans="1:8" x14ac:dyDescent="0.2">
      <c r="A1401" s="14" t="s">
        <v>111</v>
      </c>
      <c r="B1401" s="14" t="s">
        <v>82</v>
      </c>
      <c r="C1401" s="14" t="s">
        <v>322</v>
      </c>
      <c r="D1401" s="82">
        <v>28</v>
      </c>
      <c r="E1401" s="87">
        <v>578.70000000000005</v>
      </c>
      <c r="F1401" s="87">
        <v>587.78</v>
      </c>
      <c r="G1401" s="87">
        <v>597</v>
      </c>
      <c r="H1401" s="87">
        <v>606.37</v>
      </c>
    </row>
    <row r="1402" spans="1:8" x14ac:dyDescent="0.2">
      <c r="A1402" s="14" t="s">
        <v>111</v>
      </c>
      <c r="B1402" s="14" t="s">
        <v>82</v>
      </c>
      <c r="C1402" s="14" t="s">
        <v>322</v>
      </c>
      <c r="D1402" s="82">
        <v>29</v>
      </c>
      <c r="E1402" s="87">
        <v>595.73</v>
      </c>
      <c r="F1402" s="87">
        <v>605.08000000000004</v>
      </c>
      <c r="G1402" s="87">
        <v>614.57000000000005</v>
      </c>
      <c r="H1402" s="87">
        <v>624.22</v>
      </c>
    </row>
    <row r="1403" spans="1:8" x14ac:dyDescent="0.2">
      <c r="A1403" s="14" t="s">
        <v>111</v>
      </c>
      <c r="B1403" s="14" t="s">
        <v>82</v>
      </c>
      <c r="C1403" s="14" t="s">
        <v>322</v>
      </c>
      <c r="D1403" s="82">
        <v>30</v>
      </c>
      <c r="E1403" s="87">
        <v>604.25</v>
      </c>
      <c r="F1403" s="87">
        <v>613.73</v>
      </c>
      <c r="G1403" s="87">
        <v>623.36</v>
      </c>
      <c r="H1403" s="87">
        <v>633.14</v>
      </c>
    </row>
    <row r="1404" spans="1:8" x14ac:dyDescent="0.2">
      <c r="A1404" s="14" t="s">
        <v>111</v>
      </c>
      <c r="B1404" s="14" t="s">
        <v>82</v>
      </c>
      <c r="C1404" s="14" t="s">
        <v>322</v>
      </c>
      <c r="D1404" s="82">
        <v>31</v>
      </c>
      <c r="E1404" s="87">
        <v>617.03</v>
      </c>
      <c r="F1404" s="87">
        <v>626.71</v>
      </c>
      <c r="G1404" s="87">
        <v>636.54</v>
      </c>
      <c r="H1404" s="87">
        <v>646.53</v>
      </c>
    </row>
    <row r="1405" spans="1:8" x14ac:dyDescent="0.2">
      <c r="A1405" s="14" t="s">
        <v>111</v>
      </c>
      <c r="B1405" s="14" t="s">
        <v>82</v>
      </c>
      <c r="C1405" s="14" t="s">
        <v>322</v>
      </c>
      <c r="D1405" s="82">
        <v>32</v>
      </c>
      <c r="E1405" s="87">
        <v>629.80999999999995</v>
      </c>
      <c r="F1405" s="87">
        <v>639.69000000000005</v>
      </c>
      <c r="G1405" s="87">
        <v>649.72</v>
      </c>
      <c r="H1405" s="87">
        <v>659.92</v>
      </c>
    </row>
    <row r="1406" spans="1:8" x14ac:dyDescent="0.2">
      <c r="A1406" s="14" t="s">
        <v>111</v>
      </c>
      <c r="B1406" s="14" t="s">
        <v>82</v>
      </c>
      <c r="C1406" s="14" t="s">
        <v>322</v>
      </c>
      <c r="D1406" s="82">
        <v>33</v>
      </c>
      <c r="E1406" s="87">
        <v>637.79</v>
      </c>
      <c r="F1406" s="87">
        <v>647.79999999999995</v>
      </c>
      <c r="G1406" s="87">
        <v>657.96</v>
      </c>
      <c r="H1406" s="87">
        <v>668.29</v>
      </c>
    </row>
    <row r="1407" spans="1:8" x14ac:dyDescent="0.2">
      <c r="A1407" s="14" t="s">
        <v>111</v>
      </c>
      <c r="B1407" s="14" t="s">
        <v>82</v>
      </c>
      <c r="C1407" s="14" t="s">
        <v>322</v>
      </c>
      <c r="D1407" s="82">
        <v>34</v>
      </c>
      <c r="E1407" s="87">
        <v>646.30999999999995</v>
      </c>
      <c r="F1407" s="87">
        <v>656.45</v>
      </c>
      <c r="G1407" s="87">
        <v>666.75</v>
      </c>
      <c r="H1407" s="87">
        <v>677.21</v>
      </c>
    </row>
    <row r="1408" spans="1:8" x14ac:dyDescent="0.2">
      <c r="A1408" s="14" t="s">
        <v>111</v>
      </c>
      <c r="B1408" s="14" t="s">
        <v>82</v>
      </c>
      <c r="C1408" s="14" t="s">
        <v>322</v>
      </c>
      <c r="D1408" s="82">
        <v>35</v>
      </c>
      <c r="E1408" s="87">
        <v>650.57000000000005</v>
      </c>
      <c r="F1408" s="87">
        <v>660.78</v>
      </c>
      <c r="G1408" s="87">
        <v>671.14</v>
      </c>
      <c r="H1408" s="87">
        <v>681.67</v>
      </c>
    </row>
    <row r="1409" spans="1:8" x14ac:dyDescent="0.2">
      <c r="A1409" s="14" t="s">
        <v>111</v>
      </c>
      <c r="B1409" s="14" t="s">
        <v>82</v>
      </c>
      <c r="C1409" s="14" t="s">
        <v>322</v>
      </c>
      <c r="D1409" s="82">
        <v>36</v>
      </c>
      <c r="E1409" s="87">
        <v>654.83000000000004</v>
      </c>
      <c r="F1409" s="87">
        <v>665.1</v>
      </c>
      <c r="G1409" s="87">
        <v>675.54</v>
      </c>
      <c r="H1409" s="87">
        <v>686.14</v>
      </c>
    </row>
    <row r="1410" spans="1:8" x14ac:dyDescent="0.2">
      <c r="A1410" s="14" t="s">
        <v>111</v>
      </c>
      <c r="B1410" s="14" t="s">
        <v>82</v>
      </c>
      <c r="C1410" s="14" t="s">
        <v>322</v>
      </c>
      <c r="D1410" s="82">
        <v>37</v>
      </c>
      <c r="E1410" s="87">
        <v>659.09</v>
      </c>
      <c r="F1410" s="87">
        <v>669.43</v>
      </c>
      <c r="G1410" s="87">
        <v>679.93</v>
      </c>
      <c r="H1410" s="87">
        <v>690.6</v>
      </c>
    </row>
    <row r="1411" spans="1:8" x14ac:dyDescent="0.2">
      <c r="A1411" s="14" t="s">
        <v>111</v>
      </c>
      <c r="B1411" s="14" t="s">
        <v>82</v>
      </c>
      <c r="C1411" s="14" t="s">
        <v>322</v>
      </c>
      <c r="D1411" s="82">
        <v>38</v>
      </c>
      <c r="E1411" s="87">
        <v>663.35</v>
      </c>
      <c r="F1411" s="87">
        <v>673.75</v>
      </c>
      <c r="G1411" s="87">
        <v>684.33</v>
      </c>
      <c r="H1411" s="87">
        <v>695.06</v>
      </c>
    </row>
    <row r="1412" spans="1:8" x14ac:dyDescent="0.2">
      <c r="A1412" s="14" t="s">
        <v>111</v>
      </c>
      <c r="B1412" s="14" t="s">
        <v>82</v>
      </c>
      <c r="C1412" s="14" t="s">
        <v>322</v>
      </c>
      <c r="D1412" s="82">
        <v>39</v>
      </c>
      <c r="E1412" s="87">
        <v>671.87</v>
      </c>
      <c r="F1412" s="87">
        <v>682.41</v>
      </c>
      <c r="G1412" s="87">
        <v>693.11</v>
      </c>
      <c r="H1412" s="87">
        <v>703.99</v>
      </c>
    </row>
    <row r="1413" spans="1:8" x14ac:dyDescent="0.2">
      <c r="A1413" s="14" t="s">
        <v>111</v>
      </c>
      <c r="B1413" s="14" t="s">
        <v>82</v>
      </c>
      <c r="C1413" s="14" t="s">
        <v>322</v>
      </c>
      <c r="D1413" s="82">
        <v>40</v>
      </c>
      <c r="E1413" s="87">
        <v>680.38</v>
      </c>
      <c r="F1413" s="87">
        <v>691.06</v>
      </c>
      <c r="G1413" s="87">
        <v>701.9</v>
      </c>
      <c r="H1413" s="87">
        <v>712.91</v>
      </c>
    </row>
    <row r="1414" spans="1:8" x14ac:dyDescent="0.2">
      <c r="A1414" s="14" t="s">
        <v>111</v>
      </c>
      <c r="B1414" s="14" t="s">
        <v>82</v>
      </c>
      <c r="C1414" s="14" t="s">
        <v>322</v>
      </c>
      <c r="D1414" s="82">
        <v>41</v>
      </c>
      <c r="E1414" s="87">
        <v>693.16</v>
      </c>
      <c r="F1414" s="87">
        <v>704.04</v>
      </c>
      <c r="G1414" s="87">
        <v>715.08</v>
      </c>
      <c r="H1414" s="87">
        <v>726.3</v>
      </c>
    </row>
    <row r="1415" spans="1:8" x14ac:dyDescent="0.2">
      <c r="A1415" s="14" t="s">
        <v>111</v>
      </c>
      <c r="B1415" s="14" t="s">
        <v>82</v>
      </c>
      <c r="C1415" s="14" t="s">
        <v>322</v>
      </c>
      <c r="D1415" s="82">
        <v>42</v>
      </c>
      <c r="E1415" s="87">
        <v>705.41</v>
      </c>
      <c r="F1415" s="87">
        <v>716.47</v>
      </c>
      <c r="G1415" s="87">
        <v>727.71</v>
      </c>
      <c r="H1415" s="87">
        <v>739.13</v>
      </c>
    </row>
    <row r="1416" spans="1:8" x14ac:dyDescent="0.2">
      <c r="A1416" s="14" t="s">
        <v>111</v>
      </c>
      <c r="B1416" s="14" t="s">
        <v>82</v>
      </c>
      <c r="C1416" s="14" t="s">
        <v>322</v>
      </c>
      <c r="D1416" s="82">
        <v>43</v>
      </c>
      <c r="E1416" s="87">
        <v>722.44</v>
      </c>
      <c r="F1416" s="87">
        <v>733.78</v>
      </c>
      <c r="G1416" s="87">
        <v>745.29</v>
      </c>
      <c r="H1416" s="87">
        <v>756.98</v>
      </c>
    </row>
    <row r="1417" spans="1:8" x14ac:dyDescent="0.2">
      <c r="A1417" s="14" t="s">
        <v>111</v>
      </c>
      <c r="B1417" s="14" t="s">
        <v>82</v>
      </c>
      <c r="C1417" s="14" t="s">
        <v>322</v>
      </c>
      <c r="D1417" s="82">
        <v>44</v>
      </c>
      <c r="E1417" s="87">
        <v>743.74</v>
      </c>
      <c r="F1417" s="87">
        <v>755.41</v>
      </c>
      <c r="G1417" s="87">
        <v>767.26</v>
      </c>
      <c r="H1417" s="87">
        <v>779.3</v>
      </c>
    </row>
    <row r="1418" spans="1:8" x14ac:dyDescent="0.2">
      <c r="A1418" s="14" t="s">
        <v>111</v>
      </c>
      <c r="B1418" s="14" t="s">
        <v>82</v>
      </c>
      <c r="C1418" s="14" t="s">
        <v>322</v>
      </c>
      <c r="D1418" s="82">
        <v>45</v>
      </c>
      <c r="E1418" s="87">
        <v>768.76</v>
      </c>
      <c r="F1418" s="87">
        <v>780.82</v>
      </c>
      <c r="G1418" s="87">
        <v>793.07</v>
      </c>
      <c r="H1418" s="87">
        <v>805.51</v>
      </c>
    </row>
    <row r="1419" spans="1:8" x14ac:dyDescent="0.2">
      <c r="A1419" s="14" t="s">
        <v>111</v>
      </c>
      <c r="B1419" s="14" t="s">
        <v>82</v>
      </c>
      <c r="C1419" s="14" t="s">
        <v>322</v>
      </c>
      <c r="D1419" s="82">
        <v>46</v>
      </c>
      <c r="E1419" s="87">
        <v>798.57</v>
      </c>
      <c r="F1419" s="87">
        <v>811.1</v>
      </c>
      <c r="G1419" s="87">
        <v>823.83</v>
      </c>
      <c r="H1419" s="87">
        <v>836.75</v>
      </c>
    </row>
    <row r="1420" spans="1:8" x14ac:dyDescent="0.2">
      <c r="A1420" s="14" t="s">
        <v>111</v>
      </c>
      <c r="B1420" s="14" t="s">
        <v>82</v>
      </c>
      <c r="C1420" s="14" t="s">
        <v>322</v>
      </c>
      <c r="D1420" s="82">
        <v>47</v>
      </c>
      <c r="E1420" s="87">
        <v>832.11</v>
      </c>
      <c r="F1420" s="87">
        <v>845.17</v>
      </c>
      <c r="G1420" s="87">
        <v>858.43</v>
      </c>
      <c r="H1420" s="87">
        <v>871.9</v>
      </c>
    </row>
    <row r="1421" spans="1:8" x14ac:dyDescent="0.2">
      <c r="A1421" s="14" t="s">
        <v>111</v>
      </c>
      <c r="B1421" s="14" t="s">
        <v>82</v>
      </c>
      <c r="C1421" s="14" t="s">
        <v>322</v>
      </c>
      <c r="D1421" s="82">
        <v>48</v>
      </c>
      <c r="E1421" s="87">
        <v>870.44</v>
      </c>
      <c r="F1421" s="87">
        <v>884.1</v>
      </c>
      <c r="G1421" s="87">
        <v>897.97</v>
      </c>
      <c r="H1421" s="87">
        <v>912.06</v>
      </c>
    </row>
    <row r="1422" spans="1:8" x14ac:dyDescent="0.2">
      <c r="A1422" s="14" t="s">
        <v>111</v>
      </c>
      <c r="B1422" s="14" t="s">
        <v>82</v>
      </c>
      <c r="C1422" s="14" t="s">
        <v>322</v>
      </c>
      <c r="D1422" s="82">
        <v>49</v>
      </c>
      <c r="E1422" s="87">
        <v>908.24</v>
      </c>
      <c r="F1422" s="87">
        <v>922.49</v>
      </c>
      <c r="G1422" s="87">
        <v>936.97</v>
      </c>
      <c r="H1422" s="87">
        <v>951.67</v>
      </c>
    </row>
    <row r="1423" spans="1:8" x14ac:dyDescent="0.2">
      <c r="A1423" s="14" t="s">
        <v>111</v>
      </c>
      <c r="B1423" s="14" t="s">
        <v>82</v>
      </c>
      <c r="C1423" s="14" t="s">
        <v>322</v>
      </c>
      <c r="D1423" s="82">
        <v>50</v>
      </c>
      <c r="E1423" s="87">
        <v>950.83</v>
      </c>
      <c r="F1423" s="87">
        <v>965.75</v>
      </c>
      <c r="G1423" s="87">
        <v>980.9</v>
      </c>
      <c r="H1423" s="87">
        <v>996.29</v>
      </c>
    </row>
    <row r="1424" spans="1:8" x14ac:dyDescent="0.2">
      <c r="A1424" s="14" t="s">
        <v>111</v>
      </c>
      <c r="B1424" s="14" t="s">
        <v>82</v>
      </c>
      <c r="C1424" s="14" t="s">
        <v>322</v>
      </c>
      <c r="D1424" s="82">
        <v>51</v>
      </c>
      <c r="E1424" s="87">
        <v>992.89</v>
      </c>
      <c r="F1424" s="87">
        <v>1008.47</v>
      </c>
      <c r="G1424" s="87">
        <v>1024.29</v>
      </c>
      <c r="H1424" s="87">
        <v>1040.3599999999999</v>
      </c>
    </row>
    <row r="1425" spans="1:8" x14ac:dyDescent="0.2">
      <c r="A1425" s="14" t="s">
        <v>111</v>
      </c>
      <c r="B1425" s="14" t="s">
        <v>82</v>
      </c>
      <c r="C1425" s="14" t="s">
        <v>322</v>
      </c>
      <c r="D1425" s="82">
        <v>52</v>
      </c>
      <c r="E1425" s="87">
        <v>1039.21</v>
      </c>
      <c r="F1425" s="87">
        <v>1055.51</v>
      </c>
      <c r="G1425" s="87">
        <v>1072.07</v>
      </c>
      <c r="H1425" s="87">
        <v>1088.8900000000001</v>
      </c>
    </row>
    <row r="1426" spans="1:8" x14ac:dyDescent="0.2">
      <c r="A1426" s="14" t="s">
        <v>111</v>
      </c>
      <c r="B1426" s="14" t="s">
        <v>82</v>
      </c>
      <c r="C1426" s="14" t="s">
        <v>322</v>
      </c>
      <c r="D1426" s="82">
        <v>53</v>
      </c>
      <c r="E1426" s="87">
        <v>1086.06</v>
      </c>
      <c r="F1426" s="87">
        <v>1103.0999999999999</v>
      </c>
      <c r="G1426" s="87">
        <v>1120.4000000000001</v>
      </c>
      <c r="H1426" s="87">
        <v>1137.98</v>
      </c>
    </row>
    <row r="1427" spans="1:8" x14ac:dyDescent="0.2">
      <c r="A1427" s="14" t="s">
        <v>111</v>
      </c>
      <c r="B1427" s="14" t="s">
        <v>82</v>
      </c>
      <c r="C1427" s="14" t="s">
        <v>322</v>
      </c>
      <c r="D1427" s="82">
        <v>54</v>
      </c>
      <c r="E1427" s="87">
        <v>1136.6300000000001</v>
      </c>
      <c r="F1427" s="87">
        <v>1154.47</v>
      </c>
      <c r="G1427" s="87">
        <v>1172.58</v>
      </c>
      <c r="H1427" s="87">
        <v>1190.98</v>
      </c>
    </row>
    <row r="1428" spans="1:8" x14ac:dyDescent="0.2">
      <c r="A1428" s="14" t="s">
        <v>111</v>
      </c>
      <c r="B1428" s="14" t="s">
        <v>82</v>
      </c>
      <c r="C1428" s="14" t="s">
        <v>322</v>
      </c>
      <c r="D1428" s="82">
        <v>55</v>
      </c>
      <c r="E1428" s="87">
        <v>1187.21</v>
      </c>
      <c r="F1428" s="87">
        <v>1205.8399999999999</v>
      </c>
      <c r="G1428" s="87">
        <v>1224.76</v>
      </c>
      <c r="H1428" s="87">
        <v>1243.97</v>
      </c>
    </row>
    <row r="1429" spans="1:8" x14ac:dyDescent="0.2">
      <c r="A1429" s="14" t="s">
        <v>111</v>
      </c>
      <c r="B1429" s="14" t="s">
        <v>82</v>
      </c>
      <c r="C1429" s="14" t="s">
        <v>322</v>
      </c>
      <c r="D1429" s="82">
        <v>56</v>
      </c>
      <c r="E1429" s="87">
        <v>1242.05</v>
      </c>
      <c r="F1429" s="87">
        <v>1261.53</v>
      </c>
      <c r="G1429" s="87">
        <v>1281.33</v>
      </c>
      <c r="H1429" s="87">
        <v>1301.43</v>
      </c>
    </row>
    <row r="1430" spans="1:8" x14ac:dyDescent="0.2">
      <c r="A1430" s="14" t="s">
        <v>111</v>
      </c>
      <c r="B1430" s="14" t="s">
        <v>82</v>
      </c>
      <c r="C1430" s="14" t="s">
        <v>322</v>
      </c>
      <c r="D1430" s="82">
        <v>57</v>
      </c>
      <c r="E1430" s="87">
        <v>1297.4100000000001</v>
      </c>
      <c r="F1430" s="87">
        <v>1317.77</v>
      </c>
      <c r="G1430" s="87">
        <v>1338.44</v>
      </c>
      <c r="H1430" s="87">
        <v>1359.44</v>
      </c>
    </row>
    <row r="1431" spans="1:8" x14ac:dyDescent="0.2">
      <c r="A1431" s="14" t="s">
        <v>111</v>
      </c>
      <c r="B1431" s="14" t="s">
        <v>82</v>
      </c>
      <c r="C1431" s="14" t="s">
        <v>322</v>
      </c>
      <c r="D1431" s="82">
        <v>58</v>
      </c>
      <c r="E1431" s="87">
        <v>1356.51</v>
      </c>
      <c r="F1431" s="87">
        <v>1377.79</v>
      </c>
      <c r="G1431" s="87">
        <v>1399.41</v>
      </c>
      <c r="H1431" s="87">
        <v>1421.36</v>
      </c>
    </row>
    <row r="1432" spans="1:8" x14ac:dyDescent="0.2">
      <c r="A1432" s="14" t="s">
        <v>111</v>
      </c>
      <c r="B1432" s="14" t="s">
        <v>82</v>
      </c>
      <c r="C1432" s="14" t="s">
        <v>322</v>
      </c>
      <c r="D1432" s="82">
        <v>59</v>
      </c>
      <c r="E1432" s="87">
        <v>1385.79</v>
      </c>
      <c r="F1432" s="87">
        <v>1407.53</v>
      </c>
      <c r="G1432" s="87">
        <v>1429.61</v>
      </c>
      <c r="H1432" s="87">
        <v>1452.04</v>
      </c>
    </row>
    <row r="1433" spans="1:8" x14ac:dyDescent="0.2">
      <c r="A1433" s="14" t="s">
        <v>111</v>
      </c>
      <c r="B1433" s="14" t="s">
        <v>82</v>
      </c>
      <c r="C1433" s="14" t="s">
        <v>322</v>
      </c>
      <c r="D1433" s="82">
        <v>60</v>
      </c>
      <c r="E1433" s="87">
        <v>1444.88</v>
      </c>
      <c r="F1433" s="87">
        <v>1467.55</v>
      </c>
      <c r="G1433" s="87">
        <v>1490.58</v>
      </c>
      <c r="H1433" s="87">
        <v>1513.96</v>
      </c>
    </row>
    <row r="1434" spans="1:8" x14ac:dyDescent="0.2">
      <c r="A1434" s="14" t="s">
        <v>111</v>
      </c>
      <c r="B1434" s="14" t="s">
        <v>82</v>
      </c>
      <c r="C1434" s="14" t="s">
        <v>322</v>
      </c>
      <c r="D1434" s="82">
        <v>61</v>
      </c>
      <c r="E1434" s="87">
        <v>1495.99</v>
      </c>
      <c r="F1434" s="87">
        <v>1519.46</v>
      </c>
      <c r="G1434" s="87">
        <v>1543.3</v>
      </c>
      <c r="H1434" s="87">
        <v>1567.52</v>
      </c>
    </row>
    <row r="1435" spans="1:8" x14ac:dyDescent="0.2">
      <c r="A1435" s="14" t="s">
        <v>111</v>
      </c>
      <c r="B1435" s="14" t="s">
        <v>82</v>
      </c>
      <c r="C1435" s="14" t="s">
        <v>322</v>
      </c>
      <c r="D1435" s="82">
        <v>62</v>
      </c>
      <c r="E1435" s="87">
        <v>1529.53</v>
      </c>
      <c r="F1435" s="87">
        <v>1553.53</v>
      </c>
      <c r="G1435" s="87">
        <v>1577.9</v>
      </c>
      <c r="H1435" s="87">
        <v>1602.66</v>
      </c>
    </row>
    <row r="1436" spans="1:8" x14ac:dyDescent="0.2">
      <c r="A1436" s="14" t="s">
        <v>111</v>
      </c>
      <c r="B1436" s="14" t="s">
        <v>82</v>
      </c>
      <c r="C1436" s="14" t="s">
        <v>322</v>
      </c>
      <c r="D1436" s="82">
        <v>63</v>
      </c>
      <c r="E1436" s="87">
        <v>1571.59</v>
      </c>
      <c r="F1436" s="87">
        <v>1596.25</v>
      </c>
      <c r="G1436" s="87">
        <v>1621.29</v>
      </c>
      <c r="H1436" s="87">
        <v>1646.73</v>
      </c>
    </row>
    <row r="1437" spans="1:8" x14ac:dyDescent="0.2">
      <c r="A1437" s="14" t="s">
        <v>111</v>
      </c>
      <c r="B1437" s="14" t="s">
        <v>82</v>
      </c>
      <c r="C1437" s="14" t="s">
        <v>322</v>
      </c>
      <c r="D1437" s="82" t="s">
        <v>84</v>
      </c>
      <c r="E1437" s="87">
        <v>1597.13</v>
      </c>
      <c r="F1437" s="87">
        <v>1622.19</v>
      </c>
      <c r="G1437" s="87">
        <v>1647.64</v>
      </c>
      <c r="H1437" s="87">
        <v>1673.49</v>
      </c>
    </row>
    <row r="1438" spans="1:8" ht="75" x14ac:dyDescent="0.2">
      <c r="A1438" s="82" t="s">
        <v>112</v>
      </c>
      <c r="B1438" s="83" t="s">
        <v>82</v>
      </c>
      <c r="C1438" s="88" t="s">
        <v>322</v>
      </c>
      <c r="D1438" s="82" t="s">
        <v>83</v>
      </c>
      <c r="E1438" s="87">
        <v>382.54</v>
      </c>
      <c r="F1438" s="87">
        <v>388.54</v>
      </c>
      <c r="G1438" s="87">
        <v>394.64</v>
      </c>
      <c r="H1438" s="87">
        <v>400.83</v>
      </c>
    </row>
    <row r="1439" spans="1:8" x14ac:dyDescent="0.2">
      <c r="A1439" s="14" t="s">
        <v>112</v>
      </c>
      <c r="B1439" s="14" t="s">
        <v>82</v>
      </c>
      <c r="C1439" s="14" t="s">
        <v>322</v>
      </c>
      <c r="D1439" s="82">
        <v>15</v>
      </c>
      <c r="E1439" s="87">
        <v>416.54</v>
      </c>
      <c r="F1439" s="87">
        <v>423.08</v>
      </c>
      <c r="G1439" s="87">
        <v>429.72</v>
      </c>
      <c r="H1439" s="87">
        <v>436.46</v>
      </c>
    </row>
    <row r="1440" spans="1:8" x14ac:dyDescent="0.2">
      <c r="A1440" s="14" t="s">
        <v>112</v>
      </c>
      <c r="B1440" s="14" t="s">
        <v>82</v>
      </c>
      <c r="C1440" s="14" t="s">
        <v>322</v>
      </c>
      <c r="D1440" s="82">
        <v>16</v>
      </c>
      <c r="E1440" s="87">
        <v>429.55</v>
      </c>
      <c r="F1440" s="87">
        <v>436.29</v>
      </c>
      <c r="G1440" s="87">
        <v>443.13</v>
      </c>
      <c r="H1440" s="87">
        <v>450.08</v>
      </c>
    </row>
    <row r="1441" spans="1:8" x14ac:dyDescent="0.2">
      <c r="A1441" s="14" t="s">
        <v>112</v>
      </c>
      <c r="B1441" s="14" t="s">
        <v>82</v>
      </c>
      <c r="C1441" s="14" t="s">
        <v>322</v>
      </c>
      <c r="D1441" s="82">
        <v>17</v>
      </c>
      <c r="E1441" s="87">
        <v>442.55</v>
      </c>
      <c r="F1441" s="87">
        <v>449.49</v>
      </c>
      <c r="G1441" s="87">
        <v>456.54</v>
      </c>
      <c r="H1441" s="87">
        <v>463.71</v>
      </c>
    </row>
    <row r="1442" spans="1:8" x14ac:dyDescent="0.2">
      <c r="A1442" s="14" t="s">
        <v>112</v>
      </c>
      <c r="B1442" s="14" t="s">
        <v>82</v>
      </c>
      <c r="C1442" s="14" t="s">
        <v>322</v>
      </c>
      <c r="D1442" s="82">
        <v>18</v>
      </c>
      <c r="E1442" s="87">
        <v>456.55</v>
      </c>
      <c r="F1442" s="87">
        <v>463.71</v>
      </c>
      <c r="G1442" s="87">
        <v>470.99</v>
      </c>
      <c r="H1442" s="87">
        <v>478.38</v>
      </c>
    </row>
    <row r="1443" spans="1:8" x14ac:dyDescent="0.2">
      <c r="A1443" s="14" t="s">
        <v>112</v>
      </c>
      <c r="B1443" s="14" t="s">
        <v>82</v>
      </c>
      <c r="C1443" s="14" t="s">
        <v>322</v>
      </c>
      <c r="D1443" s="82">
        <v>19</v>
      </c>
      <c r="E1443" s="87">
        <v>470.55</v>
      </c>
      <c r="F1443" s="87">
        <v>477.93</v>
      </c>
      <c r="G1443" s="87">
        <v>485.43</v>
      </c>
      <c r="H1443" s="87">
        <v>493.05</v>
      </c>
    </row>
    <row r="1444" spans="1:8" x14ac:dyDescent="0.2">
      <c r="A1444" s="14" t="s">
        <v>112</v>
      </c>
      <c r="B1444" s="14" t="s">
        <v>82</v>
      </c>
      <c r="C1444" s="14" t="s">
        <v>322</v>
      </c>
      <c r="D1444" s="82">
        <v>20</v>
      </c>
      <c r="E1444" s="87">
        <v>485.05</v>
      </c>
      <c r="F1444" s="87">
        <v>492.66</v>
      </c>
      <c r="G1444" s="87">
        <v>500.39</v>
      </c>
      <c r="H1444" s="87">
        <v>508.24</v>
      </c>
    </row>
    <row r="1445" spans="1:8" x14ac:dyDescent="0.2">
      <c r="A1445" s="14" t="s">
        <v>112</v>
      </c>
      <c r="B1445" s="14" t="s">
        <v>82</v>
      </c>
      <c r="C1445" s="14" t="s">
        <v>322</v>
      </c>
      <c r="D1445" s="82">
        <v>21</v>
      </c>
      <c r="E1445" s="87">
        <v>500.05</v>
      </c>
      <c r="F1445" s="87">
        <v>507.9</v>
      </c>
      <c r="G1445" s="87">
        <v>515.87</v>
      </c>
      <c r="H1445" s="87">
        <v>523.96</v>
      </c>
    </row>
    <row r="1446" spans="1:8" x14ac:dyDescent="0.2">
      <c r="A1446" s="14" t="s">
        <v>112</v>
      </c>
      <c r="B1446" s="14" t="s">
        <v>82</v>
      </c>
      <c r="C1446" s="14" t="s">
        <v>322</v>
      </c>
      <c r="D1446" s="82">
        <v>22</v>
      </c>
      <c r="E1446" s="87">
        <v>500.05</v>
      </c>
      <c r="F1446" s="87">
        <v>507.9</v>
      </c>
      <c r="G1446" s="87">
        <v>515.87</v>
      </c>
      <c r="H1446" s="87">
        <v>523.96</v>
      </c>
    </row>
    <row r="1447" spans="1:8" x14ac:dyDescent="0.2">
      <c r="A1447" s="14" t="s">
        <v>112</v>
      </c>
      <c r="B1447" s="14" t="s">
        <v>82</v>
      </c>
      <c r="C1447" s="14" t="s">
        <v>322</v>
      </c>
      <c r="D1447" s="82">
        <v>23</v>
      </c>
      <c r="E1447" s="87">
        <v>500.05</v>
      </c>
      <c r="F1447" s="87">
        <v>507.9</v>
      </c>
      <c r="G1447" s="87">
        <v>515.87</v>
      </c>
      <c r="H1447" s="87">
        <v>523.96</v>
      </c>
    </row>
    <row r="1448" spans="1:8" x14ac:dyDescent="0.2">
      <c r="A1448" s="14" t="s">
        <v>112</v>
      </c>
      <c r="B1448" s="14" t="s">
        <v>82</v>
      </c>
      <c r="C1448" s="14" t="s">
        <v>322</v>
      </c>
      <c r="D1448" s="82">
        <v>24</v>
      </c>
      <c r="E1448" s="87">
        <v>500.05</v>
      </c>
      <c r="F1448" s="87">
        <v>507.9</v>
      </c>
      <c r="G1448" s="87">
        <v>515.87</v>
      </c>
      <c r="H1448" s="87">
        <v>523.96</v>
      </c>
    </row>
    <row r="1449" spans="1:8" x14ac:dyDescent="0.2">
      <c r="A1449" s="14" t="s">
        <v>112</v>
      </c>
      <c r="B1449" s="14" t="s">
        <v>82</v>
      </c>
      <c r="C1449" s="14" t="s">
        <v>322</v>
      </c>
      <c r="D1449" s="82">
        <v>25</v>
      </c>
      <c r="E1449" s="87">
        <v>502.05</v>
      </c>
      <c r="F1449" s="87">
        <v>509.93</v>
      </c>
      <c r="G1449" s="87">
        <v>517.92999999999995</v>
      </c>
      <c r="H1449" s="87">
        <v>526.05999999999995</v>
      </c>
    </row>
    <row r="1450" spans="1:8" x14ac:dyDescent="0.2">
      <c r="A1450" s="14" t="s">
        <v>112</v>
      </c>
      <c r="B1450" s="14" t="s">
        <v>82</v>
      </c>
      <c r="C1450" s="14" t="s">
        <v>322</v>
      </c>
      <c r="D1450" s="82">
        <v>26</v>
      </c>
      <c r="E1450" s="87">
        <v>512.04999999999995</v>
      </c>
      <c r="F1450" s="87">
        <v>520.09</v>
      </c>
      <c r="G1450" s="87">
        <v>528.25</v>
      </c>
      <c r="H1450" s="87">
        <v>536.54</v>
      </c>
    </row>
    <row r="1451" spans="1:8" x14ac:dyDescent="0.2">
      <c r="A1451" s="14" t="s">
        <v>112</v>
      </c>
      <c r="B1451" s="14" t="s">
        <v>82</v>
      </c>
      <c r="C1451" s="14" t="s">
        <v>322</v>
      </c>
      <c r="D1451" s="82">
        <v>27</v>
      </c>
      <c r="E1451" s="87">
        <v>524.05999999999995</v>
      </c>
      <c r="F1451" s="87">
        <v>532.28</v>
      </c>
      <c r="G1451" s="87">
        <v>540.63</v>
      </c>
      <c r="H1451" s="87">
        <v>549.11</v>
      </c>
    </row>
    <row r="1452" spans="1:8" x14ac:dyDescent="0.2">
      <c r="A1452" s="14" t="s">
        <v>112</v>
      </c>
      <c r="B1452" s="14" t="s">
        <v>82</v>
      </c>
      <c r="C1452" s="14" t="s">
        <v>322</v>
      </c>
      <c r="D1452" s="82">
        <v>28</v>
      </c>
      <c r="E1452" s="87">
        <v>543.55999999999995</v>
      </c>
      <c r="F1452" s="87">
        <v>552.09</v>
      </c>
      <c r="G1452" s="87">
        <v>560.75</v>
      </c>
      <c r="H1452" s="87">
        <v>569.54999999999995</v>
      </c>
    </row>
    <row r="1453" spans="1:8" x14ac:dyDescent="0.2">
      <c r="A1453" s="14" t="s">
        <v>112</v>
      </c>
      <c r="B1453" s="14" t="s">
        <v>82</v>
      </c>
      <c r="C1453" s="14" t="s">
        <v>322</v>
      </c>
      <c r="D1453" s="82">
        <v>29</v>
      </c>
      <c r="E1453" s="87">
        <v>559.55999999999995</v>
      </c>
      <c r="F1453" s="87">
        <v>568.34</v>
      </c>
      <c r="G1453" s="87">
        <v>577.26</v>
      </c>
      <c r="H1453" s="87">
        <v>586.30999999999995</v>
      </c>
    </row>
    <row r="1454" spans="1:8" x14ac:dyDescent="0.2">
      <c r="A1454" s="14" t="s">
        <v>112</v>
      </c>
      <c r="B1454" s="14" t="s">
        <v>82</v>
      </c>
      <c r="C1454" s="14" t="s">
        <v>322</v>
      </c>
      <c r="D1454" s="82">
        <v>30</v>
      </c>
      <c r="E1454" s="87">
        <v>567.55999999999995</v>
      </c>
      <c r="F1454" s="87">
        <v>576.47</v>
      </c>
      <c r="G1454" s="87">
        <v>585.51</v>
      </c>
      <c r="H1454" s="87">
        <v>594.70000000000005</v>
      </c>
    </row>
    <row r="1455" spans="1:8" x14ac:dyDescent="0.2">
      <c r="A1455" s="14" t="s">
        <v>112</v>
      </c>
      <c r="B1455" s="14" t="s">
        <v>82</v>
      </c>
      <c r="C1455" s="14" t="s">
        <v>322</v>
      </c>
      <c r="D1455" s="82">
        <v>31</v>
      </c>
      <c r="E1455" s="87">
        <v>579.55999999999995</v>
      </c>
      <c r="F1455" s="87">
        <v>588.65</v>
      </c>
      <c r="G1455" s="87">
        <v>597.89</v>
      </c>
      <c r="H1455" s="87">
        <v>607.27</v>
      </c>
    </row>
    <row r="1456" spans="1:8" x14ac:dyDescent="0.2">
      <c r="A1456" s="14" t="s">
        <v>112</v>
      </c>
      <c r="B1456" s="14" t="s">
        <v>82</v>
      </c>
      <c r="C1456" s="14" t="s">
        <v>322</v>
      </c>
      <c r="D1456" s="82">
        <v>32</v>
      </c>
      <c r="E1456" s="87">
        <v>591.55999999999995</v>
      </c>
      <c r="F1456" s="87">
        <v>600.84</v>
      </c>
      <c r="G1456" s="87">
        <v>610.27</v>
      </c>
      <c r="H1456" s="87">
        <v>619.85</v>
      </c>
    </row>
    <row r="1457" spans="1:8" x14ac:dyDescent="0.2">
      <c r="A1457" s="14" t="s">
        <v>112</v>
      </c>
      <c r="B1457" s="14" t="s">
        <v>82</v>
      </c>
      <c r="C1457" s="14" t="s">
        <v>322</v>
      </c>
      <c r="D1457" s="82">
        <v>33</v>
      </c>
      <c r="E1457" s="87">
        <v>599.05999999999995</v>
      </c>
      <c r="F1457" s="87">
        <v>608.46</v>
      </c>
      <c r="G1457" s="87">
        <v>618.01</v>
      </c>
      <c r="H1457" s="87">
        <v>627.71</v>
      </c>
    </row>
    <row r="1458" spans="1:8" x14ac:dyDescent="0.2">
      <c r="A1458" s="14" t="s">
        <v>112</v>
      </c>
      <c r="B1458" s="14" t="s">
        <v>82</v>
      </c>
      <c r="C1458" s="14" t="s">
        <v>322</v>
      </c>
      <c r="D1458" s="82">
        <v>34</v>
      </c>
      <c r="E1458" s="87">
        <v>607.05999999999995</v>
      </c>
      <c r="F1458" s="87">
        <v>616.59</v>
      </c>
      <c r="G1458" s="87">
        <v>626.26</v>
      </c>
      <c r="H1458" s="87">
        <v>636.09</v>
      </c>
    </row>
    <row r="1459" spans="1:8" x14ac:dyDescent="0.2">
      <c r="A1459" s="14" t="s">
        <v>112</v>
      </c>
      <c r="B1459" s="14" t="s">
        <v>82</v>
      </c>
      <c r="C1459" s="14" t="s">
        <v>322</v>
      </c>
      <c r="D1459" s="82">
        <v>35</v>
      </c>
      <c r="E1459" s="87">
        <v>611.07000000000005</v>
      </c>
      <c r="F1459" s="87">
        <v>620.65</v>
      </c>
      <c r="G1459" s="87">
        <v>630.39</v>
      </c>
      <c r="H1459" s="87">
        <v>640.28</v>
      </c>
    </row>
    <row r="1460" spans="1:8" x14ac:dyDescent="0.2">
      <c r="A1460" s="14" t="s">
        <v>112</v>
      </c>
      <c r="B1460" s="14" t="s">
        <v>82</v>
      </c>
      <c r="C1460" s="14" t="s">
        <v>322</v>
      </c>
      <c r="D1460" s="82">
        <v>36</v>
      </c>
      <c r="E1460" s="87">
        <v>615.07000000000005</v>
      </c>
      <c r="F1460" s="87">
        <v>624.72</v>
      </c>
      <c r="G1460" s="87">
        <v>634.52</v>
      </c>
      <c r="H1460" s="87">
        <v>644.47</v>
      </c>
    </row>
    <row r="1461" spans="1:8" x14ac:dyDescent="0.2">
      <c r="A1461" s="14" t="s">
        <v>112</v>
      </c>
      <c r="B1461" s="14" t="s">
        <v>82</v>
      </c>
      <c r="C1461" s="14" t="s">
        <v>322</v>
      </c>
      <c r="D1461" s="82">
        <v>37</v>
      </c>
      <c r="E1461" s="87">
        <v>619.07000000000005</v>
      </c>
      <c r="F1461" s="87">
        <v>628.78</v>
      </c>
      <c r="G1461" s="87">
        <v>638.64</v>
      </c>
      <c r="H1461" s="87">
        <v>648.66</v>
      </c>
    </row>
    <row r="1462" spans="1:8" x14ac:dyDescent="0.2">
      <c r="A1462" s="14" t="s">
        <v>112</v>
      </c>
      <c r="B1462" s="14" t="s">
        <v>82</v>
      </c>
      <c r="C1462" s="14" t="s">
        <v>322</v>
      </c>
      <c r="D1462" s="82">
        <v>38</v>
      </c>
      <c r="E1462" s="87">
        <v>623.07000000000005</v>
      </c>
      <c r="F1462" s="87">
        <v>632.84</v>
      </c>
      <c r="G1462" s="87">
        <v>642.77</v>
      </c>
      <c r="H1462" s="87">
        <v>652.86</v>
      </c>
    </row>
    <row r="1463" spans="1:8" x14ac:dyDescent="0.2">
      <c r="A1463" s="14" t="s">
        <v>112</v>
      </c>
      <c r="B1463" s="14" t="s">
        <v>82</v>
      </c>
      <c r="C1463" s="14" t="s">
        <v>322</v>
      </c>
      <c r="D1463" s="82">
        <v>39</v>
      </c>
      <c r="E1463" s="87">
        <v>631.07000000000005</v>
      </c>
      <c r="F1463" s="87">
        <v>640.97</v>
      </c>
      <c r="G1463" s="87">
        <v>651.02</v>
      </c>
      <c r="H1463" s="87">
        <v>661.24</v>
      </c>
    </row>
    <row r="1464" spans="1:8" x14ac:dyDescent="0.2">
      <c r="A1464" s="14" t="s">
        <v>112</v>
      </c>
      <c r="B1464" s="14" t="s">
        <v>82</v>
      </c>
      <c r="C1464" s="14" t="s">
        <v>322</v>
      </c>
      <c r="D1464" s="82">
        <v>40</v>
      </c>
      <c r="E1464" s="87">
        <v>639.07000000000005</v>
      </c>
      <c r="F1464" s="87">
        <v>649.09</v>
      </c>
      <c r="G1464" s="87">
        <v>659.28</v>
      </c>
      <c r="H1464" s="87">
        <v>669.62</v>
      </c>
    </row>
    <row r="1465" spans="1:8" x14ac:dyDescent="0.2">
      <c r="A1465" s="14" t="s">
        <v>112</v>
      </c>
      <c r="B1465" s="14" t="s">
        <v>82</v>
      </c>
      <c r="C1465" s="14" t="s">
        <v>322</v>
      </c>
      <c r="D1465" s="82">
        <v>41</v>
      </c>
      <c r="E1465" s="87">
        <v>651.07000000000005</v>
      </c>
      <c r="F1465" s="87">
        <v>661.28</v>
      </c>
      <c r="G1465" s="87">
        <v>671.66</v>
      </c>
      <c r="H1465" s="87">
        <v>682.2</v>
      </c>
    </row>
    <row r="1466" spans="1:8" x14ac:dyDescent="0.2">
      <c r="A1466" s="14" t="s">
        <v>112</v>
      </c>
      <c r="B1466" s="14" t="s">
        <v>82</v>
      </c>
      <c r="C1466" s="14" t="s">
        <v>322</v>
      </c>
      <c r="D1466" s="82">
        <v>42</v>
      </c>
      <c r="E1466" s="87">
        <v>662.57</v>
      </c>
      <c r="F1466" s="87">
        <v>672.97</v>
      </c>
      <c r="G1466" s="87">
        <v>683.52</v>
      </c>
      <c r="H1466" s="87">
        <v>694.25</v>
      </c>
    </row>
    <row r="1467" spans="1:8" x14ac:dyDescent="0.2">
      <c r="A1467" s="14" t="s">
        <v>112</v>
      </c>
      <c r="B1467" s="14" t="s">
        <v>82</v>
      </c>
      <c r="C1467" s="14" t="s">
        <v>322</v>
      </c>
      <c r="D1467" s="82">
        <v>43</v>
      </c>
      <c r="E1467" s="87">
        <v>678.57</v>
      </c>
      <c r="F1467" s="87">
        <v>689.22</v>
      </c>
      <c r="G1467" s="87">
        <v>700.03</v>
      </c>
      <c r="H1467" s="87">
        <v>711.02</v>
      </c>
    </row>
    <row r="1468" spans="1:8" x14ac:dyDescent="0.2">
      <c r="A1468" s="14" t="s">
        <v>112</v>
      </c>
      <c r="B1468" s="14" t="s">
        <v>82</v>
      </c>
      <c r="C1468" s="14" t="s">
        <v>322</v>
      </c>
      <c r="D1468" s="82">
        <v>44</v>
      </c>
      <c r="E1468" s="87">
        <v>698.57</v>
      </c>
      <c r="F1468" s="87">
        <v>709.53</v>
      </c>
      <c r="G1468" s="87">
        <v>720.67</v>
      </c>
      <c r="H1468" s="87">
        <v>731.97</v>
      </c>
    </row>
    <row r="1469" spans="1:8" x14ac:dyDescent="0.2">
      <c r="A1469" s="14" t="s">
        <v>112</v>
      </c>
      <c r="B1469" s="14" t="s">
        <v>82</v>
      </c>
      <c r="C1469" s="14" t="s">
        <v>322</v>
      </c>
      <c r="D1469" s="82">
        <v>45</v>
      </c>
      <c r="E1469" s="87">
        <v>722.08</v>
      </c>
      <c r="F1469" s="87">
        <v>733.41</v>
      </c>
      <c r="G1469" s="87">
        <v>744.91</v>
      </c>
      <c r="H1469" s="87">
        <v>756.6</v>
      </c>
    </row>
    <row r="1470" spans="1:8" x14ac:dyDescent="0.2">
      <c r="A1470" s="14" t="s">
        <v>112</v>
      </c>
      <c r="B1470" s="14" t="s">
        <v>82</v>
      </c>
      <c r="C1470" s="14" t="s">
        <v>322</v>
      </c>
      <c r="D1470" s="82">
        <v>46</v>
      </c>
      <c r="E1470" s="87">
        <v>750.08</v>
      </c>
      <c r="F1470" s="87">
        <v>761.85</v>
      </c>
      <c r="G1470" s="87">
        <v>773.8</v>
      </c>
      <c r="H1470" s="87">
        <v>785.94</v>
      </c>
    </row>
    <row r="1471" spans="1:8" x14ac:dyDescent="0.2">
      <c r="A1471" s="14" t="s">
        <v>112</v>
      </c>
      <c r="B1471" s="14" t="s">
        <v>82</v>
      </c>
      <c r="C1471" s="14" t="s">
        <v>322</v>
      </c>
      <c r="D1471" s="82">
        <v>47</v>
      </c>
      <c r="E1471" s="87">
        <v>781.58</v>
      </c>
      <c r="F1471" s="87">
        <v>793.85</v>
      </c>
      <c r="G1471" s="87">
        <v>806.3</v>
      </c>
      <c r="H1471" s="87">
        <v>818.95</v>
      </c>
    </row>
    <row r="1472" spans="1:8" x14ac:dyDescent="0.2">
      <c r="A1472" s="14" t="s">
        <v>112</v>
      </c>
      <c r="B1472" s="14" t="s">
        <v>82</v>
      </c>
      <c r="C1472" s="14" t="s">
        <v>322</v>
      </c>
      <c r="D1472" s="82">
        <v>48</v>
      </c>
      <c r="E1472" s="87">
        <v>817.59</v>
      </c>
      <c r="F1472" s="87">
        <v>830.41</v>
      </c>
      <c r="G1472" s="87">
        <v>843.44</v>
      </c>
      <c r="H1472" s="87">
        <v>856.68</v>
      </c>
    </row>
    <row r="1473" spans="1:8" x14ac:dyDescent="0.2">
      <c r="A1473" s="14" t="s">
        <v>112</v>
      </c>
      <c r="B1473" s="14" t="s">
        <v>82</v>
      </c>
      <c r="C1473" s="14" t="s">
        <v>322</v>
      </c>
      <c r="D1473" s="82">
        <v>49</v>
      </c>
      <c r="E1473" s="87">
        <v>853.09</v>
      </c>
      <c r="F1473" s="87">
        <v>866.48</v>
      </c>
      <c r="G1473" s="87">
        <v>880.07</v>
      </c>
      <c r="H1473" s="87">
        <v>893.88</v>
      </c>
    </row>
    <row r="1474" spans="1:8" x14ac:dyDescent="0.2">
      <c r="A1474" s="14" t="s">
        <v>112</v>
      </c>
      <c r="B1474" s="14" t="s">
        <v>82</v>
      </c>
      <c r="C1474" s="14" t="s">
        <v>322</v>
      </c>
      <c r="D1474" s="82">
        <v>50</v>
      </c>
      <c r="E1474" s="87">
        <v>893.1</v>
      </c>
      <c r="F1474" s="87">
        <v>907.11</v>
      </c>
      <c r="G1474" s="87">
        <v>921.34</v>
      </c>
      <c r="H1474" s="87">
        <v>935.79</v>
      </c>
    </row>
    <row r="1475" spans="1:8" x14ac:dyDescent="0.2">
      <c r="A1475" s="14" t="s">
        <v>112</v>
      </c>
      <c r="B1475" s="14" t="s">
        <v>82</v>
      </c>
      <c r="C1475" s="14" t="s">
        <v>322</v>
      </c>
      <c r="D1475" s="82">
        <v>51</v>
      </c>
      <c r="E1475" s="87">
        <v>932.6</v>
      </c>
      <c r="F1475" s="87">
        <v>947.23</v>
      </c>
      <c r="G1475" s="87">
        <v>962.09</v>
      </c>
      <c r="H1475" s="87">
        <v>977.19</v>
      </c>
    </row>
    <row r="1476" spans="1:8" x14ac:dyDescent="0.2">
      <c r="A1476" s="14" t="s">
        <v>112</v>
      </c>
      <c r="B1476" s="14" t="s">
        <v>82</v>
      </c>
      <c r="C1476" s="14" t="s">
        <v>322</v>
      </c>
      <c r="D1476" s="82">
        <v>52</v>
      </c>
      <c r="E1476" s="87">
        <v>976.1</v>
      </c>
      <c r="F1476" s="87">
        <v>991.42</v>
      </c>
      <c r="G1476" s="87">
        <v>1006.97</v>
      </c>
      <c r="H1476" s="87">
        <v>1022.77</v>
      </c>
    </row>
    <row r="1477" spans="1:8" x14ac:dyDescent="0.2">
      <c r="A1477" s="14" t="s">
        <v>112</v>
      </c>
      <c r="B1477" s="14" t="s">
        <v>82</v>
      </c>
      <c r="C1477" s="14" t="s">
        <v>322</v>
      </c>
      <c r="D1477" s="82">
        <v>53</v>
      </c>
      <c r="E1477" s="87">
        <v>1020.11</v>
      </c>
      <c r="F1477" s="87">
        <v>1036.1099999999999</v>
      </c>
      <c r="G1477" s="87">
        <v>1052.3699999999999</v>
      </c>
      <c r="H1477" s="87">
        <v>1068.8800000000001</v>
      </c>
    </row>
    <row r="1478" spans="1:8" x14ac:dyDescent="0.2">
      <c r="A1478" s="14" t="s">
        <v>112</v>
      </c>
      <c r="B1478" s="14" t="s">
        <v>82</v>
      </c>
      <c r="C1478" s="14" t="s">
        <v>322</v>
      </c>
      <c r="D1478" s="82">
        <v>54</v>
      </c>
      <c r="E1478" s="87">
        <v>1067.6099999999999</v>
      </c>
      <c r="F1478" s="87">
        <v>1084.3599999999999</v>
      </c>
      <c r="G1478" s="87">
        <v>1101.3800000000001</v>
      </c>
      <c r="H1478" s="87">
        <v>1118.6600000000001</v>
      </c>
    </row>
    <row r="1479" spans="1:8" x14ac:dyDescent="0.2">
      <c r="A1479" s="14" t="s">
        <v>112</v>
      </c>
      <c r="B1479" s="14" t="s">
        <v>82</v>
      </c>
      <c r="C1479" s="14" t="s">
        <v>322</v>
      </c>
      <c r="D1479" s="82">
        <v>55</v>
      </c>
      <c r="E1479" s="87">
        <v>1115.1199999999999</v>
      </c>
      <c r="F1479" s="87">
        <v>1132.6099999999999</v>
      </c>
      <c r="G1479" s="87">
        <v>1150.3800000000001</v>
      </c>
      <c r="H1479" s="87">
        <v>1168.43</v>
      </c>
    </row>
    <row r="1480" spans="1:8" x14ac:dyDescent="0.2">
      <c r="A1480" s="14" t="s">
        <v>112</v>
      </c>
      <c r="B1480" s="14" t="s">
        <v>82</v>
      </c>
      <c r="C1480" s="14" t="s">
        <v>322</v>
      </c>
      <c r="D1480" s="82">
        <v>56</v>
      </c>
      <c r="E1480" s="87">
        <v>1166.6199999999999</v>
      </c>
      <c r="F1480" s="87">
        <v>1184.93</v>
      </c>
      <c r="G1480" s="87">
        <v>1203.52</v>
      </c>
      <c r="H1480" s="87">
        <v>1222.4000000000001</v>
      </c>
    </row>
    <row r="1481" spans="1:8" x14ac:dyDescent="0.2">
      <c r="A1481" s="14" t="s">
        <v>112</v>
      </c>
      <c r="B1481" s="14" t="s">
        <v>82</v>
      </c>
      <c r="C1481" s="14" t="s">
        <v>322</v>
      </c>
      <c r="D1481" s="82">
        <v>57</v>
      </c>
      <c r="E1481" s="87">
        <v>1218.6300000000001</v>
      </c>
      <c r="F1481" s="87">
        <v>1237.75</v>
      </c>
      <c r="G1481" s="87">
        <v>1257.17</v>
      </c>
      <c r="H1481" s="87">
        <v>1276.8900000000001</v>
      </c>
    </row>
    <row r="1482" spans="1:8" x14ac:dyDescent="0.2">
      <c r="A1482" s="14" t="s">
        <v>112</v>
      </c>
      <c r="B1482" s="14" t="s">
        <v>82</v>
      </c>
      <c r="C1482" s="14" t="s">
        <v>322</v>
      </c>
      <c r="D1482" s="82">
        <v>58</v>
      </c>
      <c r="E1482" s="87">
        <v>1274.1400000000001</v>
      </c>
      <c r="F1482" s="87">
        <v>1294.1300000000001</v>
      </c>
      <c r="G1482" s="87">
        <v>1314.43</v>
      </c>
      <c r="H1482" s="87">
        <v>1335.05</v>
      </c>
    </row>
    <row r="1483" spans="1:8" x14ac:dyDescent="0.2">
      <c r="A1483" s="14" t="s">
        <v>112</v>
      </c>
      <c r="B1483" s="14" t="s">
        <v>82</v>
      </c>
      <c r="C1483" s="14" t="s">
        <v>322</v>
      </c>
      <c r="D1483" s="82">
        <v>59</v>
      </c>
      <c r="E1483" s="87">
        <v>1301.6400000000001</v>
      </c>
      <c r="F1483" s="87">
        <v>1322.06</v>
      </c>
      <c r="G1483" s="87">
        <v>1342.8</v>
      </c>
      <c r="H1483" s="87">
        <v>1363.87</v>
      </c>
    </row>
    <row r="1484" spans="1:8" x14ac:dyDescent="0.2">
      <c r="A1484" s="14" t="s">
        <v>112</v>
      </c>
      <c r="B1484" s="14" t="s">
        <v>82</v>
      </c>
      <c r="C1484" s="14" t="s">
        <v>322</v>
      </c>
      <c r="D1484" s="82">
        <v>60</v>
      </c>
      <c r="E1484" s="87">
        <v>1357.14</v>
      </c>
      <c r="F1484" s="87">
        <v>1378.44</v>
      </c>
      <c r="G1484" s="87">
        <v>1400.06</v>
      </c>
      <c r="H1484" s="87">
        <v>1422.03</v>
      </c>
    </row>
    <row r="1485" spans="1:8" x14ac:dyDescent="0.2">
      <c r="A1485" s="14" t="s">
        <v>112</v>
      </c>
      <c r="B1485" s="14" t="s">
        <v>82</v>
      </c>
      <c r="C1485" s="14" t="s">
        <v>322</v>
      </c>
      <c r="D1485" s="82">
        <v>61</v>
      </c>
      <c r="E1485" s="87">
        <v>1405.15</v>
      </c>
      <c r="F1485" s="87">
        <v>1427.2</v>
      </c>
      <c r="G1485" s="87">
        <v>1449.59</v>
      </c>
      <c r="H1485" s="87">
        <v>1472.33</v>
      </c>
    </row>
    <row r="1486" spans="1:8" x14ac:dyDescent="0.2">
      <c r="A1486" s="14" t="s">
        <v>112</v>
      </c>
      <c r="B1486" s="14" t="s">
        <v>82</v>
      </c>
      <c r="C1486" s="14" t="s">
        <v>322</v>
      </c>
      <c r="D1486" s="82">
        <v>62</v>
      </c>
      <c r="E1486" s="87">
        <v>1436.65</v>
      </c>
      <c r="F1486" s="87">
        <v>1459.19</v>
      </c>
      <c r="G1486" s="87">
        <v>1482.09</v>
      </c>
      <c r="H1486" s="87">
        <v>1505.34</v>
      </c>
    </row>
    <row r="1487" spans="1:8" x14ac:dyDescent="0.2">
      <c r="A1487" s="14" t="s">
        <v>112</v>
      </c>
      <c r="B1487" s="14" t="s">
        <v>82</v>
      </c>
      <c r="C1487" s="14" t="s">
        <v>322</v>
      </c>
      <c r="D1487" s="82">
        <v>63</v>
      </c>
      <c r="E1487" s="87">
        <v>1476.16</v>
      </c>
      <c r="F1487" s="87">
        <v>1499.32</v>
      </c>
      <c r="G1487" s="87">
        <v>1522.84</v>
      </c>
      <c r="H1487" s="87">
        <v>1546.73</v>
      </c>
    </row>
    <row r="1488" spans="1:8" x14ac:dyDescent="0.2">
      <c r="A1488" s="14" t="s">
        <v>112</v>
      </c>
      <c r="B1488" s="14" t="s">
        <v>82</v>
      </c>
      <c r="C1488" s="14" t="s">
        <v>322</v>
      </c>
      <c r="D1488" s="82" t="s">
        <v>84</v>
      </c>
      <c r="E1488" s="87">
        <v>1500.15</v>
      </c>
      <c r="F1488" s="87">
        <v>1523.69</v>
      </c>
      <c r="G1488" s="87">
        <v>1547.59</v>
      </c>
      <c r="H1488" s="87">
        <v>1571.87</v>
      </c>
    </row>
    <row r="1489" spans="1:8" ht="75" x14ac:dyDescent="0.2">
      <c r="A1489" s="82" t="s">
        <v>113</v>
      </c>
      <c r="B1489" s="83" t="s">
        <v>82</v>
      </c>
      <c r="C1489" s="88" t="s">
        <v>322</v>
      </c>
      <c r="D1489" s="82" t="s">
        <v>83</v>
      </c>
      <c r="E1489" s="87">
        <v>359.39</v>
      </c>
      <c r="F1489" s="87">
        <v>365.03</v>
      </c>
      <c r="G1489" s="87">
        <v>370.75</v>
      </c>
      <c r="H1489" s="87">
        <v>376.57</v>
      </c>
    </row>
    <row r="1490" spans="1:8" x14ac:dyDescent="0.2">
      <c r="A1490" s="14" t="s">
        <v>113</v>
      </c>
      <c r="B1490" s="14" t="s">
        <v>82</v>
      </c>
      <c r="C1490" s="14" t="s">
        <v>322</v>
      </c>
      <c r="D1490" s="82">
        <v>15</v>
      </c>
      <c r="E1490" s="87">
        <v>391.33</v>
      </c>
      <c r="F1490" s="87">
        <v>397.47</v>
      </c>
      <c r="G1490" s="87">
        <v>403.71</v>
      </c>
      <c r="H1490" s="87">
        <v>410.04</v>
      </c>
    </row>
    <row r="1491" spans="1:8" x14ac:dyDescent="0.2">
      <c r="A1491" s="14" t="s">
        <v>113</v>
      </c>
      <c r="B1491" s="14" t="s">
        <v>82</v>
      </c>
      <c r="C1491" s="14" t="s">
        <v>322</v>
      </c>
      <c r="D1491" s="82">
        <v>16</v>
      </c>
      <c r="E1491" s="87">
        <v>403.55</v>
      </c>
      <c r="F1491" s="87">
        <v>409.88</v>
      </c>
      <c r="G1491" s="87">
        <v>416.31</v>
      </c>
      <c r="H1491" s="87">
        <v>422.84</v>
      </c>
    </row>
    <row r="1492" spans="1:8" x14ac:dyDescent="0.2">
      <c r="A1492" s="14" t="s">
        <v>113</v>
      </c>
      <c r="B1492" s="14" t="s">
        <v>82</v>
      </c>
      <c r="C1492" s="14" t="s">
        <v>322</v>
      </c>
      <c r="D1492" s="82">
        <v>17</v>
      </c>
      <c r="E1492" s="87">
        <v>415.76</v>
      </c>
      <c r="F1492" s="87">
        <v>422.29</v>
      </c>
      <c r="G1492" s="87">
        <v>428.91</v>
      </c>
      <c r="H1492" s="87">
        <v>435.64</v>
      </c>
    </row>
    <row r="1493" spans="1:8" x14ac:dyDescent="0.2">
      <c r="A1493" s="14" t="s">
        <v>113</v>
      </c>
      <c r="B1493" s="14" t="s">
        <v>82</v>
      </c>
      <c r="C1493" s="14" t="s">
        <v>322</v>
      </c>
      <c r="D1493" s="82">
        <v>18</v>
      </c>
      <c r="E1493" s="87">
        <v>428.92</v>
      </c>
      <c r="F1493" s="87">
        <v>435.65</v>
      </c>
      <c r="G1493" s="87">
        <v>442.48</v>
      </c>
      <c r="H1493" s="87">
        <v>449.42</v>
      </c>
    </row>
    <row r="1494" spans="1:8" x14ac:dyDescent="0.2">
      <c r="A1494" s="14" t="s">
        <v>113</v>
      </c>
      <c r="B1494" s="14" t="s">
        <v>82</v>
      </c>
      <c r="C1494" s="14" t="s">
        <v>322</v>
      </c>
      <c r="D1494" s="82">
        <v>19</v>
      </c>
      <c r="E1494" s="87">
        <v>442.07</v>
      </c>
      <c r="F1494" s="87">
        <v>449.01</v>
      </c>
      <c r="G1494" s="87">
        <v>456.05</v>
      </c>
      <c r="H1494" s="87">
        <v>463.21</v>
      </c>
    </row>
    <row r="1495" spans="1:8" x14ac:dyDescent="0.2">
      <c r="A1495" s="14" t="s">
        <v>113</v>
      </c>
      <c r="B1495" s="14" t="s">
        <v>82</v>
      </c>
      <c r="C1495" s="14" t="s">
        <v>322</v>
      </c>
      <c r="D1495" s="82">
        <v>20</v>
      </c>
      <c r="E1495" s="87">
        <v>455.7</v>
      </c>
      <c r="F1495" s="87">
        <v>462.84</v>
      </c>
      <c r="G1495" s="87">
        <v>470.11</v>
      </c>
      <c r="H1495" s="87">
        <v>477.48</v>
      </c>
    </row>
    <row r="1496" spans="1:8" x14ac:dyDescent="0.2">
      <c r="A1496" s="14" t="s">
        <v>113</v>
      </c>
      <c r="B1496" s="14" t="s">
        <v>82</v>
      </c>
      <c r="C1496" s="14" t="s">
        <v>322</v>
      </c>
      <c r="D1496" s="82">
        <v>21</v>
      </c>
      <c r="E1496" s="87">
        <v>469.79</v>
      </c>
      <c r="F1496" s="87">
        <v>477.16</v>
      </c>
      <c r="G1496" s="87">
        <v>484.65</v>
      </c>
      <c r="H1496" s="87">
        <v>492.25</v>
      </c>
    </row>
    <row r="1497" spans="1:8" x14ac:dyDescent="0.2">
      <c r="A1497" s="14" t="s">
        <v>113</v>
      </c>
      <c r="B1497" s="14" t="s">
        <v>82</v>
      </c>
      <c r="C1497" s="14" t="s">
        <v>322</v>
      </c>
      <c r="D1497" s="82">
        <v>22</v>
      </c>
      <c r="E1497" s="87">
        <v>469.79</v>
      </c>
      <c r="F1497" s="87">
        <v>477.16</v>
      </c>
      <c r="G1497" s="87">
        <v>484.65</v>
      </c>
      <c r="H1497" s="87">
        <v>492.25</v>
      </c>
    </row>
    <row r="1498" spans="1:8" x14ac:dyDescent="0.2">
      <c r="A1498" s="14" t="s">
        <v>113</v>
      </c>
      <c r="B1498" s="14" t="s">
        <v>82</v>
      </c>
      <c r="C1498" s="14" t="s">
        <v>322</v>
      </c>
      <c r="D1498" s="82">
        <v>23</v>
      </c>
      <c r="E1498" s="87">
        <v>469.79</v>
      </c>
      <c r="F1498" s="87">
        <v>477.16</v>
      </c>
      <c r="G1498" s="87">
        <v>484.65</v>
      </c>
      <c r="H1498" s="87">
        <v>492.25</v>
      </c>
    </row>
    <row r="1499" spans="1:8" x14ac:dyDescent="0.2">
      <c r="A1499" s="14" t="s">
        <v>113</v>
      </c>
      <c r="B1499" s="14" t="s">
        <v>82</v>
      </c>
      <c r="C1499" s="14" t="s">
        <v>322</v>
      </c>
      <c r="D1499" s="82">
        <v>24</v>
      </c>
      <c r="E1499" s="87">
        <v>469.79</v>
      </c>
      <c r="F1499" s="87">
        <v>477.16</v>
      </c>
      <c r="G1499" s="87">
        <v>484.65</v>
      </c>
      <c r="H1499" s="87">
        <v>492.25</v>
      </c>
    </row>
    <row r="1500" spans="1:8" x14ac:dyDescent="0.2">
      <c r="A1500" s="14" t="s">
        <v>113</v>
      </c>
      <c r="B1500" s="14" t="s">
        <v>82</v>
      </c>
      <c r="C1500" s="14" t="s">
        <v>322</v>
      </c>
      <c r="D1500" s="82">
        <v>25</v>
      </c>
      <c r="E1500" s="87">
        <v>471.67</v>
      </c>
      <c r="F1500" s="87">
        <v>479.07</v>
      </c>
      <c r="G1500" s="87">
        <v>486.58</v>
      </c>
      <c r="H1500" s="87">
        <v>494.22</v>
      </c>
    </row>
    <row r="1501" spans="1:8" x14ac:dyDescent="0.2">
      <c r="A1501" s="14" t="s">
        <v>113</v>
      </c>
      <c r="B1501" s="14" t="s">
        <v>82</v>
      </c>
      <c r="C1501" s="14" t="s">
        <v>322</v>
      </c>
      <c r="D1501" s="82">
        <v>26</v>
      </c>
      <c r="E1501" s="87">
        <v>481.06</v>
      </c>
      <c r="F1501" s="87">
        <v>488.61</v>
      </c>
      <c r="G1501" s="87">
        <v>496.28</v>
      </c>
      <c r="H1501" s="87">
        <v>504.06</v>
      </c>
    </row>
    <row r="1502" spans="1:8" x14ac:dyDescent="0.2">
      <c r="A1502" s="14" t="s">
        <v>113</v>
      </c>
      <c r="B1502" s="14" t="s">
        <v>82</v>
      </c>
      <c r="C1502" s="14" t="s">
        <v>322</v>
      </c>
      <c r="D1502" s="82">
        <v>27</v>
      </c>
      <c r="E1502" s="87">
        <v>492.34</v>
      </c>
      <c r="F1502" s="87">
        <v>500.06</v>
      </c>
      <c r="G1502" s="87">
        <v>507.91</v>
      </c>
      <c r="H1502" s="87">
        <v>515.88</v>
      </c>
    </row>
    <row r="1503" spans="1:8" x14ac:dyDescent="0.2">
      <c r="A1503" s="14" t="s">
        <v>113</v>
      </c>
      <c r="B1503" s="14" t="s">
        <v>82</v>
      </c>
      <c r="C1503" s="14" t="s">
        <v>322</v>
      </c>
      <c r="D1503" s="82">
        <v>28</v>
      </c>
      <c r="E1503" s="87">
        <v>510.66</v>
      </c>
      <c r="F1503" s="87">
        <v>518.66999999999996</v>
      </c>
      <c r="G1503" s="87">
        <v>526.80999999999995</v>
      </c>
      <c r="H1503" s="87">
        <v>535.08000000000004</v>
      </c>
    </row>
    <row r="1504" spans="1:8" x14ac:dyDescent="0.2">
      <c r="A1504" s="14" t="s">
        <v>113</v>
      </c>
      <c r="B1504" s="14" t="s">
        <v>82</v>
      </c>
      <c r="C1504" s="14" t="s">
        <v>322</v>
      </c>
      <c r="D1504" s="82">
        <v>29</v>
      </c>
      <c r="E1504" s="87">
        <v>525.69000000000005</v>
      </c>
      <c r="F1504" s="87">
        <v>533.94000000000005</v>
      </c>
      <c r="G1504" s="87">
        <v>542.32000000000005</v>
      </c>
      <c r="H1504" s="87">
        <v>550.83000000000004</v>
      </c>
    </row>
    <row r="1505" spans="1:8" x14ac:dyDescent="0.2">
      <c r="A1505" s="14" t="s">
        <v>113</v>
      </c>
      <c r="B1505" s="14" t="s">
        <v>82</v>
      </c>
      <c r="C1505" s="14" t="s">
        <v>322</v>
      </c>
      <c r="D1505" s="82">
        <v>30</v>
      </c>
      <c r="E1505" s="87">
        <v>533.21</v>
      </c>
      <c r="F1505" s="87">
        <v>541.58000000000004</v>
      </c>
      <c r="G1505" s="87">
        <v>550.07000000000005</v>
      </c>
      <c r="H1505" s="87">
        <v>558.70000000000005</v>
      </c>
    </row>
    <row r="1506" spans="1:8" x14ac:dyDescent="0.2">
      <c r="A1506" s="14" t="s">
        <v>113</v>
      </c>
      <c r="B1506" s="14" t="s">
        <v>82</v>
      </c>
      <c r="C1506" s="14" t="s">
        <v>322</v>
      </c>
      <c r="D1506" s="82">
        <v>31</v>
      </c>
      <c r="E1506" s="87">
        <v>544.49</v>
      </c>
      <c r="F1506" s="87">
        <v>553.03</v>
      </c>
      <c r="G1506" s="87">
        <v>561.70000000000005</v>
      </c>
      <c r="H1506" s="87">
        <v>570.52</v>
      </c>
    </row>
    <row r="1507" spans="1:8" x14ac:dyDescent="0.2">
      <c r="A1507" s="14" t="s">
        <v>113</v>
      </c>
      <c r="B1507" s="14" t="s">
        <v>82</v>
      </c>
      <c r="C1507" s="14" t="s">
        <v>322</v>
      </c>
      <c r="D1507" s="82">
        <v>32</v>
      </c>
      <c r="E1507" s="87">
        <v>555.76</v>
      </c>
      <c r="F1507" s="87">
        <v>564.48</v>
      </c>
      <c r="G1507" s="87">
        <v>573.34</v>
      </c>
      <c r="H1507" s="87">
        <v>582.33000000000004</v>
      </c>
    </row>
    <row r="1508" spans="1:8" x14ac:dyDescent="0.2">
      <c r="A1508" s="14" t="s">
        <v>113</v>
      </c>
      <c r="B1508" s="14" t="s">
        <v>82</v>
      </c>
      <c r="C1508" s="14" t="s">
        <v>322</v>
      </c>
      <c r="D1508" s="82">
        <v>33</v>
      </c>
      <c r="E1508" s="87">
        <v>562.80999999999995</v>
      </c>
      <c r="F1508" s="87">
        <v>571.64</v>
      </c>
      <c r="G1508" s="87">
        <v>580.61</v>
      </c>
      <c r="H1508" s="87">
        <v>589.71</v>
      </c>
    </row>
    <row r="1509" spans="1:8" x14ac:dyDescent="0.2">
      <c r="A1509" s="14" t="s">
        <v>113</v>
      </c>
      <c r="B1509" s="14" t="s">
        <v>82</v>
      </c>
      <c r="C1509" s="14" t="s">
        <v>322</v>
      </c>
      <c r="D1509" s="82">
        <v>34</v>
      </c>
      <c r="E1509" s="87">
        <v>570.32000000000005</v>
      </c>
      <c r="F1509" s="87">
        <v>579.27</v>
      </c>
      <c r="G1509" s="87">
        <v>588.36</v>
      </c>
      <c r="H1509" s="87">
        <v>597.59</v>
      </c>
    </row>
    <row r="1510" spans="1:8" x14ac:dyDescent="0.2">
      <c r="A1510" s="14" t="s">
        <v>113</v>
      </c>
      <c r="B1510" s="14" t="s">
        <v>82</v>
      </c>
      <c r="C1510" s="14" t="s">
        <v>322</v>
      </c>
      <c r="D1510" s="82">
        <v>35</v>
      </c>
      <c r="E1510" s="87">
        <v>574.08000000000004</v>
      </c>
      <c r="F1510" s="87">
        <v>583.09</v>
      </c>
      <c r="G1510" s="87">
        <v>592.24</v>
      </c>
      <c r="H1510" s="87">
        <v>601.53</v>
      </c>
    </row>
    <row r="1511" spans="1:8" x14ac:dyDescent="0.2">
      <c r="A1511" s="14" t="s">
        <v>113</v>
      </c>
      <c r="B1511" s="14" t="s">
        <v>82</v>
      </c>
      <c r="C1511" s="14" t="s">
        <v>322</v>
      </c>
      <c r="D1511" s="82">
        <v>36</v>
      </c>
      <c r="E1511" s="87">
        <v>577.84</v>
      </c>
      <c r="F1511" s="87">
        <v>586.91</v>
      </c>
      <c r="G1511" s="87">
        <v>596.11</v>
      </c>
      <c r="H1511" s="87">
        <v>605.47</v>
      </c>
    </row>
    <row r="1512" spans="1:8" x14ac:dyDescent="0.2">
      <c r="A1512" s="14" t="s">
        <v>113</v>
      </c>
      <c r="B1512" s="14" t="s">
        <v>82</v>
      </c>
      <c r="C1512" s="14" t="s">
        <v>322</v>
      </c>
      <c r="D1512" s="82">
        <v>37</v>
      </c>
      <c r="E1512" s="87">
        <v>581.6</v>
      </c>
      <c r="F1512" s="87">
        <v>590.72</v>
      </c>
      <c r="G1512" s="87">
        <v>599.99</v>
      </c>
      <c r="H1512" s="87">
        <v>609.4</v>
      </c>
    </row>
    <row r="1513" spans="1:8" x14ac:dyDescent="0.2">
      <c r="A1513" s="14" t="s">
        <v>113</v>
      </c>
      <c r="B1513" s="14" t="s">
        <v>82</v>
      </c>
      <c r="C1513" s="14" t="s">
        <v>322</v>
      </c>
      <c r="D1513" s="82">
        <v>38</v>
      </c>
      <c r="E1513" s="87">
        <v>585.36</v>
      </c>
      <c r="F1513" s="87">
        <v>594.54</v>
      </c>
      <c r="G1513" s="87">
        <v>603.87</v>
      </c>
      <c r="H1513" s="87">
        <v>613.34</v>
      </c>
    </row>
    <row r="1514" spans="1:8" x14ac:dyDescent="0.2">
      <c r="A1514" s="14" t="s">
        <v>113</v>
      </c>
      <c r="B1514" s="14" t="s">
        <v>82</v>
      </c>
      <c r="C1514" s="14" t="s">
        <v>322</v>
      </c>
      <c r="D1514" s="82">
        <v>39</v>
      </c>
      <c r="E1514" s="87">
        <v>592.87</v>
      </c>
      <c r="F1514" s="87">
        <v>602.17999999999995</v>
      </c>
      <c r="G1514" s="87">
        <v>611.62</v>
      </c>
      <c r="H1514" s="87">
        <v>621.22</v>
      </c>
    </row>
    <row r="1515" spans="1:8" x14ac:dyDescent="0.2">
      <c r="A1515" s="14" t="s">
        <v>113</v>
      </c>
      <c r="B1515" s="14" t="s">
        <v>82</v>
      </c>
      <c r="C1515" s="14" t="s">
        <v>322</v>
      </c>
      <c r="D1515" s="82">
        <v>40</v>
      </c>
      <c r="E1515" s="87">
        <v>600.39</v>
      </c>
      <c r="F1515" s="87">
        <v>609.80999999999995</v>
      </c>
      <c r="G1515" s="87">
        <v>619.38</v>
      </c>
      <c r="H1515" s="87">
        <v>629.09</v>
      </c>
    </row>
    <row r="1516" spans="1:8" x14ac:dyDescent="0.2">
      <c r="A1516" s="14" t="s">
        <v>113</v>
      </c>
      <c r="B1516" s="14" t="s">
        <v>82</v>
      </c>
      <c r="C1516" s="14" t="s">
        <v>322</v>
      </c>
      <c r="D1516" s="82">
        <v>41</v>
      </c>
      <c r="E1516" s="87">
        <v>611.66</v>
      </c>
      <c r="F1516" s="87">
        <v>621.26</v>
      </c>
      <c r="G1516" s="87">
        <v>631.01</v>
      </c>
      <c r="H1516" s="87">
        <v>640.91</v>
      </c>
    </row>
    <row r="1517" spans="1:8" x14ac:dyDescent="0.2">
      <c r="A1517" s="14" t="s">
        <v>113</v>
      </c>
      <c r="B1517" s="14" t="s">
        <v>82</v>
      </c>
      <c r="C1517" s="14" t="s">
        <v>322</v>
      </c>
      <c r="D1517" s="82">
        <v>42</v>
      </c>
      <c r="E1517" s="87">
        <v>622.47</v>
      </c>
      <c r="F1517" s="87">
        <v>632.24</v>
      </c>
      <c r="G1517" s="87">
        <v>642.16</v>
      </c>
      <c r="H1517" s="87">
        <v>652.23</v>
      </c>
    </row>
    <row r="1518" spans="1:8" x14ac:dyDescent="0.2">
      <c r="A1518" s="14" t="s">
        <v>113</v>
      </c>
      <c r="B1518" s="14" t="s">
        <v>82</v>
      </c>
      <c r="C1518" s="14" t="s">
        <v>322</v>
      </c>
      <c r="D1518" s="82">
        <v>43</v>
      </c>
      <c r="E1518" s="87">
        <v>637.5</v>
      </c>
      <c r="F1518" s="87">
        <v>647.51</v>
      </c>
      <c r="G1518" s="87">
        <v>657.66</v>
      </c>
      <c r="H1518" s="87">
        <v>667.98</v>
      </c>
    </row>
    <row r="1519" spans="1:8" x14ac:dyDescent="0.2">
      <c r="A1519" s="14" t="s">
        <v>113</v>
      </c>
      <c r="B1519" s="14" t="s">
        <v>82</v>
      </c>
      <c r="C1519" s="14" t="s">
        <v>322</v>
      </c>
      <c r="D1519" s="82">
        <v>44</v>
      </c>
      <c r="E1519" s="87">
        <v>656.29</v>
      </c>
      <c r="F1519" s="87">
        <v>666.59</v>
      </c>
      <c r="G1519" s="87">
        <v>677.05</v>
      </c>
      <c r="H1519" s="87">
        <v>687.67</v>
      </c>
    </row>
    <row r="1520" spans="1:8" x14ac:dyDescent="0.2">
      <c r="A1520" s="14" t="s">
        <v>113</v>
      </c>
      <c r="B1520" s="14" t="s">
        <v>82</v>
      </c>
      <c r="C1520" s="14" t="s">
        <v>322</v>
      </c>
      <c r="D1520" s="82">
        <v>45</v>
      </c>
      <c r="E1520" s="87">
        <v>678.37</v>
      </c>
      <c r="F1520" s="87">
        <v>689.02</v>
      </c>
      <c r="G1520" s="87">
        <v>699.83</v>
      </c>
      <c r="H1520" s="87">
        <v>710.81</v>
      </c>
    </row>
    <row r="1521" spans="1:8" x14ac:dyDescent="0.2">
      <c r="A1521" s="14" t="s">
        <v>113</v>
      </c>
      <c r="B1521" s="14" t="s">
        <v>82</v>
      </c>
      <c r="C1521" s="14" t="s">
        <v>322</v>
      </c>
      <c r="D1521" s="82">
        <v>46</v>
      </c>
      <c r="E1521" s="87">
        <v>704.68</v>
      </c>
      <c r="F1521" s="87">
        <v>715.74</v>
      </c>
      <c r="G1521" s="87">
        <v>726.97</v>
      </c>
      <c r="H1521" s="87">
        <v>738.37</v>
      </c>
    </row>
    <row r="1522" spans="1:8" x14ac:dyDescent="0.2">
      <c r="A1522" s="14" t="s">
        <v>113</v>
      </c>
      <c r="B1522" s="14" t="s">
        <v>82</v>
      </c>
      <c r="C1522" s="14" t="s">
        <v>322</v>
      </c>
      <c r="D1522" s="82">
        <v>47</v>
      </c>
      <c r="E1522" s="87">
        <v>734.28</v>
      </c>
      <c r="F1522" s="87">
        <v>745.8</v>
      </c>
      <c r="G1522" s="87">
        <v>757.5</v>
      </c>
      <c r="H1522" s="87">
        <v>769.39</v>
      </c>
    </row>
    <row r="1523" spans="1:8" x14ac:dyDescent="0.2">
      <c r="A1523" s="14" t="s">
        <v>113</v>
      </c>
      <c r="B1523" s="14" t="s">
        <v>82</v>
      </c>
      <c r="C1523" s="14" t="s">
        <v>322</v>
      </c>
      <c r="D1523" s="82">
        <v>48</v>
      </c>
      <c r="E1523" s="87">
        <v>768.1</v>
      </c>
      <c r="F1523" s="87">
        <v>780.16</v>
      </c>
      <c r="G1523" s="87">
        <v>792.4</v>
      </c>
      <c r="H1523" s="87">
        <v>804.83</v>
      </c>
    </row>
    <row r="1524" spans="1:8" x14ac:dyDescent="0.2">
      <c r="A1524" s="14" t="s">
        <v>113</v>
      </c>
      <c r="B1524" s="14" t="s">
        <v>82</v>
      </c>
      <c r="C1524" s="14" t="s">
        <v>322</v>
      </c>
      <c r="D1524" s="82">
        <v>49</v>
      </c>
      <c r="E1524" s="87">
        <v>801.46</v>
      </c>
      <c r="F1524" s="87">
        <v>814.03</v>
      </c>
      <c r="G1524" s="87">
        <v>826.81</v>
      </c>
      <c r="H1524" s="87">
        <v>839.78</v>
      </c>
    </row>
    <row r="1525" spans="1:8" x14ac:dyDescent="0.2">
      <c r="A1525" s="14" t="s">
        <v>113</v>
      </c>
      <c r="B1525" s="14" t="s">
        <v>82</v>
      </c>
      <c r="C1525" s="14" t="s">
        <v>322</v>
      </c>
      <c r="D1525" s="82">
        <v>50</v>
      </c>
      <c r="E1525" s="87">
        <v>839.04</v>
      </c>
      <c r="F1525" s="87">
        <v>852.21</v>
      </c>
      <c r="G1525" s="87">
        <v>865.58</v>
      </c>
      <c r="H1525" s="87">
        <v>879.16</v>
      </c>
    </row>
    <row r="1526" spans="1:8" x14ac:dyDescent="0.2">
      <c r="A1526" s="14" t="s">
        <v>113</v>
      </c>
      <c r="B1526" s="14" t="s">
        <v>82</v>
      </c>
      <c r="C1526" s="14" t="s">
        <v>322</v>
      </c>
      <c r="D1526" s="82">
        <v>51</v>
      </c>
      <c r="E1526" s="87">
        <v>876.16</v>
      </c>
      <c r="F1526" s="87">
        <v>889.9</v>
      </c>
      <c r="G1526" s="87">
        <v>903.86</v>
      </c>
      <c r="H1526" s="87">
        <v>918.05</v>
      </c>
    </row>
    <row r="1527" spans="1:8" x14ac:dyDescent="0.2">
      <c r="A1527" s="14" t="s">
        <v>113</v>
      </c>
      <c r="B1527" s="14" t="s">
        <v>82</v>
      </c>
      <c r="C1527" s="14" t="s">
        <v>322</v>
      </c>
      <c r="D1527" s="82">
        <v>52</v>
      </c>
      <c r="E1527" s="87">
        <v>917.03</v>
      </c>
      <c r="F1527" s="87">
        <v>931.42</v>
      </c>
      <c r="G1527" s="87">
        <v>946.03</v>
      </c>
      <c r="H1527" s="87">
        <v>960.87</v>
      </c>
    </row>
    <row r="1528" spans="1:8" x14ac:dyDescent="0.2">
      <c r="A1528" s="14" t="s">
        <v>113</v>
      </c>
      <c r="B1528" s="14" t="s">
        <v>82</v>
      </c>
      <c r="C1528" s="14" t="s">
        <v>322</v>
      </c>
      <c r="D1528" s="82">
        <v>53</v>
      </c>
      <c r="E1528" s="87">
        <v>958.37</v>
      </c>
      <c r="F1528" s="87">
        <v>973.41</v>
      </c>
      <c r="G1528" s="87">
        <v>988.68</v>
      </c>
      <c r="H1528" s="87">
        <v>1004.19</v>
      </c>
    </row>
    <row r="1529" spans="1:8" x14ac:dyDescent="0.2">
      <c r="A1529" s="14" t="s">
        <v>113</v>
      </c>
      <c r="B1529" s="14" t="s">
        <v>82</v>
      </c>
      <c r="C1529" s="14" t="s">
        <v>322</v>
      </c>
      <c r="D1529" s="82">
        <v>54</v>
      </c>
      <c r="E1529" s="87">
        <v>1003</v>
      </c>
      <c r="F1529" s="87">
        <v>1018.74</v>
      </c>
      <c r="G1529" s="87">
        <v>1034.72</v>
      </c>
      <c r="H1529" s="87">
        <v>1050.95</v>
      </c>
    </row>
    <row r="1530" spans="1:8" x14ac:dyDescent="0.2">
      <c r="A1530" s="14" t="s">
        <v>113</v>
      </c>
      <c r="B1530" s="14" t="s">
        <v>82</v>
      </c>
      <c r="C1530" s="14" t="s">
        <v>322</v>
      </c>
      <c r="D1530" s="82">
        <v>55</v>
      </c>
      <c r="E1530" s="87">
        <v>1047.6300000000001</v>
      </c>
      <c r="F1530" s="87">
        <v>1064.07</v>
      </c>
      <c r="G1530" s="87">
        <v>1080.76</v>
      </c>
      <c r="H1530" s="87">
        <v>1097.72</v>
      </c>
    </row>
    <row r="1531" spans="1:8" x14ac:dyDescent="0.2">
      <c r="A1531" s="14" t="s">
        <v>113</v>
      </c>
      <c r="B1531" s="14" t="s">
        <v>82</v>
      </c>
      <c r="C1531" s="14" t="s">
        <v>322</v>
      </c>
      <c r="D1531" s="82">
        <v>56</v>
      </c>
      <c r="E1531" s="87">
        <v>1096.02</v>
      </c>
      <c r="F1531" s="87">
        <v>1113.21</v>
      </c>
      <c r="G1531" s="87">
        <v>1130.68</v>
      </c>
      <c r="H1531" s="87">
        <v>1148.42</v>
      </c>
    </row>
    <row r="1532" spans="1:8" x14ac:dyDescent="0.2">
      <c r="A1532" s="14" t="s">
        <v>113</v>
      </c>
      <c r="B1532" s="14" t="s">
        <v>82</v>
      </c>
      <c r="C1532" s="14" t="s">
        <v>322</v>
      </c>
      <c r="D1532" s="82">
        <v>57</v>
      </c>
      <c r="E1532" s="87">
        <v>1144.8800000000001</v>
      </c>
      <c r="F1532" s="87">
        <v>1162.8399999999999</v>
      </c>
      <c r="G1532" s="87">
        <v>1181.08</v>
      </c>
      <c r="H1532" s="87">
        <v>1199.6099999999999</v>
      </c>
    </row>
    <row r="1533" spans="1:8" x14ac:dyDescent="0.2">
      <c r="A1533" s="14" t="s">
        <v>113</v>
      </c>
      <c r="B1533" s="14" t="s">
        <v>82</v>
      </c>
      <c r="C1533" s="14" t="s">
        <v>322</v>
      </c>
      <c r="D1533" s="82">
        <v>58</v>
      </c>
      <c r="E1533" s="87">
        <v>1197.02</v>
      </c>
      <c r="F1533" s="87">
        <v>1215.8</v>
      </c>
      <c r="G1533" s="87">
        <v>1234.8800000000001</v>
      </c>
      <c r="H1533" s="87">
        <v>1254.25</v>
      </c>
    </row>
    <row r="1534" spans="1:8" x14ac:dyDescent="0.2">
      <c r="A1534" s="14" t="s">
        <v>113</v>
      </c>
      <c r="B1534" s="14" t="s">
        <v>82</v>
      </c>
      <c r="C1534" s="14" t="s">
        <v>322</v>
      </c>
      <c r="D1534" s="82">
        <v>59</v>
      </c>
      <c r="E1534" s="87">
        <v>1222.8599999999999</v>
      </c>
      <c r="F1534" s="87">
        <v>1242.05</v>
      </c>
      <c r="G1534" s="87">
        <v>1261.53</v>
      </c>
      <c r="H1534" s="87">
        <v>1281.33</v>
      </c>
    </row>
    <row r="1535" spans="1:8" x14ac:dyDescent="0.2">
      <c r="A1535" s="14" t="s">
        <v>113</v>
      </c>
      <c r="B1535" s="14" t="s">
        <v>82</v>
      </c>
      <c r="C1535" s="14" t="s">
        <v>322</v>
      </c>
      <c r="D1535" s="82">
        <v>60</v>
      </c>
      <c r="E1535" s="87">
        <v>1275.01</v>
      </c>
      <c r="F1535" s="87">
        <v>1295.01</v>
      </c>
      <c r="G1535" s="87">
        <v>1315.33</v>
      </c>
      <c r="H1535" s="87">
        <v>1335.97</v>
      </c>
    </row>
    <row r="1536" spans="1:8" x14ac:dyDescent="0.2">
      <c r="A1536" s="14" t="s">
        <v>113</v>
      </c>
      <c r="B1536" s="14" t="s">
        <v>82</v>
      </c>
      <c r="C1536" s="14" t="s">
        <v>322</v>
      </c>
      <c r="D1536" s="82">
        <v>61</v>
      </c>
      <c r="E1536" s="87">
        <v>1320.11</v>
      </c>
      <c r="F1536" s="87">
        <v>1340.82</v>
      </c>
      <c r="G1536" s="87">
        <v>1361.85</v>
      </c>
      <c r="H1536" s="87">
        <v>1383.22</v>
      </c>
    </row>
    <row r="1537" spans="1:8" x14ac:dyDescent="0.2">
      <c r="A1537" s="14" t="s">
        <v>113</v>
      </c>
      <c r="B1537" s="14" t="s">
        <v>82</v>
      </c>
      <c r="C1537" s="14" t="s">
        <v>322</v>
      </c>
      <c r="D1537" s="82">
        <v>62</v>
      </c>
      <c r="E1537" s="87">
        <v>1349.7</v>
      </c>
      <c r="F1537" s="87">
        <v>1370.88</v>
      </c>
      <c r="G1537" s="87">
        <v>1392.39</v>
      </c>
      <c r="H1537" s="87">
        <v>1414.23</v>
      </c>
    </row>
    <row r="1538" spans="1:8" x14ac:dyDescent="0.2">
      <c r="A1538" s="14" t="s">
        <v>113</v>
      </c>
      <c r="B1538" s="14" t="s">
        <v>82</v>
      </c>
      <c r="C1538" s="14" t="s">
        <v>322</v>
      </c>
      <c r="D1538" s="82">
        <v>63</v>
      </c>
      <c r="E1538" s="87">
        <v>1386.82</v>
      </c>
      <c r="F1538" s="87">
        <v>1408.57</v>
      </c>
      <c r="G1538" s="87">
        <v>1430.67</v>
      </c>
      <c r="H1538" s="87">
        <v>1453.12</v>
      </c>
    </row>
    <row r="1539" spans="1:8" x14ac:dyDescent="0.2">
      <c r="A1539" s="14" t="s">
        <v>113</v>
      </c>
      <c r="B1539" s="14" t="s">
        <v>82</v>
      </c>
      <c r="C1539" s="14" t="s">
        <v>322</v>
      </c>
      <c r="D1539" s="82" t="s">
        <v>84</v>
      </c>
      <c r="E1539" s="87">
        <v>1409.36</v>
      </c>
      <c r="F1539" s="87">
        <v>1431.47</v>
      </c>
      <c r="G1539" s="87">
        <v>1453.93</v>
      </c>
      <c r="H1539" s="87">
        <v>1476.74</v>
      </c>
    </row>
    <row r="1540" spans="1:8" ht="75" x14ac:dyDescent="0.2">
      <c r="A1540" s="82" t="s">
        <v>114</v>
      </c>
      <c r="B1540" s="83" t="s">
        <v>82</v>
      </c>
      <c r="C1540" s="88" t="s">
        <v>322</v>
      </c>
      <c r="D1540" s="82" t="s">
        <v>83</v>
      </c>
      <c r="E1540" s="87">
        <v>349.92</v>
      </c>
      <c r="F1540" s="87">
        <v>355.41</v>
      </c>
      <c r="G1540" s="87">
        <v>360.98</v>
      </c>
      <c r="H1540" s="87">
        <v>366.65</v>
      </c>
    </row>
    <row r="1541" spans="1:8" x14ac:dyDescent="0.2">
      <c r="A1541" s="14" t="s">
        <v>114</v>
      </c>
      <c r="B1541" s="14" t="s">
        <v>82</v>
      </c>
      <c r="C1541" s="14" t="s">
        <v>322</v>
      </c>
      <c r="D1541" s="82">
        <v>15</v>
      </c>
      <c r="E1541" s="87">
        <v>381.02</v>
      </c>
      <c r="F1541" s="87">
        <v>387</v>
      </c>
      <c r="G1541" s="87">
        <v>393.07</v>
      </c>
      <c r="H1541" s="87">
        <v>399.24</v>
      </c>
    </row>
    <row r="1542" spans="1:8" x14ac:dyDescent="0.2">
      <c r="A1542" s="14" t="s">
        <v>114</v>
      </c>
      <c r="B1542" s="14" t="s">
        <v>82</v>
      </c>
      <c r="C1542" s="14" t="s">
        <v>322</v>
      </c>
      <c r="D1542" s="82">
        <v>16</v>
      </c>
      <c r="E1542" s="87">
        <v>392.91</v>
      </c>
      <c r="F1542" s="87">
        <v>399.08</v>
      </c>
      <c r="G1542" s="87">
        <v>405.34</v>
      </c>
      <c r="H1542" s="87">
        <v>411.7</v>
      </c>
    </row>
    <row r="1543" spans="1:8" x14ac:dyDescent="0.2">
      <c r="A1543" s="14" t="s">
        <v>114</v>
      </c>
      <c r="B1543" s="14" t="s">
        <v>82</v>
      </c>
      <c r="C1543" s="14" t="s">
        <v>322</v>
      </c>
      <c r="D1543" s="82">
        <v>17</v>
      </c>
      <c r="E1543" s="87">
        <v>404.81</v>
      </c>
      <c r="F1543" s="87">
        <v>411.16</v>
      </c>
      <c r="G1543" s="87">
        <v>417.61</v>
      </c>
      <c r="H1543" s="87">
        <v>424.16</v>
      </c>
    </row>
    <row r="1544" spans="1:8" x14ac:dyDescent="0.2">
      <c r="A1544" s="14" t="s">
        <v>114</v>
      </c>
      <c r="B1544" s="14" t="s">
        <v>82</v>
      </c>
      <c r="C1544" s="14" t="s">
        <v>322</v>
      </c>
      <c r="D1544" s="82">
        <v>18</v>
      </c>
      <c r="E1544" s="87">
        <v>417.61</v>
      </c>
      <c r="F1544" s="87">
        <v>424.17</v>
      </c>
      <c r="G1544" s="87">
        <v>430.82</v>
      </c>
      <c r="H1544" s="87">
        <v>437.58</v>
      </c>
    </row>
    <row r="1545" spans="1:8" x14ac:dyDescent="0.2">
      <c r="A1545" s="14" t="s">
        <v>114</v>
      </c>
      <c r="B1545" s="14" t="s">
        <v>82</v>
      </c>
      <c r="C1545" s="14" t="s">
        <v>322</v>
      </c>
      <c r="D1545" s="82">
        <v>19</v>
      </c>
      <c r="E1545" s="87">
        <v>430.42</v>
      </c>
      <c r="F1545" s="87">
        <v>437.17</v>
      </c>
      <c r="G1545" s="87">
        <v>444.03</v>
      </c>
      <c r="H1545" s="87">
        <v>451</v>
      </c>
    </row>
    <row r="1546" spans="1:8" x14ac:dyDescent="0.2">
      <c r="A1546" s="14" t="s">
        <v>114</v>
      </c>
      <c r="B1546" s="14" t="s">
        <v>82</v>
      </c>
      <c r="C1546" s="14" t="s">
        <v>322</v>
      </c>
      <c r="D1546" s="82">
        <v>20</v>
      </c>
      <c r="E1546" s="87">
        <v>443.69</v>
      </c>
      <c r="F1546" s="87">
        <v>450.65</v>
      </c>
      <c r="G1546" s="87">
        <v>457.72</v>
      </c>
      <c r="H1546" s="87">
        <v>464.9</v>
      </c>
    </row>
    <row r="1547" spans="1:8" x14ac:dyDescent="0.2">
      <c r="A1547" s="14" t="s">
        <v>114</v>
      </c>
      <c r="B1547" s="14" t="s">
        <v>82</v>
      </c>
      <c r="C1547" s="14" t="s">
        <v>322</v>
      </c>
      <c r="D1547" s="82">
        <v>21</v>
      </c>
      <c r="E1547" s="87">
        <v>457.41</v>
      </c>
      <c r="F1547" s="87">
        <v>464.58</v>
      </c>
      <c r="G1547" s="87">
        <v>471.87</v>
      </c>
      <c r="H1547" s="87">
        <v>479.28</v>
      </c>
    </row>
    <row r="1548" spans="1:8" x14ac:dyDescent="0.2">
      <c r="A1548" s="14" t="s">
        <v>114</v>
      </c>
      <c r="B1548" s="14" t="s">
        <v>82</v>
      </c>
      <c r="C1548" s="14" t="s">
        <v>322</v>
      </c>
      <c r="D1548" s="82">
        <v>22</v>
      </c>
      <c r="E1548" s="87">
        <v>457.41</v>
      </c>
      <c r="F1548" s="87">
        <v>464.58</v>
      </c>
      <c r="G1548" s="87">
        <v>471.87</v>
      </c>
      <c r="H1548" s="87">
        <v>479.28</v>
      </c>
    </row>
    <row r="1549" spans="1:8" x14ac:dyDescent="0.2">
      <c r="A1549" s="14" t="s">
        <v>114</v>
      </c>
      <c r="B1549" s="14" t="s">
        <v>82</v>
      </c>
      <c r="C1549" s="14" t="s">
        <v>322</v>
      </c>
      <c r="D1549" s="82">
        <v>23</v>
      </c>
      <c r="E1549" s="87">
        <v>457.41</v>
      </c>
      <c r="F1549" s="87">
        <v>464.58</v>
      </c>
      <c r="G1549" s="87">
        <v>471.87</v>
      </c>
      <c r="H1549" s="87">
        <v>479.28</v>
      </c>
    </row>
    <row r="1550" spans="1:8" x14ac:dyDescent="0.2">
      <c r="A1550" s="14" t="s">
        <v>114</v>
      </c>
      <c r="B1550" s="14" t="s">
        <v>82</v>
      </c>
      <c r="C1550" s="14" t="s">
        <v>322</v>
      </c>
      <c r="D1550" s="82">
        <v>24</v>
      </c>
      <c r="E1550" s="87">
        <v>457.41</v>
      </c>
      <c r="F1550" s="87">
        <v>464.58</v>
      </c>
      <c r="G1550" s="87">
        <v>471.87</v>
      </c>
      <c r="H1550" s="87">
        <v>479.28</v>
      </c>
    </row>
    <row r="1551" spans="1:8" x14ac:dyDescent="0.2">
      <c r="A1551" s="14" t="s">
        <v>114</v>
      </c>
      <c r="B1551" s="14" t="s">
        <v>82</v>
      </c>
      <c r="C1551" s="14" t="s">
        <v>322</v>
      </c>
      <c r="D1551" s="82">
        <v>25</v>
      </c>
      <c r="E1551" s="87">
        <v>459.24</v>
      </c>
      <c r="F1551" s="87">
        <v>466.44</v>
      </c>
      <c r="G1551" s="87">
        <v>473.76</v>
      </c>
      <c r="H1551" s="87">
        <v>481.19</v>
      </c>
    </row>
    <row r="1552" spans="1:8" x14ac:dyDescent="0.2">
      <c r="A1552" s="14" t="s">
        <v>114</v>
      </c>
      <c r="B1552" s="14" t="s">
        <v>82</v>
      </c>
      <c r="C1552" s="14" t="s">
        <v>322</v>
      </c>
      <c r="D1552" s="82">
        <v>26</v>
      </c>
      <c r="E1552" s="87">
        <v>468.39</v>
      </c>
      <c r="F1552" s="87">
        <v>475.73</v>
      </c>
      <c r="G1552" s="87">
        <v>483.2</v>
      </c>
      <c r="H1552" s="87">
        <v>490.78</v>
      </c>
    </row>
    <row r="1553" spans="1:8" x14ac:dyDescent="0.2">
      <c r="A1553" s="14" t="s">
        <v>114</v>
      </c>
      <c r="B1553" s="14" t="s">
        <v>82</v>
      </c>
      <c r="C1553" s="14" t="s">
        <v>322</v>
      </c>
      <c r="D1553" s="82">
        <v>27</v>
      </c>
      <c r="E1553" s="87">
        <v>479.36</v>
      </c>
      <c r="F1553" s="87">
        <v>486.88</v>
      </c>
      <c r="G1553" s="87">
        <v>494.52</v>
      </c>
      <c r="H1553" s="87">
        <v>502.28</v>
      </c>
    </row>
    <row r="1554" spans="1:8" x14ac:dyDescent="0.2">
      <c r="A1554" s="14" t="s">
        <v>114</v>
      </c>
      <c r="B1554" s="14" t="s">
        <v>82</v>
      </c>
      <c r="C1554" s="14" t="s">
        <v>322</v>
      </c>
      <c r="D1554" s="82">
        <v>28</v>
      </c>
      <c r="E1554" s="87">
        <v>497.2</v>
      </c>
      <c r="F1554" s="87">
        <v>505</v>
      </c>
      <c r="G1554" s="87">
        <v>512.92999999999995</v>
      </c>
      <c r="H1554" s="87">
        <v>520.97</v>
      </c>
    </row>
    <row r="1555" spans="1:8" x14ac:dyDescent="0.2">
      <c r="A1555" s="14" t="s">
        <v>114</v>
      </c>
      <c r="B1555" s="14" t="s">
        <v>82</v>
      </c>
      <c r="C1555" s="14" t="s">
        <v>322</v>
      </c>
      <c r="D1555" s="82">
        <v>29</v>
      </c>
      <c r="E1555" s="87">
        <v>511.84</v>
      </c>
      <c r="F1555" s="87">
        <v>519.87</v>
      </c>
      <c r="G1555" s="87">
        <v>528.03</v>
      </c>
      <c r="H1555" s="87">
        <v>536.30999999999995</v>
      </c>
    </row>
    <row r="1556" spans="1:8" x14ac:dyDescent="0.2">
      <c r="A1556" s="14" t="s">
        <v>114</v>
      </c>
      <c r="B1556" s="14" t="s">
        <v>82</v>
      </c>
      <c r="C1556" s="14" t="s">
        <v>322</v>
      </c>
      <c r="D1556" s="82">
        <v>30</v>
      </c>
      <c r="E1556" s="87">
        <v>519.16</v>
      </c>
      <c r="F1556" s="87">
        <v>527.29999999999995</v>
      </c>
      <c r="G1556" s="87">
        <v>535.58000000000004</v>
      </c>
      <c r="H1556" s="87">
        <v>543.98</v>
      </c>
    </row>
    <row r="1557" spans="1:8" x14ac:dyDescent="0.2">
      <c r="A1557" s="14" t="s">
        <v>114</v>
      </c>
      <c r="B1557" s="14" t="s">
        <v>82</v>
      </c>
      <c r="C1557" s="14" t="s">
        <v>322</v>
      </c>
      <c r="D1557" s="82">
        <v>31</v>
      </c>
      <c r="E1557" s="87">
        <v>530.14</v>
      </c>
      <c r="F1557" s="87">
        <v>538.45000000000005</v>
      </c>
      <c r="G1557" s="87">
        <v>546.9</v>
      </c>
      <c r="H1557" s="87">
        <v>555.48</v>
      </c>
    </row>
    <row r="1558" spans="1:8" x14ac:dyDescent="0.2">
      <c r="A1558" s="14" t="s">
        <v>114</v>
      </c>
      <c r="B1558" s="14" t="s">
        <v>82</v>
      </c>
      <c r="C1558" s="14" t="s">
        <v>322</v>
      </c>
      <c r="D1558" s="82">
        <v>32</v>
      </c>
      <c r="E1558" s="87">
        <v>541.11</v>
      </c>
      <c r="F1558" s="87">
        <v>549.6</v>
      </c>
      <c r="G1558" s="87">
        <v>558.23</v>
      </c>
      <c r="H1558" s="87">
        <v>566.98</v>
      </c>
    </row>
    <row r="1559" spans="1:8" x14ac:dyDescent="0.2">
      <c r="A1559" s="14" t="s">
        <v>114</v>
      </c>
      <c r="B1559" s="14" t="s">
        <v>82</v>
      </c>
      <c r="C1559" s="14" t="s">
        <v>322</v>
      </c>
      <c r="D1559" s="82">
        <v>33</v>
      </c>
      <c r="E1559" s="87">
        <v>547.97</v>
      </c>
      <c r="F1559" s="87">
        <v>556.57000000000005</v>
      </c>
      <c r="G1559" s="87">
        <v>565.29999999999995</v>
      </c>
      <c r="H1559" s="87">
        <v>574.16999999999996</v>
      </c>
    </row>
    <row r="1560" spans="1:8" x14ac:dyDescent="0.2">
      <c r="A1560" s="14" t="s">
        <v>114</v>
      </c>
      <c r="B1560" s="14" t="s">
        <v>82</v>
      </c>
      <c r="C1560" s="14" t="s">
        <v>322</v>
      </c>
      <c r="D1560" s="82">
        <v>34</v>
      </c>
      <c r="E1560" s="87">
        <v>555.29</v>
      </c>
      <c r="F1560" s="87">
        <v>564.01</v>
      </c>
      <c r="G1560" s="87">
        <v>572.85</v>
      </c>
      <c r="H1560" s="87">
        <v>581.84</v>
      </c>
    </row>
    <row r="1561" spans="1:8" x14ac:dyDescent="0.2">
      <c r="A1561" s="14" t="s">
        <v>114</v>
      </c>
      <c r="B1561" s="14" t="s">
        <v>82</v>
      </c>
      <c r="C1561" s="14" t="s">
        <v>322</v>
      </c>
      <c r="D1561" s="82">
        <v>35</v>
      </c>
      <c r="E1561" s="87">
        <v>558.95000000000005</v>
      </c>
      <c r="F1561" s="87">
        <v>567.72</v>
      </c>
      <c r="G1561" s="87">
        <v>576.63</v>
      </c>
      <c r="H1561" s="87">
        <v>585.67999999999995</v>
      </c>
    </row>
    <row r="1562" spans="1:8" x14ac:dyDescent="0.2">
      <c r="A1562" s="14" t="s">
        <v>114</v>
      </c>
      <c r="B1562" s="14" t="s">
        <v>82</v>
      </c>
      <c r="C1562" s="14" t="s">
        <v>322</v>
      </c>
      <c r="D1562" s="82">
        <v>36</v>
      </c>
      <c r="E1562" s="87">
        <v>562.61</v>
      </c>
      <c r="F1562" s="87">
        <v>571.44000000000005</v>
      </c>
      <c r="G1562" s="87">
        <v>580.4</v>
      </c>
      <c r="H1562" s="87">
        <v>589.51</v>
      </c>
    </row>
    <row r="1563" spans="1:8" x14ac:dyDescent="0.2">
      <c r="A1563" s="14" t="s">
        <v>114</v>
      </c>
      <c r="B1563" s="14" t="s">
        <v>82</v>
      </c>
      <c r="C1563" s="14" t="s">
        <v>322</v>
      </c>
      <c r="D1563" s="82">
        <v>37</v>
      </c>
      <c r="E1563" s="87">
        <v>566.27</v>
      </c>
      <c r="F1563" s="87">
        <v>575.16</v>
      </c>
      <c r="G1563" s="87">
        <v>584.17999999999995</v>
      </c>
      <c r="H1563" s="87">
        <v>593.34</v>
      </c>
    </row>
    <row r="1564" spans="1:8" x14ac:dyDescent="0.2">
      <c r="A1564" s="14" t="s">
        <v>114</v>
      </c>
      <c r="B1564" s="14" t="s">
        <v>82</v>
      </c>
      <c r="C1564" s="14" t="s">
        <v>322</v>
      </c>
      <c r="D1564" s="82">
        <v>38</v>
      </c>
      <c r="E1564" s="87">
        <v>569.92999999999995</v>
      </c>
      <c r="F1564" s="87">
        <v>578.87</v>
      </c>
      <c r="G1564" s="87">
        <v>587.95000000000005</v>
      </c>
      <c r="H1564" s="87">
        <v>597.17999999999995</v>
      </c>
    </row>
    <row r="1565" spans="1:8" x14ac:dyDescent="0.2">
      <c r="A1565" s="14" t="s">
        <v>114</v>
      </c>
      <c r="B1565" s="14" t="s">
        <v>82</v>
      </c>
      <c r="C1565" s="14" t="s">
        <v>322</v>
      </c>
      <c r="D1565" s="82">
        <v>39</v>
      </c>
      <c r="E1565" s="87">
        <v>577.25</v>
      </c>
      <c r="F1565" s="87">
        <v>586.30999999999995</v>
      </c>
      <c r="G1565" s="87">
        <v>595.5</v>
      </c>
      <c r="H1565" s="87">
        <v>604.85</v>
      </c>
    </row>
    <row r="1566" spans="1:8" x14ac:dyDescent="0.2">
      <c r="A1566" s="14" t="s">
        <v>114</v>
      </c>
      <c r="B1566" s="14" t="s">
        <v>82</v>
      </c>
      <c r="C1566" s="14" t="s">
        <v>322</v>
      </c>
      <c r="D1566" s="82">
        <v>40</v>
      </c>
      <c r="E1566" s="87">
        <v>584.57000000000005</v>
      </c>
      <c r="F1566" s="87">
        <v>593.74</v>
      </c>
      <c r="G1566" s="87">
        <v>603.04999999999995</v>
      </c>
      <c r="H1566" s="87">
        <v>612.52</v>
      </c>
    </row>
    <row r="1567" spans="1:8" x14ac:dyDescent="0.2">
      <c r="A1567" s="14" t="s">
        <v>114</v>
      </c>
      <c r="B1567" s="14" t="s">
        <v>82</v>
      </c>
      <c r="C1567" s="14" t="s">
        <v>322</v>
      </c>
      <c r="D1567" s="82">
        <v>41</v>
      </c>
      <c r="E1567" s="87">
        <v>595.54</v>
      </c>
      <c r="F1567" s="87">
        <v>604.89</v>
      </c>
      <c r="G1567" s="87">
        <v>614.38</v>
      </c>
      <c r="H1567" s="87">
        <v>624.02</v>
      </c>
    </row>
    <row r="1568" spans="1:8" x14ac:dyDescent="0.2">
      <c r="A1568" s="14" t="s">
        <v>114</v>
      </c>
      <c r="B1568" s="14" t="s">
        <v>82</v>
      </c>
      <c r="C1568" s="14" t="s">
        <v>322</v>
      </c>
      <c r="D1568" s="82">
        <v>42</v>
      </c>
      <c r="E1568" s="87">
        <v>606.07000000000005</v>
      </c>
      <c r="F1568" s="87">
        <v>615.57000000000005</v>
      </c>
      <c r="G1568" s="87">
        <v>625.23</v>
      </c>
      <c r="H1568" s="87">
        <v>635.04</v>
      </c>
    </row>
    <row r="1569" spans="1:8" x14ac:dyDescent="0.2">
      <c r="A1569" s="14" t="s">
        <v>114</v>
      </c>
      <c r="B1569" s="14" t="s">
        <v>82</v>
      </c>
      <c r="C1569" s="14" t="s">
        <v>322</v>
      </c>
      <c r="D1569" s="82">
        <v>43</v>
      </c>
      <c r="E1569" s="87">
        <v>620.70000000000005</v>
      </c>
      <c r="F1569" s="87">
        <v>630.44000000000005</v>
      </c>
      <c r="G1569" s="87">
        <v>640.33000000000004</v>
      </c>
      <c r="H1569" s="87">
        <v>650.38</v>
      </c>
    </row>
    <row r="1570" spans="1:8" x14ac:dyDescent="0.2">
      <c r="A1570" s="14" t="s">
        <v>114</v>
      </c>
      <c r="B1570" s="14" t="s">
        <v>82</v>
      </c>
      <c r="C1570" s="14" t="s">
        <v>322</v>
      </c>
      <c r="D1570" s="82">
        <v>44</v>
      </c>
      <c r="E1570" s="87">
        <v>639</v>
      </c>
      <c r="F1570" s="87">
        <v>649.02</v>
      </c>
      <c r="G1570" s="87">
        <v>659.21</v>
      </c>
      <c r="H1570" s="87">
        <v>669.55</v>
      </c>
    </row>
    <row r="1571" spans="1:8" x14ac:dyDescent="0.2">
      <c r="A1571" s="14" t="s">
        <v>114</v>
      </c>
      <c r="B1571" s="14" t="s">
        <v>82</v>
      </c>
      <c r="C1571" s="14" t="s">
        <v>322</v>
      </c>
      <c r="D1571" s="82">
        <v>45</v>
      </c>
      <c r="E1571" s="87">
        <v>660.5</v>
      </c>
      <c r="F1571" s="87">
        <v>670.86</v>
      </c>
      <c r="G1571" s="87">
        <v>681.38</v>
      </c>
      <c r="H1571" s="87">
        <v>692.08</v>
      </c>
    </row>
    <row r="1572" spans="1:8" x14ac:dyDescent="0.2">
      <c r="A1572" s="14" t="s">
        <v>114</v>
      </c>
      <c r="B1572" s="14" t="s">
        <v>82</v>
      </c>
      <c r="C1572" s="14" t="s">
        <v>322</v>
      </c>
      <c r="D1572" s="82">
        <v>46</v>
      </c>
      <c r="E1572" s="87">
        <v>686.11</v>
      </c>
      <c r="F1572" s="87">
        <v>696.88</v>
      </c>
      <c r="G1572" s="87">
        <v>707.81</v>
      </c>
      <c r="H1572" s="87">
        <v>718.91</v>
      </c>
    </row>
    <row r="1573" spans="1:8" x14ac:dyDescent="0.2">
      <c r="A1573" s="14" t="s">
        <v>114</v>
      </c>
      <c r="B1573" s="14" t="s">
        <v>82</v>
      </c>
      <c r="C1573" s="14" t="s">
        <v>322</v>
      </c>
      <c r="D1573" s="82">
        <v>47</v>
      </c>
      <c r="E1573" s="87">
        <v>714.93</v>
      </c>
      <c r="F1573" s="87">
        <v>726.15</v>
      </c>
      <c r="G1573" s="87">
        <v>737.54</v>
      </c>
      <c r="H1573" s="87">
        <v>749.11</v>
      </c>
    </row>
    <row r="1574" spans="1:8" x14ac:dyDescent="0.2">
      <c r="A1574" s="14" t="s">
        <v>114</v>
      </c>
      <c r="B1574" s="14" t="s">
        <v>82</v>
      </c>
      <c r="C1574" s="14" t="s">
        <v>322</v>
      </c>
      <c r="D1574" s="82">
        <v>48</v>
      </c>
      <c r="E1574" s="87">
        <v>747.86</v>
      </c>
      <c r="F1574" s="87">
        <v>759.6</v>
      </c>
      <c r="G1574" s="87">
        <v>771.51</v>
      </c>
      <c r="H1574" s="87">
        <v>783.62</v>
      </c>
    </row>
    <row r="1575" spans="1:8" x14ac:dyDescent="0.2">
      <c r="A1575" s="14" t="s">
        <v>114</v>
      </c>
      <c r="B1575" s="14" t="s">
        <v>82</v>
      </c>
      <c r="C1575" s="14" t="s">
        <v>322</v>
      </c>
      <c r="D1575" s="82">
        <v>49</v>
      </c>
      <c r="E1575" s="87">
        <v>780.34</v>
      </c>
      <c r="F1575" s="87">
        <v>792.58</v>
      </c>
      <c r="G1575" s="87">
        <v>805.02</v>
      </c>
      <c r="H1575" s="87">
        <v>817.65</v>
      </c>
    </row>
    <row r="1576" spans="1:8" x14ac:dyDescent="0.2">
      <c r="A1576" s="14" t="s">
        <v>114</v>
      </c>
      <c r="B1576" s="14" t="s">
        <v>82</v>
      </c>
      <c r="C1576" s="14" t="s">
        <v>322</v>
      </c>
      <c r="D1576" s="82">
        <v>50</v>
      </c>
      <c r="E1576" s="87">
        <v>816.93</v>
      </c>
      <c r="F1576" s="87">
        <v>829.75</v>
      </c>
      <c r="G1576" s="87">
        <v>842.77</v>
      </c>
      <c r="H1576" s="87">
        <v>855.99</v>
      </c>
    </row>
    <row r="1577" spans="1:8" x14ac:dyDescent="0.2">
      <c r="A1577" s="14" t="s">
        <v>114</v>
      </c>
      <c r="B1577" s="14" t="s">
        <v>82</v>
      </c>
      <c r="C1577" s="14" t="s">
        <v>322</v>
      </c>
      <c r="D1577" s="82">
        <v>51</v>
      </c>
      <c r="E1577" s="87">
        <v>853.07</v>
      </c>
      <c r="F1577" s="87">
        <v>866.45</v>
      </c>
      <c r="G1577" s="87">
        <v>880.04</v>
      </c>
      <c r="H1577" s="87">
        <v>893.85</v>
      </c>
    </row>
    <row r="1578" spans="1:8" x14ac:dyDescent="0.2">
      <c r="A1578" s="14" t="s">
        <v>114</v>
      </c>
      <c r="B1578" s="14" t="s">
        <v>82</v>
      </c>
      <c r="C1578" s="14" t="s">
        <v>322</v>
      </c>
      <c r="D1578" s="82">
        <v>52</v>
      </c>
      <c r="E1578" s="87">
        <v>892.86</v>
      </c>
      <c r="F1578" s="87">
        <v>906.87</v>
      </c>
      <c r="G1578" s="87">
        <v>921.1</v>
      </c>
      <c r="H1578" s="87">
        <v>935.55</v>
      </c>
    </row>
    <row r="1579" spans="1:8" x14ac:dyDescent="0.2">
      <c r="A1579" s="14" t="s">
        <v>114</v>
      </c>
      <c r="B1579" s="14" t="s">
        <v>82</v>
      </c>
      <c r="C1579" s="14" t="s">
        <v>322</v>
      </c>
      <c r="D1579" s="82">
        <v>53</v>
      </c>
      <c r="E1579" s="87">
        <v>933.11</v>
      </c>
      <c r="F1579" s="87">
        <v>947.75</v>
      </c>
      <c r="G1579" s="87">
        <v>962.62</v>
      </c>
      <c r="H1579" s="87">
        <v>977.72</v>
      </c>
    </row>
    <row r="1580" spans="1:8" x14ac:dyDescent="0.2">
      <c r="A1580" s="14" t="s">
        <v>114</v>
      </c>
      <c r="B1580" s="14" t="s">
        <v>82</v>
      </c>
      <c r="C1580" s="14" t="s">
        <v>322</v>
      </c>
      <c r="D1580" s="82">
        <v>54</v>
      </c>
      <c r="E1580" s="87">
        <v>976.57</v>
      </c>
      <c r="F1580" s="87">
        <v>991.89</v>
      </c>
      <c r="G1580" s="87">
        <v>1007.45</v>
      </c>
      <c r="H1580" s="87">
        <v>1023.26</v>
      </c>
    </row>
    <row r="1581" spans="1:8" x14ac:dyDescent="0.2">
      <c r="A1581" s="14" t="s">
        <v>114</v>
      </c>
      <c r="B1581" s="14" t="s">
        <v>82</v>
      </c>
      <c r="C1581" s="14" t="s">
        <v>322</v>
      </c>
      <c r="D1581" s="82">
        <v>55</v>
      </c>
      <c r="E1581" s="87">
        <v>1020.02</v>
      </c>
      <c r="F1581" s="87">
        <v>1036.02</v>
      </c>
      <c r="G1581" s="87">
        <v>1052.28</v>
      </c>
      <c r="H1581" s="87">
        <v>1068.79</v>
      </c>
    </row>
    <row r="1582" spans="1:8" x14ac:dyDescent="0.2">
      <c r="A1582" s="14" t="s">
        <v>114</v>
      </c>
      <c r="B1582" s="14" t="s">
        <v>82</v>
      </c>
      <c r="C1582" s="14" t="s">
        <v>322</v>
      </c>
      <c r="D1582" s="82">
        <v>56</v>
      </c>
      <c r="E1582" s="87">
        <v>1067.1300000000001</v>
      </c>
      <c r="F1582" s="87">
        <v>1083.8699999999999</v>
      </c>
      <c r="G1582" s="87">
        <v>1100.8800000000001</v>
      </c>
      <c r="H1582" s="87">
        <v>1118.1500000000001</v>
      </c>
    </row>
    <row r="1583" spans="1:8" x14ac:dyDescent="0.2">
      <c r="A1583" s="14" t="s">
        <v>114</v>
      </c>
      <c r="B1583" s="14" t="s">
        <v>82</v>
      </c>
      <c r="C1583" s="14" t="s">
        <v>322</v>
      </c>
      <c r="D1583" s="82">
        <v>57</v>
      </c>
      <c r="E1583" s="87">
        <v>1114.7</v>
      </c>
      <c r="F1583" s="87">
        <v>1132.19</v>
      </c>
      <c r="G1583" s="87">
        <v>1149.96</v>
      </c>
      <c r="H1583" s="87">
        <v>1168</v>
      </c>
    </row>
    <row r="1584" spans="1:8" x14ac:dyDescent="0.2">
      <c r="A1584" s="14" t="s">
        <v>114</v>
      </c>
      <c r="B1584" s="14" t="s">
        <v>82</v>
      </c>
      <c r="C1584" s="14" t="s">
        <v>322</v>
      </c>
      <c r="D1584" s="82">
        <v>58</v>
      </c>
      <c r="E1584" s="87">
        <v>1165.47</v>
      </c>
      <c r="F1584" s="87">
        <v>1183.76</v>
      </c>
      <c r="G1584" s="87">
        <v>1202.33</v>
      </c>
      <c r="H1584" s="87">
        <v>1221.2</v>
      </c>
    </row>
    <row r="1585" spans="1:8" x14ac:dyDescent="0.2">
      <c r="A1585" s="14" t="s">
        <v>114</v>
      </c>
      <c r="B1585" s="14" t="s">
        <v>82</v>
      </c>
      <c r="C1585" s="14" t="s">
        <v>322</v>
      </c>
      <c r="D1585" s="82">
        <v>59</v>
      </c>
      <c r="E1585" s="87">
        <v>1190.6300000000001</v>
      </c>
      <c r="F1585" s="87">
        <v>1209.31</v>
      </c>
      <c r="G1585" s="87">
        <v>1228.29</v>
      </c>
      <c r="H1585" s="87">
        <v>1247.56</v>
      </c>
    </row>
    <row r="1586" spans="1:8" x14ac:dyDescent="0.2">
      <c r="A1586" s="14" t="s">
        <v>114</v>
      </c>
      <c r="B1586" s="14" t="s">
        <v>82</v>
      </c>
      <c r="C1586" s="14" t="s">
        <v>322</v>
      </c>
      <c r="D1586" s="82">
        <v>60</v>
      </c>
      <c r="E1586" s="87">
        <v>1241.4000000000001</v>
      </c>
      <c r="F1586" s="87">
        <v>1260.8800000000001</v>
      </c>
      <c r="G1586" s="87">
        <v>1280.6600000000001</v>
      </c>
      <c r="H1586" s="87">
        <v>1300.76</v>
      </c>
    </row>
    <row r="1587" spans="1:8" x14ac:dyDescent="0.2">
      <c r="A1587" s="14" t="s">
        <v>114</v>
      </c>
      <c r="B1587" s="14" t="s">
        <v>82</v>
      </c>
      <c r="C1587" s="14" t="s">
        <v>322</v>
      </c>
      <c r="D1587" s="82">
        <v>61</v>
      </c>
      <c r="E1587" s="87">
        <v>1285.32</v>
      </c>
      <c r="F1587" s="87">
        <v>1305.48</v>
      </c>
      <c r="G1587" s="87">
        <v>1325.96</v>
      </c>
      <c r="H1587" s="87">
        <v>1346.77</v>
      </c>
    </row>
    <row r="1588" spans="1:8" x14ac:dyDescent="0.2">
      <c r="A1588" s="14" t="s">
        <v>114</v>
      </c>
      <c r="B1588" s="14" t="s">
        <v>82</v>
      </c>
      <c r="C1588" s="14" t="s">
        <v>322</v>
      </c>
      <c r="D1588" s="82">
        <v>62</v>
      </c>
      <c r="E1588" s="87">
        <v>1314.13</v>
      </c>
      <c r="F1588" s="87">
        <v>1334.75</v>
      </c>
      <c r="G1588" s="87">
        <v>1355.69</v>
      </c>
      <c r="H1588" s="87">
        <v>1376.96</v>
      </c>
    </row>
    <row r="1589" spans="1:8" x14ac:dyDescent="0.2">
      <c r="A1589" s="14" t="s">
        <v>114</v>
      </c>
      <c r="B1589" s="14" t="s">
        <v>82</v>
      </c>
      <c r="C1589" s="14" t="s">
        <v>322</v>
      </c>
      <c r="D1589" s="82">
        <v>63</v>
      </c>
      <c r="E1589" s="87">
        <v>1350.27</v>
      </c>
      <c r="F1589" s="87">
        <v>1371.45</v>
      </c>
      <c r="G1589" s="87">
        <v>1392.97</v>
      </c>
      <c r="H1589" s="87">
        <v>1414.82</v>
      </c>
    </row>
    <row r="1590" spans="1:8" x14ac:dyDescent="0.2">
      <c r="A1590" s="14" t="s">
        <v>114</v>
      </c>
      <c r="B1590" s="14" t="s">
        <v>82</v>
      </c>
      <c r="C1590" s="14" t="s">
        <v>322</v>
      </c>
      <c r="D1590" s="82" t="s">
        <v>84</v>
      </c>
      <c r="E1590" s="87">
        <v>1372.21</v>
      </c>
      <c r="F1590" s="87">
        <v>1393.74</v>
      </c>
      <c r="G1590" s="87">
        <v>1415.61</v>
      </c>
      <c r="H1590" s="87">
        <v>1437.82</v>
      </c>
    </row>
    <row r="1591" spans="1:8" ht="75" x14ac:dyDescent="0.2">
      <c r="A1591" s="82" t="s">
        <v>115</v>
      </c>
      <c r="B1591" s="83" t="s">
        <v>82</v>
      </c>
      <c r="C1591" s="88" t="s">
        <v>322</v>
      </c>
      <c r="D1591" s="82" t="s">
        <v>83</v>
      </c>
      <c r="E1591" s="87">
        <v>531.91999999999996</v>
      </c>
      <c r="F1591" s="87">
        <v>540.26</v>
      </c>
      <c r="G1591" s="87">
        <v>548.74</v>
      </c>
      <c r="H1591" s="87">
        <v>557.35</v>
      </c>
    </row>
    <row r="1592" spans="1:8" x14ac:dyDescent="0.2">
      <c r="A1592" s="14" t="s">
        <v>115</v>
      </c>
      <c r="B1592" s="14" t="s">
        <v>82</v>
      </c>
      <c r="C1592" s="14" t="s">
        <v>322</v>
      </c>
      <c r="D1592" s="82">
        <v>15</v>
      </c>
      <c r="E1592" s="87">
        <v>579.20000000000005</v>
      </c>
      <c r="F1592" s="87">
        <v>588.28</v>
      </c>
      <c r="G1592" s="87">
        <v>597.51</v>
      </c>
      <c r="H1592" s="87">
        <v>606.89</v>
      </c>
    </row>
    <row r="1593" spans="1:8" x14ac:dyDescent="0.2">
      <c r="A1593" s="14" t="s">
        <v>115</v>
      </c>
      <c r="B1593" s="14" t="s">
        <v>82</v>
      </c>
      <c r="C1593" s="14" t="s">
        <v>322</v>
      </c>
      <c r="D1593" s="82">
        <v>16</v>
      </c>
      <c r="E1593" s="87">
        <v>597.28</v>
      </c>
      <c r="F1593" s="87">
        <v>606.65</v>
      </c>
      <c r="G1593" s="87">
        <v>616.16</v>
      </c>
      <c r="H1593" s="87">
        <v>625.83000000000004</v>
      </c>
    </row>
    <row r="1594" spans="1:8" x14ac:dyDescent="0.2">
      <c r="A1594" s="14" t="s">
        <v>115</v>
      </c>
      <c r="B1594" s="14" t="s">
        <v>82</v>
      </c>
      <c r="C1594" s="14" t="s">
        <v>322</v>
      </c>
      <c r="D1594" s="82">
        <v>17</v>
      </c>
      <c r="E1594" s="87">
        <v>615.35</v>
      </c>
      <c r="F1594" s="87">
        <v>625.01</v>
      </c>
      <c r="G1594" s="87">
        <v>634.80999999999995</v>
      </c>
      <c r="H1594" s="87">
        <v>644.77</v>
      </c>
    </row>
    <row r="1595" spans="1:8" x14ac:dyDescent="0.2">
      <c r="A1595" s="14" t="s">
        <v>115</v>
      </c>
      <c r="B1595" s="14" t="s">
        <v>82</v>
      </c>
      <c r="C1595" s="14" t="s">
        <v>322</v>
      </c>
      <c r="D1595" s="82">
        <v>18</v>
      </c>
      <c r="E1595" s="87">
        <v>634.82000000000005</v>
      </c>
      <c r="F1595" s="87">
        <v>644.78</v>
      </c>
      <c r="G1595" s="87">
        <v>654.9</v>
      </c>
      <c r="H1595" s="87">
        <v>665.17</v>
      </c>
    </row>
    <row r="1596" spans="1:8" x14ac:dyDescent="0.2">
      <c r="A1596" s="14" t="s">
        <v>115</v>
      </c>
      <c r="B1596" s="14" t="s">
        <v>82</v>
      </c>
      <c r="C1596" s="14" t="s">
        <v>322</v>
      </c>
      <c r="D1596" s="82">
        <v>19</v>
      </c>
      <c r="E1596" s="87">
        <v>654.29</v>
      </c>
      <c r="F1596" s="87">
        <v>664.56</v>
      </c>
      <c r="G1596" s="87">
        <v>674.98</v>
      </c>
      <c r="H1596" s="87">
        <v>685.57</v>
      </c>
    </row>
    <row r="1597" spans="1:8" x14ac:dyDescent="0.2">
      <c r="A1597" s="14" t="s">
        <v>115</v>
      </c>
      <c r="B1597" s="14" t="s">
        <v>82</v>
      </c>
      <c r="C1597" s="14" t="s">
        <v>322</v>
      </c>
      <c r="D1597" s="82">
        <v>20</v>
      </c>
      <c r="E1597" s="87">
        <v>674.46</v>
      </c>
      <c r="F1597" s="87">
        <v>685.04</v>
      </c>
      <c r="G1597" s="87">
        <v>695.78</v>
      </c>
      <c r="H1597" s="87">
        <v>706.7</v>
      </c>
    </row>
    <row r="1598" spans="1:8" x14ac:dyDescent="0.2">
      <c r="A1598" s="14" t="s">
        <v>115</v>
      </c>
      <c r="B1598" s="14" t="s">
        <v>82</v>
      </c>
      <c r="C1598" s="14" t="s">
        <v>322</v>
      </c>
      <c r="D1598" s="82">
        <v>21</v>
      </c>
      <c r="E1598" s="87">
        <v>695.31</v>
      </c>
      <c r="F1598" s="87">
        <v>706.22</v>
      </c>
      <c r="G1598" s="87">
        <v>717.3</v>
      </c>
      <c r="H1598" s="87">
        <v>728.56</v>
      </c>
    </row>
    <row r="1599" spans="1:8" x14ac:dyDescent="0.2">
      <c r="A1599" s="14" t="s">
        <v>115</v>
      </c>
      <c r="B1599" s="14" t="s">
        <v>82</v>
      </c>
      <c r="C1599" s="14" t="s">
        <v>322</v>
      </c>
      <c r="D1599" s="82">
        <v>22</v>
      </c>
      <c r="E1599" s="87">
        <v>695.31</v>
      </c>
      <c r="F1599" s="87">
        <v>706.22</v>
      </c>
      <c r="G1599" s="87">
        <v>717.3</v>
      </c>
      <c r="H1599" s="87">
        <v>728.56</v>
      </c>
    </row>
    <row r="1600" spans="1:8" x14ac:dyDescent="0.2">
      <c r="A1600" s="14" t="s">
        <v>115</v>
      </c>
      <c r="B1600" s="14" t="s">
        <v>82</v>
      </c>
      <c r="C1600" s="14" t="s">
        <v>322</v>
      </c>
      <c r="D1600" s="82">
        <v>23</v>
      </c>
      <c r="E1600" s="87">
        <v>695.31</v>
      </c>
      <c r="F1600" s="87">
        <v>706.22</v>
      </c>
      <c r="G1600" s="87">
        <v>717.3</v>
      </c>
      <c r="H1600" s="87">
        <v>728.56</v>
      </c>
    </row>
    <row r="1601" spans="1:8" x14ac:dyDescent="0.2">
      <c r="A1601" s="14" t="s">
        <v>115</v>
      </c>
      <c r="B1601" s="14" t="s">
        <v>82</v>
      </c>
      <c r="C1601" s="14" t="s">
        <v>322</v>
      </c>
      <c r="D1601" s="82">
        <v>24</v>
      </c>
      <c r="E1601" s="87">
        <v>695.31</v>
      </c>
      <c r="F1601" s="87">
        <v>706.22</v>
      </c>
      <c r="G1601" s="87">
        <v>717.3</v>
      </c>
      <c r="H1601" s="87">
        <v>728.56</v>
      </c>
    </row>
    <row r="1602" spans="1:8" x14ac:dyDescent="0.2">
      <c r="A1602" s="14" t="s">
        <v>115</v>
      </c>
      <c r="B1602" s="14" t="s">
        <v>82</v>
      </c>
      <c r="C1602" s="14" t="s">
        <v>322</v>
      </c>
      <c r="D1602" s="82">
        <v>25</v>
      </c>
      <c r="E1602" s="87">
        <v>698.1</v>
      </c>
      <c r="F1602" s="87">
        <v>709.05</v>
      </c>
      <c r="G1602" s="87">
        <v>720.17</v>
      </c>
      <c r="H1602" s="87">
        <v>731.47</v>
      </c>
    </row>
    <row r="1603" spans="1:8" x14ac:dyDescent="0.2">
      <c r="A1603" s="14" t="s">
        <v>115</v>
      </c>
      <c r="B1603" s="14" t="s">
        <v>82</v>
      </c>
      <c r="C1603" s="14" t="s">
        <v>322</v>
      </c>
      <c r="D1603" s="82">
        <v>26</v>
      </c>
      <c r="E1603" s="87">
        <v>712</v>
      </c>
      <c r="F1603" s="87">
        <v>723.17</v>
      </c>
      <c r="G1603" s="87">
        <v>734.52</v>
      </c>
      <c r="H1603" s="87">
        <v>746.04</v>
      </c>
    </row>
    <row r="1604" spans="1:8" x14ac:dyDescent="0.2">
      <c r="A1604" s="14" t="s">
        <v>115</v>
      </c>
      <c r="B1604" s="14" t="s">
        <v>82</v>
      </c>
      <c r="C1604" s="14" t="s">
        <v>322</v>
      </c>
      <c r="D1604" s="82">
        <v>27</v>
      </c>
      <c r="E1604" s="87">
        <v>728.69</v>
      </c>
      <c r="F1604" s="87">
        <v>740.12</v>
      </c>
      <c r="G1604" s="87">
        <v>751.73</v>
      </c>
      <c r="H1604" s="87">
        <v>763.53</v>
      </c>
    </row>
    <row r="1605" spans="1:8" x14ac:dyDescent="0.2">
      <c r="A1605" s="14" t="s">
        <v>115</v>
      </c>
      <c r="B1605" s="14" t="s">
        <v>82</v>
      </c>
      <c r="C1605" s="14" t="s">
        <v>322</v>
      </c>
      <c r="D1605" s="82">
        <v>28</v>
      </c>
      <c r="E1605" s="87">
        <v>755.81</v>
      </c>
      <c r="F1605" s="87">
        <v>767.67</v>
      </c>
      <c r="G1605" s="87">
        <v>779.71</v>
      </c>
      <c r="H1605" s="87">
        <v>791.94</v>
      </c>
    </row>
    <row r="1606" spans="1:8" x14ac:dyDescent="0.2">
      <c r="A1606" s="14" t="s">
        <v>115</v>
      </c>
      <c r="B1606" s="14" t="s">
        <v>82</v>
      </c>
      <c r="C1606" s="14" t="s">
        <v>322</v>
      </c>
      <c r="D1606" s="82">
        <v>29</v>
      </c>
      <c r="E1606" s="87">
        <v>778.06</v>
      </c>
      <c r="F1606" s="87">
        <v>790.26</v>
      </c>
      <c r="G1606" s="87">
        <v>802.66</v>
      </c>
      <c r="H1606" s="87">
        <v>815.26</v>
      </c>
    </row>
    <row r="1607" spans="1:8" x14ac:dyDescent="0.2">
      <c r="A1607" s="14" t="s">
        <v>115</v>
      </c>
      <c r="B1607" s="14" t="s">
        <v>82</v>
      </c>
      <c r="C1607" s="14" t="s">
        <v>322</v>
      </c>
      <c r="D1607" s="82">
        <v>30</v>
      </c>
      <c r="E1607" s="87">
        <v>789.18</v>
      </c>
      <c r="F1607" s="87">
        <v>801.56</v>
      </c>
      <c r="G1607" s="87">
        <v>814.14</v>
      </c>
      <c r="H1607" s="87">
        <v>826.91</v>
      </c>
    </row>
    <row r="1608" spans="1:8" x14ac:dyDescent="0.2">
      <c r="A1608" s="14" t="s">
        <v>115</v>
      </c>
      <c r="B1608" s="14" t="s">
        <v>82</v>
      </c>
      <c r="C1608" s="14" t="s">
        <v>322</v>
      </c>
      <c r="D1608" s="82">
        <v>31</v>
      </c>
      <c r="E1608" s="87">
        <v>805.87</v>
      </c>
      <c r="F1608" s="87">
        <v>818.51</v>
      </c>
      <c r="G1608" s="87">
        <v>831.36</v>
      </c>
      <c r="H1608" s="87">
        <v>844.4</v>
      </c>
    </row>
    <row r="1609" spans="1:8" x14ac:dyDescent="0.2">
      <c r="A1609" s="14" t="s">
        <v>115</v>
      </c>
      <c r="B1609" s="14" t="s">
        <v>82</v>
      </c>
      <c r="C1609" s="14" t="s">
        <v>322</v>
      </c>
      <c r="D1609" s="82">
        <v>32</v>
      </c>
      <c r="E1609" s="87">
        <v>822.56</v>
      </c>
      <c r="F1609" s="87">
        <v>835.46</v>
      </c>
      <c r="G1609" s="87">
        <v>848.57</v>
      </c>
      <c r="H1609" s="87">
        <v>861.88</v>
      </c>
    </row>
    <row r="1610" spans="1:8" x14ac:dyDescent="0.2">
      <c r="A1610" s="14" t="s">
        <v>115</v>
      </c>
      <c r="B1610" s="14" t="s">
        <v>82</v>
      </c>
      <c r="C1610" s="14" t="s">
        <v>322</v>
      </c>
      <c r="D1610" s="82">
        <v>33</v>
      </c>
      <c r="E1610" s="87">
        <v>832.99</v>
      </c>
      <c r="F1610" s="87">
        <v>846.06</v>
      </c>
      <c r="G1610" s="87">
        <v>859.33</v>
      </c>
      <c r="H1610" s="87">
        <v>872.81</v>
      </c>
    </row>
    <row r="1611" spans="1:8" x14ac:dyDescent="0.2">
      <c r="A1611" s="14" t="s">
        <v>115</v>
      </c>
      <c r="B1611" s="14" t="s">
        <v>82</v>
      </c>
      <c r="C1611" s="14" t="s">
        <v>322</v>
      </c>
      <c r="D1611" s="82">
        <v>34</v>
      </c>
      <c r="E1611" s="87">
        <v>844.11</v>
      </c>
      <c r="F1611" s="87">
        <v>857.36</v>
      </c>
      <c r="G1611" s="87">
        <v>870.81</v>
      </c>
      <c r="H1611" s="87">
        <v>884.47</v>
      </c>
    </row>
    <row r="1612" spans="1:8" x14ac:dyDescent="0.2">
      <c r="A1612" s="14" t="s">
        <v>115</v>
      </c>
      <c r="B1612" s="14" t="s">
        <v>82</v>
      </c>
      <c r="C1612" s="14" t="s">
        <v>322</v>
      </c>
      <c r="D1612" s="82">
        <v>35</v>
      </c>
      <c r="E1612" s="87">
        <v>849.67</v>
      </c>
      <c r="F1612" s="87">
        <v>863.01</v>
      </c>
      <c r="G1612" s="87">
        <v>876.55</v>
      </c>
      <c r="H1612" s="87">
        <v>890.3</v>
      </c>
    </row>
    <row r="1613" spans="1:8" x14ac:dyDescent="0.2">
      <c r="A1613" s="14" t="s">
        <v>115</v>
      </c>
      <c r="B1613" s="14" t="s">
        <v>82</v>
      </c>
      <c r="C1613" s="14" t="s">
        <v>322</v>
      </c>
      <c r="D1613" s="82">
        <v>36</v>
      </c>
      <c r="E1613" s="87">
        <v>855.24</v>
      </c>
      <c r="F1613" s="87">
        <v>868.66</v>
      </c>
      <c r="G1613" s="87">
        <v>882.28</v>
      </c>
      <c r="H1613" s="87">
        <v>896.13</v>
      </c>
    </row>
    <row r="1614" spans="1:8" x14ac:dyDescent="0.2">
      <c r="A1614" s="14" t="s">
        <v>115</v>
      </c>
      <c r="B1614" s="14" t="s">
        <v>82</v>
      </c>
      <c r="C1614" s="14" t="s">
        <v>322</v>
      </c>
      <c r="D1614" s="82">
        <v>37</v>
      </c>
      <c r="E1614" s="87">
        <v>860.8</v>
      </c>
      <c r="F1614" s="87">
        <v>874.31</v>
      </c>
      <c r="G1614" s="87">
        <v>888.02</v>
      </c>
      <c r="H1614" s="87">
        <v>901.95</v>
      </c>
    </row>
    <row r="1615" spans="1:8" x14ac:dyDescent="0.2">
      <c r="A1615" s="14" t="s">
        <v>115</v>
      </c>
      <c r="B1615" s="14" t="s">
        <v>82</v>
      </c>
      <c r="C1615" s="14" t="s">
        <v>322</v>
      </c>
      <c r="D1615" s="82">
        <v>38</v>
      </c>
      <c r="E1615" s="87">
        <v>866.36</v>
      </c>
      <c r="F1615" s="87">
        <v>879.95</v>
      </c>
      <c r="G1615" s="87">
        <v>893.76</v>
      </c>
      <c r="H1615" s="87">
        <v>907.78</v>
      </c>
    </row>
    <row r="1616" spans="1:8" x14ac:dyDescent="0.2">
      <c r="A1616" s="14" t="s">
        <v>115</v>
      </c>
      <c r="B1616" s="14" t="s">
        <v>82</v>
      </c>
      <c r="C1616" s="14" t="s">
        <v>322</v>
      </c>
      <c r="D1616" s="82">
        <v>39</v>
      </c>
      <c r="E1616" s="87">
        <v>877.49</v>
      </c>
      <c r="F1616" s="87">
        <v>891.25</v>
      </c>
      <c r="G1616" s="87">
        <v>905.24</v>
      </c>
      <c r="H1616" s="87">
        <v>919.44</v>
      </c>
    </row>
    <row r="1617" spans="1:8" x14ac:dyDescent="0.2">
      <c r="A1617" s="14" t="s">
        <v>115</v>
      </c>
      <c r="B1617" s="14" t="s">
        <v>82</v>
      </c>
      <c r="C1617" s="14" t="s">
        <v>322</v>
      </c>
      <c r="D1617" s="82">
        <v>40</v>
      </c>
      <c r="E1617" s="87">
        <v>888.61</v>
      </c>
      <c r="F1617" s="87">
        <v>902.55</v>
      </c>
      <c r="G1617" s="87">
        <v>916.71</v>
      </c>
      <c r="H1617" s="87">
        <v>931.1</v>
      </c>
    </row>
    <row r="1618" spans="1:8" x14ac:dyDescent="0.2">
      <c r="A1618" s="14" t="s">
        <v>115</v>
      </c>
      <c r="B1618" s="14" t="s">
        <v>82</v>
      </c>
      <c r="C1618" s="14" t="s">
        <v>322</v>
      </c>
      <c r="D1618" s="82">
        <v>41</v>
      </c>
      <c r="E1618" s="87">
        <v>905.3</v>
      </c>
      <c r="F1618" s="87">
        <v>919.5</v>
      </c>
      <c r="G1618" s="87">
        <v>933.93</v>
      </c>
      <c r="H1618" s="87">
        <v>948.58</v>
      </c>
    </row>
    <row r="1619" spans="1:8" x14ac:dyDescent="0.2">
      <c r="A1619" s="14" t="s">
        <v>115</v>
      </c>
      <c r="B1619" s="14" t="s">
        <v>82</v>
      </c>
      <c r="C1619" s="14" t="s">
        <v>322</v>
      </c>
      <c r="D1619" s="82">
        <v>42</v>
      </c>
      <c r="E1619" s="87">
        <v>921.29</v>
      </c>
      <c r="F1619" s="87">
        <v>935.75</v>
      </c>
      <c r="G1619" s="87">
        <v>950.43</v>
      </c>
      <c r="H1619" s="87">
        <v>965.34</v>
      </c>
    </row>
    <row r="1620" spans="1:8" x14ac:dyDescent="0.2">
      <c r="A1620" s="14" t="s">
        <v>115</v>
      </c>
      <c r="B1620" s="14" t="s">
        <v>82</v>
      </c>
      <c r="C1620" s="14" t="s">
        <v>322</v>
      </c>
      <c r="D1620" s="82">
        <v>43</v>
      </c>
      <c r="E1620" s="87">
        <v>943.54</v>
      </c>
      <c r="F1620" s="87">
        <v>958.35</v>
      </c>
      <c r="G1620" s="87">
        <v>973.38</v>
      </c>
      <c r="H1620" s="87">
        <v>988.65</v>
      </c>
    </row>
    <row r="1621" spans="1:8" x14ac:dyDescent="0.2">
      <c r="A1621" s="14" t="s">
        <v>115</v>
      </c>
      <c r="B1621" s="14" t="s">
        <v>82</v>
      </c>
      <c r="C1621" s="14" t="s">
        <v>322</v>
      </c>
      <c r="D1621" s="82">
        <v>44</v>
      </c>
      <c r="E1621" s="87">
        <v>971.35</v>
      </c>
      <c r="F1621" s="87">
        <v>986.59</v>
      </c>
      <c r="G1621" s="87">
        <v>1002.07</v>
      </c>
      <c r="H1621" s="87">
        <v>1017.8</v>
      </c>
    </row>
    <row r="1622" spans="1:8" x14ac:dyDescent="0.2">
      <c r="A1622" s="14" t="s">
        <v>115</v>
      </c>
      <c r="B1622" s="14" t="s">
        <v>82</v>
      </c>
      <c r="C1622" s="14" t="s">
        <v>322</v>
      </c>
      <c r="D1622" s="82">
        <v>45</v>
      </c>
      <c r="E1622" s="87">
        <v>1004.03</v>
      </c>
      <c r="F1622" s="87">
        <v>1019.79</v>
      </c>
      <c r="G1622" s="87">
        <v>1035.79</v>
      </c>
      <c r="H1622" s="87">
        <v>1052.04</v>
      </c>
    </row>
    <row r="1623" spans="1:8" x14ac:dyDescent="0.2">
      <c r="A1623" s="14" t="s">
        <v>115</v>
      </c>
      <c r="B1623" s="14" t="s">
        <v>82</v>
      </c>
      <c r="C1623" s="14" t="s">
        <v>322</v>
      </c>
      <c r="D1623" s="82">
        <v>46</v>
      </c>
      <c r="E1623" s="87">
        <v>1042.97</v>
      </c>
      <c r="F1623" s="87">
        <v>1059.3399999999999</v>
      </c>
      <c r="G1623" s="87">
        <v>1075.96</v>
      </c>
      <c r="H1623" s="87">
        <v>1092.8399999999999</v>
      </c>
    </row>
    <row r="1624" spans="1:8" x14ac:dyDescent="0.2">
      <c r="A1624" s="14" t="s">
        <v>115</v>
      </c>
      <c r="B1624" s="14" t="s">
        <v>82</v>
      </c>
      <c r="C1624" s="14" t="s">
        <v>322</v>
      </c>
      <c r="D1624" s="82">
        <v>47</v>
      </c>
      <c r="E1624" s="87">
        <v>1086.78</v>
      </c>
      <c r="F1624" s="87">
        <v>1103.83</v>
      </c>
      <c r="G1624" s="87">
        <v>1121.1500000000001</v>
      </c>
      <c r="H1624" s="87">
        <v>1138.74</v>
      </c>
    </row>
    <row r="1625" spans="1:8" x14ac:dyDescent="0.2">
      <c r="A1625" s="14" t="s">
        <v>115</v>
      </c>
      <c r="B1625" s="14" t="s">
        <v>82</v>
      </c>
      <c r="C1625" s="14" t="s">
        <v>322</v>
      </c>
      <c r="D1625" s="82">
        <v>48</v>
      </c>
      <c r="E1625" s="87">
        <v>1136.8399999999999</v>
      </c>
      <c r="F1625" s="87">
        <v>1154.68</v>
      </c>
      <c r="G1625" s="87">
        <v>1172.79</v>
      </c>
      <c r="H1625" s="87">
        <v>1191.19</v>
      </c>
    </row>
    <row r="1626" spans="1:8" x14ac:dyDescent="0.2">
      <c r="A1626" s="14" t="s">
        <v>115</v>
      </c>
      <c r="B1626" s="14" t="s">
        <v>82</v>
      </c>
      <c r="C1626" s="14" t="s">
        <v>322</v>
      </c>
      <c r="D1626" s="82">
        <v>49</v>
      </c>
      <c r="E1626" s="87">
        <v>1186.21</v>
      </c>
      <c r="F1626" s="87">
        <v>1204.82</v>
      </c>
      <c r="G1626" s="87">
        <v>1223.72</v>
      </c>
      <c r="H1626" s="87">
        <v>1242.92</v>
      </c>
    </row>
    <row r="1627" spans="1:8" x14ac:dyDescent="0.2">
      <c r="A1627" s="14" t="s">
        <v>115</v>
      </c>
      <c r="B1627" s="14" t="s">
        <v>82</v>
      </c>
      <c r="C1627" s="14" t="s">
        <v>322</v>
      </c>
      <c r="D1627" s="82">
        <v>50</v>
      </c>
      <c r="E1627" s="87">
        <v>1241.83</v>
      </c>
      <c r="F1627" s="87">
        <v>1261.32</v>
      </c>
      <c r="G1627" s="87">
        <v>1281.1099999999999</v>
      </c>
      <c r="H1627" s="87">
        <v>1301.2</v>
      </c>
    </row>
    <row r="1628" spans="1:8" x14ac:dyDescent="0.2">
      <c r="A1628" s="14" t="s">
        <v>115</v>
      </c>
      <c r="B1628" s="14" t="s">
        <v>82</v>
      </c>
      <c r="C1628" s="14" t="s">
        <v>322</v>
      </c>
      <c r="D1628" s="82">
        <v>51</v>
      </c>
      <c r="E1628" s="87">
        <v>1296.76</v>
      </c>
      <c r="F1628" s="87">
        <v>1317.11</v>
      </c>
      <c r="G1628" s="87">
        <v>1337.77</v>
      </c>
      <c r="H1628" s="87">
        <v>1358.76</v>
      </c>
    </row>
    <row r="1629" spans="1:8" x14ac:dyDescent="0.2">
      <c r="A1629" s="14" t="s">
        <v>115</v>
      </c>
      <c r="B1629" s="14" t="s">
        <v>82</v>
      </c>
      <c r="C1629" s="14" t="s">
        <v>322</v>
      </c>
      <c r="D1629" s="82">
        <v>52</v>
      </c>
      <c r="E1629" s="87">
        <v>1357.25</v>
      </c>
      <c r="F1629" s="87">
        <v>1378.55</v>
      </c>
      <c r="G1629" s="87">
        <v>1400.18</v>
      </c>
      <c r="H1629" s="87">
        <v>1422.15</v>
      </c>
    </row>
    <row r="1630" spans="1:8" x14ac:dyDescent="0.2">
      <c r="A1630" s="14" t="s">
        <v>115</v>
      </c>
      <c r="B1630" s="14" t="s">
        <v>82</v>
      </c>
      <c r="C1630" s="14" t="s">
        <v>322</v>
      </c>
      <c r="D1630" s="82">
        <v>53</v>
      </c>
      <c r="E1630" s="87">
        <v>1418.44</v>
      </c>
      <c r="F1630" s="87">
        <v>1440.7</v>
      </c>
      <c r="G1630" s="87">
        <v>1463.3</v>
      </c>
      <c r="H1630" s="87">
        <v>1486.26</v>
      </c>
    </row>
    <row r="1631" spans="1:8" x14ac:dyDescent="0.2">
      <c r="A1631" s="14" t="s">
        <v>115</v>
      </c>
      <c r="B1631" s="14" t="s">
        <v>82</v>
      </c>
      <c r="C1631" s="14" t="s">
        <v>322</v>
      </c>
      <c r="D1631" s="82">
        <v>54</v>
      </c>
      <c r="E1631" s="87">
        <v>1484.5</v>
      </c>
      <c r="F1631" s="87">
        <v>1507.79</v>
      </c>
      <c r="G1631" s="87">
        <v>1531.44</v>
      </c>
      <c r="H1631" s="87">
        <v>1555.47</v>
      </c>
    </row>
    <row r="1632" spans="1:8" x14ac:dyDescent="0.2">
      <c r="A1632" s="14" t="s">
        <v>115</v>
      </c>
      <c r="B1632" s="14" t="s">
        <v>82</v>
      </c>
      <c r="C1632" s="14" t="s">
        <v>322</v>
      </c>
      <c r="D1632" s="82">
        <v>55</v>
      </c>
      <c r="E1632" s="87">
        <v>1550.55</v>
      </c>
      <c r="F1632" s="87">
        <v>1574.88</v>
      </c>
      <c r="G1632" s="87">
        <v>1599.59</v>
      </c>
      <c r="H1632" s="87">
        <v>1624.68</v>
      </c>
    </row>
    <row r="1633" spans="1:8" x14ac:dyDescent="0.2">
      <c r="A1633" s="14" t="s">
        <v>115</v>
      </c>
      <c r="B1633" s="14" t="s">
        <v>82</v>
      </c>
      <c r="C1633" s="14" t="s">
        <v>322</v>
      </c>
      <c r="D1633" s="82">
        <v>56</v>
      </c>
      <c r="E1633" s="87">
        <v>1622.17</v>
      </c>
      <c r="F1633" s="87">
        <v>1647.62</v>
      </c>
      <c r="G1633" s="87">
        <v>1673.47</v>
      </c>
      <c r="H1633" s="87">
        <v>1699.73</v>
      </c>
    </row>
    <row r="1634" spans="1:8" x14ac:dyDescent="0.2">
      <c r="A1634" s="14" t="s">
        <v>115</v>
      </c>
      <c r="B1634" s="14" t="s">
        <v>82</v>
      </c>
      <c r="C1634" s="14" t="s">
        <v>322</v>
      </c>
      <c r="D1634" s="82">
        <v>57</v>
      </c>
      <c r="E1634" s="87">
        <v>1694.48</v>
      </c>
      <c r="F1634" s="87">
        <v>1721.07</v>
      </c>
      <c r="G1634" s="87">
        <v>1748.07</v>
      </c>
      <c r="H1634" s="87">
        <v>1775.5</v>
      </c>
    </row>
    <row r="1635" spans="1:8" x14ac:dyDescent="0.2">
      <c r="A1635" s="14" t="s">
        <v>115</v>
      </c>
      <c r="B1635" s="14" t="s">
        <v>82</v>
      </c>
      <c r="C1635" s="14" t="s">
        <v>322</v>
      </c>
      <c r="D1635" s="82">
        <v>58</v>
      </c>
      <c r="E1635" s="87">
        <v>1771.66</v>
      </c>
      <c r="F1635" s="87">
        <v>1799.46</v>
      </c>
      <c r="G1635" s="87">
        <v>1827.69</v>
      </c>
      <c r="H1635" s="87">
        <v>1856.37</v>
      </c>
    </row>
    <row r="1636" spans="1:8" x14ac:dyDescent="0.2">
      <c r="A1636" s="14" t="s">
        <v>115</v>
      </c>
      <c r="B1636" s="14" t="s">
        <v>82</v>
      </c>
      <c r="C1636" s="14" t="s">
        <v>322</v>
      </c>
      <c r="D1636" s="82">
        <v>59</v>
      </c>
      <c r="E1636" s="87">
        <v>1809.9</v>
      </c>
      <c r="F1636" s="87">
        <v>1838.3</v>
      </c>
      <c r="G1636" s="87">
        <v>1867.14</v>
      </c>
      <c r="H1636" s="87">
        <v>1896.44</v>
      </c>
    </row>
    <row r="1637" spans="1:8" x14ac:dyDescent="0.2">
      <c r="A1637" s="14" t="s">
        <v>115</v>
      </c>
      <c r="B1637" s="14" t="s">
        <v>82</v>
      </c>
      <c r="C1637" s="14" t="s">
        <v>322</v>
      </c>
      <c r="D1637" s="82">
        <v>60</v>
      </c>
      <c r="E1637" s="87">
        <v>1887.08</v>
      </c>
      <c r="F1637" s="87">
        <v>1916.69</v>
      </c>
      <c r="G1637" s="87">
        <v>1946.76</v>
      </c>
      <c r="H1637" s="87">
        <v>1977.31</v>
      </c>
    </row>
    <row r="1638" spans="1:8" x14ac:dyDescent="0.2">
      <c r="A1638" s="14" t="s">
        <v>115</v>
      </c>
      <c r="B1638" s="14" t="s">
        <v>82</v>
      </c>
      <c r="C1638" s="14" t="s">
        <v>322</v>
      </c>
      <c r="D1638" s="82">
        <v>61</v>
      </c>
      <c r="E1638" s="87">
        <v>1953.83</v>
      </c>
      <c r="F1638" s="87">
        <v>1984.49</v>
      </c>
      <c r="G1638" s="87">
        <v>2015.62</v>
      </c>
      <c r="H1638" s="87">
        <v>2047.25</v>
      </c>
    </row>
    <row r="1639" spans="1:8" x14ac:dyDescent="0.2">
      <c r="A1639" s="14" t="s">
        <v>115</v>
      </c>
      <c r="B1639" s="14" t="s">
        <v>82</v>
      </c>
      <c r="C1639" s="14" t="s">
        <v>322</v>
      </c>
      <c r="D1639" s="82">
        <v>62</v>
      </c>
      <c r="E1639" s="87">
        <v>1997.64</v>
      </c>
      <c r="F1639" s="87">
        <v>2028.98</v>
      </c>
      <c r="G1639" s="87">
        <v>2060.81</v>
      </c>
      <c r="H1639" s="87">
        <v>2093.15</v>
      </c>
    </row>
    <row r="1640" spans="1:8" x14ac:dyDescent="0.2">
      <c r="A1640" s="14" t="s">
        <v>115</v>
      </c>
      <c r="B1640" s="14" t="s">
        <v>82</v>
      </c>
      <c r="C1640" s="14" t="s">
        <v>322</v>
      </c>
      <c r="D1640" s="82">
        <v>63</v>
      </c>
      <c r="E1640" s="87">
        <v>2052.5700000000002</v>
      </c>
      <c r="F1640" s="87">
        <v>2084.77</v>
      </c>
      <c r="G1640" s="87">
        <v>2117.48</v>
      </c>
      <c r="H1640" s="87">
        <v>2150.6999999999998</v>
      </c>
    </row>
    <row r="1641" spans="1:8" x14ac:dyDescent="0.2">
      <c r="A1641" s="14" t="s">
        <v>115</v>
      </c>
      <c r="B1641" s="14" t="s">
        <v>82</v>
      </c>
      <c r="C1641" s="14" t="s">
        <v>322</v>
      </c>
      <c r="D1641" s="82" t="s">
        <v>84</v>
      </c>
      <c r="E1641" s="87">
        <v>2085.9299999999998</v>
      </c>
      <c r="F1641" s="87">
        <v>2118.66</v>
      </c>
      <c r="G1641" s="87">
        <v>2151.9</v>
      </c>
      <c r="H1641" s="87">
        <v>2185.66</v>
      </c>
    </row>
    <row r="1642" spans="1:8" ht="75" x14ac:dyDescent="0.2">
      <c r="A1642" s="82" t="s">
        <v>116</v>
      </c>
      <c r="B1642" s="83" t="s">
        <v>82</v>
      </c>
      <c r="C1642" s="88" t="s">
        <v>322</v>
      </c>
      <c r="D1642" s="82" t="s">
        <v>83</v>
      </c>
      <c r="E1642" s="87">
        <v>497.44</v>
      </c>
      <c r="F1642" s="87">
        <v>505.24</v>
      </c>
      <c r="G1642" s="87">
        <v>513.16999999999996</v>
      </c>
      <c r="H1642" s="87">
        <v>521.22</v>
      </c>
    </row>
    <row r="1643" spans="1:8" x14ac:dyDescent="0.2">
      <c r="A1643" s="14" t="s">
        <v>116</v>
      </c>
      <c r="B1643" s="14" t="s">
        <v>82</v>
      </c>
      <c r="C1643" s="14" t="s">
        <v>322</v>
      </c>
      <c r="D1643" s="82">
        <v>15</v>
      </c>
      <c r="E1643" s="87">
        <v>541.66</v>
      </c>
      <c r="F1643" s="87">
        <v>550.15</v>
      </c>
      <c r="G1643" s="87">
        <v>558.79</v>
      </c>
      <c r="H1643" s="87">
        <v>567.54999999999995</v>
      </c>
    </row>
    <row r="1644" spans="1:8" x14ac:dyDescent="0.2">
      <c r="A1644" s="14" t="s">
        <v>116</v>
      </c>
      <c r="B1644" s="14" t="s">
        <v>82</v>
      </c>
      <c r="C1644" s="14" t="s">
        <v>322</v>
      </c>
      <c r="D1644" s="82">
        <v>16</v>
      </c>
      <c r="E1644" s="87">
        <v>558.55999999999995</v>
      </c>
      <c r="F1644" s="87">
        <v>567.33000000000004</v>
      </c>
      <c r="G1644" s="87">
        <v>576.23</v>
      </c>
      <c r="H1644" s="87">
        <v>585.27</v>
      </c>
    </row>
    <row r="1645" spans="1:8" x14ac:dyDescent="0.2">
      <c r="A1645" s="14" t="s">
        <v>116</v>
      </c>
      <c r="B1645" s="14" t="s">
        <v>82</v>
      </c>
      <c r="C1645" s="14" t="s">
        <v>322</v>
      </c>
      <c r="D1645" s="82">
        <v>17</v>
      </c>
      <c r="E1645" s="87">
        <v>575.47</v>
      </c>
      <c r="F1645" s="87">
        <v>584.5</v>
      </c>
      <c r="G1645" s="87">
        <v>593.66999999999996</v>
      </c>
      <c r="H1645" s="87">
        <v>602.98</v>
      </c>
    </row>
    <row r="1646" spans="1:8" x14ac:dyDescent="0.2">
      <c r="A1646" s="14" t="s">
        <v>116</v>
      </c>
      <c r="B1646" s="14" t="s">
        <v>82</v>
      </c>
      <c r="C1646" s="14" t="s">
        <v>322</v>
      </c>
      <c r="D1646" s="82">
        <v>18</v>
      </c>
      <c r="E1646" s="87">
        <v>593.67999999999995</v>
      </c>
      <c r="F1646" s="87">
        <v>602.99</v>
      </c>
      <c r="G1646" s="87">
        <v>612.45000000000005</v>
      </c>
      <c r="H1646" s="87">
        <v>622.05999999999995</v>
      </c>
    </row>
    <row r="1647" spans="1:8" x14ac:dyDescent="0.2">
      <c r="A1647" s="14" t="s">
        <v>116</v>
      </c>
      <c r="B1647" s="14" t="s">
        <v>82</v>
      </c>
      <c r="C1647" s="14" t="s">
        <v>322</v>
      </c>
      <c r="D1647" s="82">
        <v>19</v>
      </c>
      <c r="E1647" s="87">
        <v>611.88</v>
      </c>
      <c r="F1647" s="87">
        <v>621.48</v>
      </c>
      <c r="G1647" s="87">
        <v>631.23</v>
      </c>
      <c r="H1647" s="87">
        <v>641.14</v>
      </c>
    </row>
    <row r="1648" spans="1:8" x14ac:dyDescent="0.2">
      <c r="A1648" s="14" t="s">
        <v>116</v>
      </c>
      <c r="B1648" s="14" t="s">
        <v>82</v>
      </c>
      <c r="C1648" s="14" t="s">
        <v>322</v>
      </c>
      <c r="D1648" s="82">
        <v>20</v>
      </c>
      <c r="E1648" s="87">
        <v>630.74</v>
      </c>
      <c r="F1648" s="87">
        <v>640.64</v>
      </c>
      <c r="G1648" s="87">
        <v>650.69000000000005</v>
      </c>
      <c r="H1648" s="87">
        <v>660.9</v>
      </c>
    </row>
    <row r="1649" spans="1:8" x14ac:dyDescent="0.2">
      <c r="A1649" s="14" t="s">
        <v>116</v>
      </c>
      <c r="B1649" s="14" t="s">
        <v>82</v>
      </c>
      <c r="C1649" s="14" t="s">
        <v>322</v>
      </c>
      <c r="D1649" s="82">
        <v>21</v>
      </c>
      <c r="E1649" s="87">
        <v>650.25</v>
      </c>
      <c r="F1649" s="87">
        <v>660.45</v>
      </c>
      <c r="G1649" s="87">
        <v>670.81</v>
      </c>
      <c r="H1649" s="87">
        <v>681.34</v>
      </c>
    </row>
    <row r="1650" spans="1:8" x14ac:dyDescent="0.2">
      <c r="A1650" s="14" t="s">
        <v>116</v>
      </c>
      <c r="B1650" s="14" t="s">
        <v>82</v>
      </c>
      <c r="C1650" s="14" t="s">
        <v>322</v>
      </c>
      <c r="D1650" s="82">
        <v>22</v>
      </c>
      <c r="E1650" s="87">
        <v>650.25</v>
      </c>
      <c r="F1650" s="87">
        <v>660.45</v>
      </c>
      <c r="G1650" s="87">
        <v>670.81</v>
      </c>
      <c r="H1650" s="87">
        <v>681.34</v>
      </c>
    </row>
    <row r="1651" spans="1:8" x14ac:dyDescent="0.2">
      <c r="A1651" s="14" t="s">
        <v>116</v>
      </c>
      <c r="B1651" s="14" t="s">
        <v>82</v>
      </c>
      <c r="C1651" s="14" t="s">
        <v>322</v>
      </c>
      <c r="D1651" s="82">
        <v>23</v>
      </c>
      <c r="E1651" s="87">
        <v>650.25</v>
      </c>
      <c r="F1651" s="87">
        <v>660.45</v>
      </c>
      <c r="G1651" s="87">
        <v>670.81</v>
      </c>
      <c r="H1651" s="87">
        <v>681.34</v>
      </c>
    </row>
    <row r="1652" spans="1:8" x14ac:dyDescent="0.2">
      <c r="A1652" s="14" t="s">
        <v>116</v>
      </c>
      <c r="B1652" s="14" t="s">
        <v>82</v>
      </c>
      <c r="C1652" s="14" t="s">
        <v>322</v>
      </c>
      <c r="D1652" s="82">
        <v>24</v>
      </c>
      <c r="E1652" s="87">
        <v>650.25</v>
      </c>
      <c r="F1652" s="87">
        <v>660.45</v>
      </c>
      <c r="G1652" s="87">
        <v>670.81</v>
      </c>
      <c r="H1652" s="87">
        <v>681.34</v>
      </c>
    </row>
    <row r="1653" spans="1:8" x14ac:dyDescent="0.2">
      <c r="A1653" s="14" t="s">
        <v>116</v>
      </c>
      <c r="B1653" s="14" t="s">
        <v>82</v>
      </c>
      <c r="C1653" s="14" t="s">
        <v>322</v>
      </c>
      <c r="D1653" s="82">
        <v>25</v>
      </c>
      <c r="E1653" s="87">
        <v>652.85</v>
      </c>
      <c r="F1653" s="87">
        <v>663.09</v>
      </c>
      <c r="G1653" s="87">
        <v>673.5</v>
      </c>
      <c r="H1653" s="87">
        <v>684.06</v>
      </c>
    </row>
    <row r="1654" spans="1:8" x14ac:dyDescent="0.2">
      <c r="A1654" s="14" t="s">
        <v>116</v>
      </c>
      <c r="B1654" s="14" t="s">
        <v>82</v>
      </c>
      <c r="C1654" s="14" t="s">
        <v>322</v>
      </c>
      <c r="D1654" s="82">
        <v>26</v>
      </c>
      <c r="E1654" s="87">
        <v>665.85</v>
      </c>
      <c r="F1654" s="87">
        <v>676.3</v>
      </c>
      <c r="G1654" s="87">
        <v>686.91</v>
      </c>
      <c r="H1654" s="87">
        <v>697.69</v>
      </c>
    </row>
    <row r="1655" spans="1:8" x14ac:dyDescent="0.2">
      <c r="A1655" s="14" t="s">
        <v>116</v>
      </c>
      <c r="B1655" s="14" t="s">
        <v>82</v>
      </c>
      <c r="C1655" s="14" t="s">
        <v>322</v>
      </c>
      <c r="D1655" s="82">
        <v>27</v>
      </c>
      <c r="E1655" s="87">
        <v>681.46</v>
      </c>
      <c r="F1655" s="87">
        <v>692.15</v>
      </c>
      <c r="G1655" s="87">
        <v>703.01</v>
      </c>
      <c r="H1655" s="87">
        <v>714.04</v>
      </c>
    </row>
    <row r="1656" spans="1:8" x14ac:dyDescent="0.2">
      <c r="A1656" s="14" t="s">
        <v>116</v>
      </c>
      <c r="B1656" s="14" t="s">
        <v>82</v>
      </c>
      <c r="C1656" s="14" t="s">
        <v>322</v>
      </c>
      <c r="D1656" s="82">
        <v>28</v>
      </c>
      <c r="E1656" s="87">
        <v>706.82</v>
      </c>
      <c r="F1656" s="87">
        <v>717.91</v>
      </c>
      <c r="G1656" s="87">
        <v>729.17</v>
      </c>
      <c r="H1656" s="87">
        <v>740.61</v>
      </c>
    </row>
    <row r="1657" spans="1:8" x14ac:dyDescent="0.2">
      <c r="A1657" s="14" t="s">
        <v>116</v>
      </c>
      <c r="B1657" s="14" t="s">
        <v>82</v>
      </c>
      <c r="C1657" s="14" t="s">
        <v>322</v>
      </c>
      <c r="D1657" s="82">
        <v>29</v>
      </c>
      <c r="E1657" s="87">
        <v>727.63</v>
      </c>
      <c r="F1657" s="87">
        <v>739.04</v>
      </c>
      <c r="G1657" s="87">
        <v>750.64</v>
      </c>
      <c r="H1657" s="87">
        <v>762.42</v>
      </c>
    </row>
    <row r="1658" spans="1:8" x14ac:dyDescent="0.2">
      <c r="A1658" s="14" t="s">
        <v>116</v>
      </c>
      <c r="B1658" s="14" t="s">
        <v>82</v>
      </c>
      <c r="C1658" s="14" t="s">
        <v>322</v>
      </c>
      <c r="D1658" s="82">
        <v>30</v>
      </c>
      <c r="E1658" s="87">
        <v>738.03</v>
      </c>
      <c r="F1658" s="87">
        <v>749.61</v>
      </c>
      <c r="G1658" s="87">
        <v>761.37</v>
      </c>
      <c r="H1658" s="87">
        <v>773.32</v>
      </c>
    </row>
    <row r="1659" spans="1:8" x14ac:dyDescent="0.2">
      <c r="A1659" s="14" t="s">
        <v>116</v>
      </c>
      <c r="B1659" s="14" t="s">
        <v>82</v>
      </c>
      <c r="C1659" s="14" t="s">
        <v>322</v>
      </c>
      <c r="D1659" s="82">
        <v>31</v>
      </c>
      <c r="E1659" s="87">
        <v>753.64</v>
      </c>
      <c r="F1659" s="87">
        <v>765.46</v>
      </c>
      <c r="G1659" s="87">
        <v>777.47</v>
      </c>
      <c r="H1659" s="87">
        <v>789.67</v>
      </c>
    </row>
    <row r="1660" spans="1:8" x14ac:dyDescent="0.2">
      <c r="A1660" s="14" t="s">
        <v>116</v>
      </c>
      <c r="B1660" s="14" t="s">
        <v>82</v>
      </c>
      <c r="C1660" s="14" t="s">
        <v>322</v>
      </c>
      <c r="D1660" s="82">
        <v>32</v>
      </c>
      <c r="E1660" s="87">
        <v>769.24</v>
      </c>
      <c r="F1660" s="87">
        <v>781.31</v>
      </c>
      <c r="G1660" s="87">
        <v>793.57</v>
      </c>
      <c r="H1660" s="87">
        <v>806.02</v>
      </c>
    </row>
    <row r="1661" spans="1:8" x14ac:dyDescent="0.2">
      <c r="A1661" s="14" t="s">
        <v>116</v>
      </c>
      <c r="B1661" s="14" t="s">
        <v>82</v>
      </c>
      <c r="C1661" s="14" t="s">
        <v>322</v>
      </c>
      <c r="D1661" s="82">
        <v>33</v>
      </c>
      <c r="E1661" s="87">
        <v>779</v>
      </c>
      <c r="F1661" s="87">
        <v>791.22</v>
      </c>
      <c r="G1661" s="87">
        <v>803.63</v>
      </c>
      <c r="H1661" s="87">
        <v>816.24</v>
      </c>
    </row>
    <row r="1662" spans="1:8" x14ac:dyDescent="0.2">
      <c r="A1662" s="14" t="s">
        <v>116</v>
      </c>
      <c r="B1662" s="14" t="s">
        <v>82</v>
      </c>
      <c r="C1662" s="14" t="s">
        <v>322</v>
      </c>
      <c r="D1662" s="82">
        <v>34</v>
      </c>
      <c r="E1662" s="87">
        <v>789.4</v>
      </c>
      <c r="F1662" s="87">
        <v>801.79</v>
      </c>
      <c r="G1662" s="87">
        <v>814.37</v>
      </c>
      <c r="H1662" s="87">
        <v>827.14</v>
      </c>
    </row>
    <row r="1663" spans="1:8" x14ac:dyDescent="0.2">
      <c r="A1663" s="14" t="s">
        <v>116</v>
      </c>
      <c r="B1663" s="14" t="s">
        <v>82</v>
      </c>
      <c r="C1663" s="14" t="s">
        <v>322</v>
      </c>
      <c r="D1663" s="82">
        <v>35</v>
      </c>
      <c r="E1663" s="87">
        <v>794.6</v>
      </c>
      <c r="F1663" s="87">
        <v>807.07</v>
      </c>
      <c r="G1663" s="87">
        <v>819.73</v>
      </c>
      <c r="H1663" s="87">
        <v>832.59</v>
      </c>
    </row>
    <row r="1664" spans="1:8" x14ac:dyDescent="0.2">
      <c r="A1664" s="14" t="s">
        <v>116</v>
      </c>
      <c r="B1664" s="14" t="s">
        <v>82</v>
      </c>
      <c r="C1664" s="14" t="s">
        <v>322</v>
      </c>
      <c r="D1664" s="82">
        <v>36</v>
      </c>
      <c r="E1664" s="87">
        <v>799.81</v>
      </c>
      <c r="F1664" s="87">
        <v>812.35</v>
      </c>
      <c r="G1664" s="87">
        <v>825.1</v>
      </c>
      <c r="H1664" s="87">
        <v>838.04</v>
      </c>
    </row>
    <row r="1665" spans="1:8" x14ac:dyDescent="0.2">
      <c r="A1665" s="14" t="s">
        <v>116</v>
      </c>
      <c r="B1665" s="14" t="s">
        <v>82</v>
      </c>
      <c r="C1665" s="14" t="s">
        <v>322</v>
      </c>
      <c r="D1665" s="82">
        <v>37</v>
      </c>
      <c r="E1665" s="87">
        <v>805.01</v>
      </c>
      <c r="F1665" s="87">
        <v>817.64</v>
      </c>
      <c r="G1665" s="87">
        <v>830.47</v>
      </c>
      <c r="H1665" s="87">
        <v>843.49</v>
      </c>
    </row>
    <row r="1666" spans="1:8" x14ac:dyDescent="0.2">
      <c r="A1666" s="14" t="s">
        <v>116</v>
      </c>
      <c r="B1666" s="14" t="s">
        <v>82</v>
      </c>
      <c r="C1666" s="14" t="s">
        <v>322</v>
      </c>
      <c r="D1666" s="82">
        <v>38</v>
      </c>
      <c r="E1666" s="87">
        <v>810.21</v>
      </c>
      <c r="F1666" s="87">
        <v>822.92</v>
      </c>
      <c r="G1666" s="87">
        <v>835.83</v>
      </c>
      <c r="H1666" s="87">
        <v>848.95</v>
      </c>
    </row>
    <row r="1667" spans="1:8" x14ac:dyDescent="0.2">
      <c r="A1667" s="14" t="s">
        <v>116</v>
      </c>
      <c r="B1667" s="14" t="s">
        <v>82</v>
      </c>
      <c r="C1667" s="14" t="s">
        <v>322</v>
      </c>
      <c r="D1667" s="82">
        <v>39</v>
      </c>
      <c r="E1667" s="87">
        <v>820.61</v>
      </c>
      <c r="F1667" s="87">
        <v>833.49</v>
      </c>
      <c r="G1667" s="87">
        <v>846.56</v>
      </c>
      <c r="H1667" s="87">
        <v>859.85</v>
      </c>
    </row>
    <row r="1668" spans="1:8" x14ac:dyDescent="0.2">
      <c r="A1668" s="14" t="s">
        <v>116</v>
      </c>
      <c r="B1668" s="14" t="s">
        <v>82</v>
      </c>
      <c r="C1668" s="14" t="s">
        <v>322</v>
      </c>
      <c r="D1668" s="82">
        <v>40</v>
      </c>
      <c r="E1668" s="87">
        <v>831.02</v>
      </c>
      <c r="F1668" s="87">
        <v>844.06</v>
      </c>
      <c r="G1668" s="87">
        <v>857.3</v>
      </c>
      <c r="H1668" s="87">
        <v>870.75</v>
      </c>
    </row>
    <row r="1669" spans="1:8" x14ac:dyDescent="0.2">
      <c r="A1669" s="14" t="s">
        <v>116</v>
      </c>
      <c r="B1669" s="14" t="s">
        <v>82</v>
      </c>
      <c r="C1669" s="14" t="s">
        <v>322</v>
      </c>
      <c r="D1669" s="82">
        <v>41</v>
      </c>
      <c r="E1669" s="87">
        <v>846.62</v>
      </c>
      <c r="F1669" s="87">
        <v>859.91</v>
      </c>
      <c r="G1669" s="87">
        <v>873.4</v>
      </c>
      <c r="H1669" s="87">
        <v>887.1</v>
      </c>
    </row>
    <row r="1670" spans="1:8" x14ac:dyDescent="0.2">
      <c r="A1670" s="14" t="s">
        <v>116</v>
      </c>
      <c r="B1670" s="14" t="s">
        <v>82</v>
      </c>
      <c r="C1670" s="14" t="s">
        <v>322</v>
      </c>
      <c r="D1670" s="82">
        <v>42</v>
      </c>
      <c r="E1670" s="87">
        <v>861.58</v>
      </c>
      <c r="F1670" s="87">
        <v>875.1</v>
      </c>
      <c r="G1670" s="87">
        <v>888.83</v>
      </c>
      <c r="H1670" s="87">
        <v>902.77</v>
      </c>
    </row>
    <row r="1671" spans="1:8" x14ac:dyDescent="0.2">
      <c r="A1671" s="14" t="s">
        <v>116</v>
      </c>
      <c r="B1671" s="14" t="s">
        <v>82</v>
      </c>
      <c r="C1671" s="14" t="s">
        <v>322</v>
      </c>
      <c r="D1671" s="82">
        <v>43</v>
      </c>
      <c r="E1671" s="87">
        <v>882.39</v>
      </c>
      <c r="F1671" s="87">
        <v>896.23</v>
      </c>
      <c r="G1671" s="87">
        <v>910.29</v>
      </c>
      <c r="H1671" s="87">
        <v>924.57</v>
      </c>
    </row>
    <row r="1672" spans="1:8" x14ac:dyDescent="0.2">
      <c r="A1672" s="14" t="s">
        <v>116</v>
      </c>
      <c r="B1672" s="14" t="s">
        <v>82</v>
      </c>
      <c r="C1672" s="14" t="s">
        <v>322</v>
      </c>
      <c r="D1672" s="82">
        <v>44</v>
      </c>
      <c r="E1672" s="87">
        <v>908.4</v>
      </c>
      <c r="F1672" s="87">
        <v>922.65</v>
      </c>
      <c r="G1672" s="87">
        <v>937.12</v>
      </c>
      <c r="H1672" s="87">
        <v>951.83</v>
      </c>
    </row>
    <row r="1673" spans="1:8" x14ac:dyDescent="0.2">
      <c r="A1673" s="14" t="s">
        <v>116</v>
      </c>
      <c r="B1673" s="14" t="s">
        <v>82</v>
      </c>
      <c r="C1673" s="14" t="s">
        <v>322</v>
      </c>
      <c r="D1673" s="82">
        <v>45</v>
      </c>
      <c r="E1673" s="87">
        <v>938.96</v>
      </c>
      <c r="F1673" s="87">
        <v>953.69</v>
      </c>
      <c r="G1673" s="87">
        <v>968.65</v>
      </c>
      <c r="H1673" s="87">
        <v>983.85</v>
      </c>
    </row>
    <row r="1674" spans="1:8" x14ac:dyDescent="0.2">
      <c r="A1674" s="14" t="s">
        <v>116</v>
      </c>
      <c r="B1674" s="14" t="s">
        <v>82</v>
      </c>
      <c r="C1674" s="14" t="s">
        <v>322</v>
      </c>
      <c r="D1674" s="82">
        <v>46</v>
      </c>
      <c r="E1674" s="87">
        <v>975.37</v>
      </c>
      <c r="F1674" s="87">
        <v>990.68</v>
      </c>
      <c r="G1674" s="87">
        <v>1006.22</v>
      </c>
      <c r="H1674" s="87">
        <v>1022.01</v>
      </c>
    </row>
    <row r="1675" spans="1:8" x14ac:dyDescent="0.2">
      <c r="A1675" s="14" t="s">
        <v>116</v>
      </c>
      <c r="B1675" s="14" t="s">
        <v>82</v>
      </c>
      <c r="C1675" s="14" t="s">
        <v>322</v>
      </c>
      <c r="D1675" s="82">
        <v>47</v>
      </c>
      <c r="E1675" s="87">
        <v>1016.34</v>
      </c>
      <c r="F1675" s="87">
        <v>1032.28</v>
      </c>
      <c r="G1675" s="87">
        <v>1048.48</v>
      </c>
      <c r="H1675" s="87">
        <v>1064.93</v>
      </c>
    </row>
    <row r="1676" spans="1:8" x14ac:dyDescent="0.2">
      <c r="A1676" s="14" t="s">
        <v>116</v>
      </c>
      <c r="B1676" s="14" t="s">
        <v>82</v>
      </c>
      <c r="C1676" s="14" t="s">
        <v>322</v>
      </c>
      <c r="D1676" s="82">
        <v>48</v>
      </c>
      <c r="E1676" s="87">
        <v>1063.1600000000001</v>
      </c>
      <c r="F1676" s="87">
        <v>1079.8399999999999</v>
      </c>
      <c r="G1676" s="87">
        <v>1096.78</v>
      </c>
      <c r="H1676" s="87">
        <v>1113.99</v>
      </c>
    </row>
    <row r="1677" spans="1:8" x14ac:dyDescent="0.2">
      <c r="A1677" s="14" t="s">
        <v>116</v>
      </c>
      <c r="B1677" s="14" t="s">
        <v>82</v>
      </c>
      <c r="C1677" s="14" t="s">
        <v>322</v>
      </c>
      <c r="D1677" s="82">
        <v>49</v>
      </c>
      <c r="E1677" s="87">
        <v>1109.32</v>
      </c>
      <c r="F1677" s="87">
        <v>1126.73</v>
      </c>
      <c r="G1677" s="87">
        <v>1144.4100000000001</v>
      </c>
      <c r="H1677" s="87">
        <v>1162.3599999999999</v>
      </c>
    </row>
    <row r="1678" spans="1:8" x14ac:dyDescent="0.2">
      <c r="A1678" s="14" t="s">
        <v>116</v>
      </c>
      <c r="B1678" s="14" t="s">
        <v>82</v>
      </c>
      <c r="C1678" s="14" t="s">
        <v>322</v>
      </c>
      <c r="D1678" s="82">
        <v>50</v>
      </c>
      <c r="E1678" s="87">
        <v>1161.3399999999999</v>
      </c>
      <c r="F1678" s="87">
        <v>1179.56</v>
      </c>
      <c r="G1678" s="87">
        <v>1198.07</v>
      </c>
      <c r="H1678" s="87">
        <v>1216.8699999999999</v>
      </c>
    </row>
    <row r="1679" spans="1:8" x14ac:dyDescent="0.2">
      <c r="A1679" s="14" t="s">
        <v>116</v>
      </c>
      <c r="B1679" s="14" t="s">
        <v>82</v>
      </c>
      <c r="C1679" s="14" t="s">
        <v>322</v>
      </c>
      <c r="D1679" s="82">
        <v>51</v>
      </c>
      <c r="E1679" s="87">
        <v>1212.71</v>
      </c>
      <c r="F1679" s="87">
        <v>1231.74</v>
      </c>
      <c r="G1679" s="87">
        <v>1251.06</v>
      </c>
      <c r="H1679" s="87">
        <v>1270.69</v>
      </c>
    </row>
    <row r="1680" spans="1:8" x14ac:dyDescent="0.2">
      <c r="A1680" s="14" t="s">
        <v>116</v>
      </c>
      <c r="B1680" s="14" t="s">
        <v>82</v>
      </c>
      <c r="C1680" s="14" t="s">
        <v>322</v>
      </c>
      <c r="D1680" s="82">
        <v>52</v>
      </c>
      <c r="E1680" s="87">
        <v>1269.28</v>
      </c>
      <c r="F1680" s="87">
        <v>1289.2</v>
      </c>
      <c r="G1680" s="87">
        <v>1309.43</v>
      </c>
      <c r="H1680" s="87">
        <v>1329.97</v>
      </c>
    </row>
    <row r="1681" spans="1:8" x14ac:dyDescent="0.2">
      <c r="A1681" s="14" t="s">
        <v>116</v>
      </c>
      <c r="B1681" s="14" t="s">
        <v>82</v>
      </c>
      <c r="C1681" s="14" t="s">
        <v>322</v>
      </c>
      <c r="D1681" s="82">
        <v>53</v>
      </c>
      <c r="E1681" s="87">
        <v>1326.51</v>
      </c>
      <c r="F1681" s="87">
        <v>1347.32</v>
      </c>
      <c r="G1681" s="87">
        <v>1368.46</v>
      </c>
      <c r="H1681" s="87">
        <v>1389.93</v>
      </c>
    </row>
    <row r="1682" spans="1:8" x14ac:dyDescent="0.2">
      <c r="A1682" s="14" t="s">
        <v>116</v>
      </c>
      <c r="B1682" s="14" t="s">
        <v>82</v>
      </c>
      <c r="C1682" s="14" t="s">
        <v>322</v>
      </c>
      <c r="D1682" s="82">
        <v>54</v>
      </c>
      <c r="E1682" s="87">
        <v>1388.28</v>
      </c>
      <c r="F1682" s="87">
        <v>1410.06</v>
      </c>
      <c r="G1682" s="87">
        <v>1432.18</v>
      </c>
      <c r="H1682" s="87">
        <v>1454.65</v>
      </c>
    </row>
    <row r="1683" spans="1:8" x14ac:dyDescent="0.2">
      <c r="A1683" s="14" t="s">
        <v>116</v>
      </c>
      <c r="B1683" s="14" t="s">
        <v>82</v>
      </c>
      <c r="C1683" s="14" t="s">
        <v>322</v>
      </c>
      <c r="D1683" s="82">
        <v>55</v>
      </c>
      <c r="E1683" s="87">
        <v>1450.05</v>
      </c>
      <c r="F1683" s="87">
        <v>1472.8</v>
      </c>
      <c r="G1683" s="87">
        <v>1495.91</v>
      </c>
      <c r="H1683" s="87">
        <v>1519.38</v>
      </c>
    </row>
    <row r="1684" spans="1:8" x14ac:dyDescent="0.2">
      <c r="A1684" s="14" t="s">
        <v>116</v>
      </c>
      <c r="B1684" s="14" t="s">
        <v>82</v>
      </c>
      <c r="C1684" s="14" t="s">
        <v>322</v>
      </c>
      <c r="D1684" s="82">
        <v>56</v>
      </c>
      <c r="E1684" s="87">
        <v>1517.03</v>
      </c>
      <c r="F1684" s="87">
        <v>1540.83</v>
      </c>
      <c r="G1684" s="87">
        <v>1565</v>
      </c>
      <c r="H1684" s="87">
        <v>1589.56</v>
      </c>
    </row>
    <row r="1685" spans="1:8" x14ac:dyDescent="0.2">
      <c r="A1685" s="14" t="s">
        <v>116</v>
      </c>
      <c r="B1685" s="14" t="s">
        <v>82</v>
      </c>
      <c r="C1685" s="14" t="s">
        <v>322</v>
      </c>
      <c r="D1685" s="82">
        <v>57</v>
      </c>
      <c r="E1685" s="87">
        <v>1584.65</v>
      </c>
      <c r="F1685" s="87">
        <v>1609.52</v>
      </c>
      <c r="G1685" s="87">
        <v>1634.77</v>
      </c>
      <c r="H1685" s="87">
        <v>1660.42</v>
      </c>
    </row>
    <row r="1686" spans="1:8" x14ac:dyDescent="0.2">
      <c r="A1686" s="14" t="s">
        <v>116</v>
      </c>
      <c r="B1686" s="14" t="s">
        <v>82</v>
      </c>
      <c r="C1686" s="14" t="s">
        <v>322</v>
      </c>
      <c r="D1686" s="82">
        <v>58</v>
      </c>
      <c r="E1686" s="87">
        <v>1656.83</v>
      </c>
      <c r="F1686" s="87">
        <v>1682.83</v>
      </c>
      <c r="G1686" s="87">
        <v>1709.23</v>
      </c>
      <c r="H1686" s="87">
        <v>1736.05</v>
      </c>
    </row>
    <row r="1687" spans="1:8" x14ac:dyDescent="0.2">
      <c r="A1687" s="14" t="s">
        <v>116</v>
      </c>
      <c r="B1687" s="14" t="s">
        <v>82</v>
      </c>
      <c r="C1687" s="14" t="s">
        <v>322</v>
      </c>
      <c r="D1687" s="82">
        <v>59</v>
      </c>
      <c r="E1687" s="87">
        <v>1692.6</v>
      </c>
      <c r="F1687" s="87">
        <v>1719.15</v>
      </c>
      <c r="G1687" s="87">
        <v>1746.12</v>
      </c>
      <c r="H1687" s="87">
        <v>1773.52</v>
      </c>
    </row>
    <row r="1688" spans="1:8" x14ac:dyDescent="0.2">
      <c r="A1688" s="14" t="s">
        <v>116</v>
      </c>
      <c r="B1688" s="14" t="s">
        <v>82</v>
      </c>
      <c r="C1688" s="14" t="s">
        <v>322</v>
      </c>
      <c r="D1688" s="82">
        <v>60</v>
      </c>
      <c r="E1688" s="87">
        <v>1764.77</v>
      </c>
      <c r="F1688" s="87">
        <v>1792.46</v>
      </c>
      <c r="G1688" s="87">
        <v>1820.58</v>
      </c>
      <c r="H1688" s="87">
        <v>1849.15</v>
      </c>
    </row>
    <row r="1689" spans="1:8" x14ac:dyDescent="0.2">
      <c r="A1689" s="14" t="s">
        <v>116</v>
      </c>
      <c r="B1689" s="14" t="s">
        <v>82</v>
      </c>
      <c r="C1689" s="14" t="s">
        <v>322</v>
      </c>
      <c r="D1689" s="82">
        <v>61</v>
      </c>
      <c r="E1689" s="87">
        <v>1827.2</v>
      </c>
      <c r="F1689" s="87">
        <v>1855.86</v>
      </c>
      <c r="G1689" s="87">
        <v>1884.98</v>
      </c>
      <c r="H1689" s="87">
        <v>1914.56</v>
      </c>
    </row>
    <row r="1690" spans="1:8" x14ac:dyDescent="0.2">
      <c r="A1690" s="14" t="s">
        <v>116</v>
      </c>
      <c r="B1690" s="14" t="s">
        <v>82</v>
      </c>
      <c r="C1690" s="14" t="s">
        <v>322</v>
      </c>
      <c r="D1690" s="82">
        <v>62</v>
      </c>
      <c r="E1690" s="87">
        <v>1868.16</v>
      </c>
      <c r="F1690" s="87">
        <v>1897.47</v>
      </c>
      <c r="G1690" s="87">
        <v>1927.24</v>
      </c>
      <c r="H1690" s="87">
        <v>1957.48</v>
      </c>
    </row>
    <row r="1691" spans="1:8" x14ac:dyDescent="0.2">
      <c r="A1691" s="14" t="s">
        <v>116</v>
      </c>
      <c r="B1691" s="14" t="s">
        <v>82</v>
      </c>
      <c r="C1691" s="14" t="s">
        <v>322</v>
      </c>
      <c r="D1691" s="82">
        <v>63</v>
      </c>
      <c r="E1691" s="87">
        <v>1919.53</v>
      </c>
      <c r="F1691" s="87">
        <v>1949.65</v>
      </c>
      <c r="G1691" s="87">
        <v>1980.24</v>
      </c>
      <c r="H1691" s="87">
        <v>2011.31</v>
      </c>
    </row>
    <row r="1692" spans="1:8" x14ac:dyDescent="0.2">
      <c r="A1692" s="14" t="s">
        <v>116</v>
      </c>
      <c r="B1692" s="14" t="s">
        <v>82</v>
      </c>
      <c r="C1692" s="14" t="s">
        <v>322</v>
      </c>
      <c r="D1692" s="82" t="s">
        <v>84</v>
      </c>
      <c r="E1692" s="87">
        <v>1950.73</v>
      </c>
      <c r="F1692" s="87">
        <v>1981.34</v>
      </c>
      <c r="G1692" s="87">
        <v>2012.43</v>
      </c>
      <c r="H1692" s="87">
        <v>2044</v>
      </c>
    </row>
    <row r="1693" spans="1:8" ht="75" x14ac:dyDescent="0.2">
      <c r="A1693" s="82" t="s">
        <v>117</v>
      </c>
      <c r="B1693" s="83" t="s">
        <v>82</v>
      </c>
      <c r="C1693" s="88" t="s">
        <v>322</v>
      </c>
      <c r="D1693" s="82" t="s">
        <v>83</v>
      </c>
      <c r="E1693" s="87">
        <v>489.78</v>
      </c>
      <c r="F1693" s="87">
        <v>497.46</v>
      </c>
      <c r="G1693" s="87">
        <v>505.27</v>
      </c>
      <c r="H1693" s="87">
        <v>513.19000000000005</v>
      </c>
    </row>
    <row r="1694" spans="1:8" x14ac:dyDescent="0.2">
      <c r="A1694" s="14" t="s">
        <v>117</v>
      </c>
      <c r="B1694" s="14" t="s">
        <v>82</v>
      </c>
      <c r="C1694" s="14" t="s">
        <v>322</v>
      </c>
      <c r="D1694" s="82">
        <v>15</v>
      </c>
      <c r="E1694" s="87">
        <v>533.30999999999995</v>
      </c>
      <c r="F1694" s="87">
        <v>541.67999999999995</v>
      </c>
      <c r="G1694" s="87">
        <v>550.17999999999995</v>
      </c>
      <c r="H1694" s="87">
        <v>558.80999999999995</v>
      </c>
    </row>
    <row r="1695" spans="1:8" x14ac:dyDescent="0.2">
      <c r="A1695" s="14" t="s">
        <v>117</v>
      </c>
      <c r="B1695" s="14" t="s">
        <v>82</v>
      </c>
      <c r="C1695" s="14" t="s">
        <v>322</v>
      </c>
      <c r="D1695" s="82">
        <v>16</v>
      </c>
      <c r="E1695" s="87">
        <v>549.96</v>
      </c>
      <c r="F1695" s="87">
        <v>558.59</v>
      </c>
      <c r="G1695" s="87">
        <v>567.35</v>
      </c>
      <c r="H1695" s="87">
        <v>576.25</v>
      </c>
    </row>
    <row r="1696" spans="1:8" x14ac:dyDescent="0.2">
      <c r="A1696" s="14" t="s">
        <v>117</v>
      </c>
      <c r="B1696" s="14" t="s">
        <v>82</v>
      </c>
      <c r="C1696" s="14" t="s">
        <v>322</v>
      </c>
      <c r="D1696" s="82">
        <v>17</v>
      </c>
      <c r="E1696" s="87">
        <v>566.61</v>
      </c>
      <c r="F1696" s="87">
        <v>575.5</v>
      </c>
      <c r="G1696" s="87">
        <v>584.53</v>
      </c>
      <c r="H1696" s="87">
        <v>593.70000000000005</v>
      </c>
    </row>
    <row r="1697" spans="1:8" x14ac:dyDescent="0.2">
      <c r="A1697" s="14" t="s">
        <v>117</v>
      </c>
      <c r="B1697" s="14" t="s">
        <v>82</v>
      </c>
      <c r="C1697" s="14" t="s">
        <v>322</v>
      </c>
      <c r="D1697" s="82">
        <v>18</v>
      </c>
      <c r="E1697" s="87">
        <v>584.53</v>
      </c>
      <c r="F1697" s="87">
        <v>593.70000000000005</v>
      </c>
      <c r="G1697" s="87">
        <v>603.02</v>
      </c>
      <c r="H1697" s="87">
        <v>612.48</v>
      </c>
    </row>
    <row r="1698" spans="1:8" x14ac:dyDescent="0.2">
      <c r="A1698" s="14" t="s">
        <v>117</v>
      </c>
      <c r="B1698" s="14" t="s">
        <v>82</v>
      </c>
      <c r="C1698" s="14" t="s">
        <v>322</v>
      </c>
      <c r="D1698" s="82">
        <v>19</v>
      </c>
      <c r="E1698" s="87">
        <v>602.46</v>
      </c>
      <c r="F1698" s="87">
        <v>611.91</v>
      </c>
      <c r="G1698" s="87">
        <v>621.51</v>
      </c>
      <c r="H1698" s="87">
        <v>631.26</v>
      </c>
    </row>
    <row r="1699" spans="1:8" x14ac:dyDescent="0.2">
      <c r="A1699" s="14" t="s">
        <v>117</v>
      </c>
      <c r="B1699" s="14" t="s">
        <v>82</v>
      </c>
      <c r="C1699" s="14" t="s">
        <v>322</v>
      </c>
      <c r="D1699" s="82">
        <v>20</v>
      </c>
      <c r="E1699" s="87">
        <v>621.03</v>
      </c>
      <c r="F1699" s="87">
        <v>630.77</v>
      </c>
      <c r="G1699" s="87">
        <v>640.66999999999996</v>
      </c>
      <c r="H1699" s="87">
        <v>650.72</v>
      </c>
    </row>
    <row r="1700" spans="1:8" x14ac:dyDescent="0.2">
      <c r="A1700" s="14" t="s">
        <v>117</v>
      </c>
      <c r="B1700" s="14" t="s">
        <v>82</v>
      </c>
      <c r="C1700" s="14" t="s">
        <v>322</v>
      </c>
      <c r="D1700" s="82">
        <v>21</v>
      </c>
      <c r="E1700" s="87">
        <v>640.23</v>
      </c>
      <c r="F1700" s="87">
        <v>650.28</v>
      </c>
      <c r="G1700" s="87">
        <v>660.48</v>
      </c>
      <c r="H1700" s="87">
        <v>670.84</v>
      </c>
    </row>
    <row r="1701" spans="1:8" x14ac:dyDescent="0.2">
      <c r="A1701" s="14" t="s">
        <v>117</v>
      </c>
      <c r="B1701" s="14" t="s">
        <v>82</v>
      </c>
      <c r="C1701" s="14" t="s">
        <v>322</v>
      </c>
      <c r="D1701" s="82">
        <v>22</v>
      </c>
      <c r="E1701" s="87">
        <v>640.23</v>
      </c>
      <c r="F1701" s="87">
        <v>650.28</v>
      </c>
      <c r="G1701" s="87">
        <v>660.48</v>
      </c>
      <c r="H1701" s="87">
        <v>670.84</v>
      </c>
    </row>
    <row r="1702" spans="1:8" x14ac:dyDescent="0.2">
      <c r="A1702" s="14" t="s">
        <v>117</v>
      </c>
      <c r="B1702" s="14" t="s">
        <v>82</v>
      </c>
      <c r="C1702" s="14" t="s">
        <v>322</v>
      </c>
      <c r="D1702" s="82">
        <v>23</v>
      </c>
      <c r="E1702" s="87">
        <v>640.23</v>
      </c>
      <c r="F1702" s="87">
        <v>650.28</v>
      </c>
      <c r="G1702" s="87">
        <v>660.48</v>
      </c>
      <c r="H1702" s="87">
        <v>670.84</v>
      </c>
    </row>
    <row r="1703" spans="1:8" x14ac:dyDescent="0.2">
      <c r="A1703" s="14" t="s">
        <v>117</v>
      </c>
      <c r="B1703" s="14" t="s">
        <v>82</v>
      </c>
      <c r="C1703" s="14" t="s">
        <v>322</v>
      </c>
      <c r="D1703" s="82">
        <v>24</v>
      </c>
      <c r="E1703" s="87">
        <v>640.23</v>
      </c>
      <c r="F1703" s="87">
        <v>650.28</v>
      </c>
      <c r="G1703" s="87">
        <v>660.48</v>
      </c>
      <c r="H1703" s="87">
        <v>670.84</v>
      </c>
    </row>
    <row r="1704" spans="1:8" x14ac:dyDescent="0.2">
      <c r="A1704" s="14" t="s">
        <v>117</v>
      </c>
      <c r="B1704" s="14" t="s">
        <v>82</v>
      </c>
      <c r="C1704" s="14" t="s">
        <v>322</v>
      </c>
      <c r="D1704" s="82">
        <v>25</v>
      </c>
      <c r="E1704" s="87">
        <v>642.79</v>
      </c>
      <c r="F1704" s="87">
        <v>652.88</v>
      </c>
      <c r="G1704" s="87">
        <v>663.12</v>
      </c>
      <c r="H1704" s="87">
        <v>673.53</v>
      </c>
    </row>
    <row r="1705" spans="1:8" x14ac:dyDescent="0.2">
      <c r="A1705" s="14" t="s">
        <v>117</v>
      </c>
      <c r="B1705" s="14" t="s">
        <v>82</v>
      </c>
      <c r="C1705" s="14" t="s">
        <v>322</v>
      </c>
      <c r="D1705" s="82">
        <v>26</v>
      </c>
      <c r="E1705" s="87">
        <v>655.6</v>
      </c>
      <c r="F1705" s="87">
        <v>665.88</v>
      </c>
      <c r="G1705" s="87">
        <v>676.33</v>
      </c>
      <c r="H1705" s="87">
        <v>686.94</v>
      </c>
    </row>
    <row r="1706" spans="1:8" x14ac:dyDescent="0.2">
      <c r="A1706" s="14" t="s">
        <v>117</v>
      </c>
      <c r="B1706" s="14" t="s">
        <v>82</v>
      </c>
      <c r="C1706" s="14" t="s">
        <v>322</v>
      </c>
      <c r="D1706" s="82">
        <v>27</v>
      </c>
      <c r="E1706" s="87">
        <v>670.96</v>
      </c>
      <c r="F1706" s="87">
        <v>681.49</v>
      </c>
      <c r="G1706" s="87">
        <v>692.18</v>
      </c>
      <c r="H1706" s="87">
        <v>703.04</v>
      </c>
    </row>
    <row r="1707" spans="1:8" x14ac:dyDescent="0.2">
      <c r="A1707" s="14" t="s">
        <v>117</v>
      </c>
      <c r="B1707" s="14" t="s">
        <v>82</v>
      </c>
      <c r="C1707" s="14" t="s">
        <v>322</v>
      </c>
      <c r="D1707" s="82">
        <v>28</v>
      </c>
      <c r="E1707" s="87">
        <v>695.93</v>
      </c>
      <c r="F1707" s="87">
        <v>706.85</v>
      </c>
      <c r="G1707" s="87">
        <v>717.94</v>
      </c>
      <c r="H1707" s="87">
        <v>729.21</v>
      </c>
    </row>
    <row r="1708" spans="1:8" x14ac:dyDescent="0.2">
      <c r="A1708" s="14" t="s">
        <v>117</v>
      </c>
      <c r="B1708" s="14" t="s">
        <v>82</v>
      </c>
      <c r="C1708" s="14" t="s">
        <v>322</v>
      </c>
      <c r="D1708" s="82">
        <v>29</v>
      </c>
      <c r="E1708" s="87">
        <v>716.42</v>
      </c>
      <c r="F1708" s="87">
        <v>727.66</v>
      </c>
      <c r="G1708" s="87">
        <v>739.08</v>
      </c>
      <c r="H1708" s="87">
        <v>750.67</v>
      </c>
    </row>
    <row r="1709" spans="1:8" x14ac:dyDescent="0.2">
      <c r="A1709" s="14" t="s">
        <v>117</v>
      </c>
      <c r="B1709" s="14" t="s">
        <v>82</v>
      </c>
      <c r="C1709" s="14" t="s">
        <v>322</v>
      </c>
      <c r="D1709" s="82">
        <v>30</v>
      </c>
      <c r="E1709" s="87">
        <v>726.66</v>
      </c>
      <c r="F1709" s="87">
        <v>738.07</v>
      </c>
      <c r="G1709" s="87">
        <v>749.65</v>
      </c>
      <c r="H1709" s="87">
        <v>761.41</v>
      </c>
    </row>
    <row r="1710" spans="1:8" x14ac:dyDescent="0.2">
      <c r="A1710" s="14" t="s">
        <v>117</v>
      </c>
      <c r="B1710" s="14" t="s">
        <v>82</v>
      </c>
      <c r="C1710" s="14" t="s">
        <v>322</v>
      </c>
      <c r="D1710" s="82">
        <v>31</v>
      </c>
      <c r="E1710" s="87">
        <v>742.03</v>
      </c>
      <c r="F1710" s="87">
        <v>753.67</v>
      </c>
      <c r="G1710" s="87">
        <v>765.5</v>
      </c>
      <c r="H1710" s="87">
        <v>777.51</v>
      </c>
    </row>
    <row r="1711" spans="1:8" x14ac:dyDescent="0.2">
      <c r="A1711" s="14" t="s">
        <v>117</v>
      </c>
      <c r="B1711" s="14" t="s">
        <v>82</v>
      </c>
      <c r="C1711" s="14" t="s">
        <v>322</v>
      </c>
      <c r="D1711" s="82">
        <v>32</v>
      </c>
      <c r="E1711" s="87">
        <v>757.4</v>
      </c>
      <c r="F1711" s="87">
        <v>769.28</v>
      </c>
      <c r="G1711" s="87">
        <v>781.35</v>
      </c>
      <c r="H1711" s="87">
        <v>793.61</v>
      </c>
    </row>
    <row r="1712" spans="1:8" x14ac:dyDescent="0.2">
      <c r="A1712" s="14" t="s">
        <v>117</v>
      </c>
      <c r="B1712" s="14" t="s">
        <v>82</v>
      </c>
      <c r="C1712" s="14" t="s">
        <v>322</v>
      </c>
      <c r="D1712" s="82">
        <v>33</v>
      </c>
      <c r="E1712" s="87">
        <v>767</v>
      </c>
      <c r="F1712" s="87">
        <v>779.03</v>
      </c>
      <c r="G1712" s="87">
        <v>791.26</v>
      </c>
      <c r="H1712" s="87">
        <v>803.67</v>
      </c>
    </row>
    <row r="1713" spans="1:8" x14ac:dyDescent="0.2">
      <c r="A1713" s="14" t="s">
        <v>117</v>
      </c>
      <c r="B1713" s="14" t="s">
        <v>82</v>
      </c>
      <c r="C1713" s="14" t="s">
        <v>322</v>
      </c>
      <c r="D1713" s="82">
        <v>34</v>
      </c>
      <c r="E1713" s="87">
        <v>777.24</v>
      </c>
      <c r="F1713" s="87">
        <v>789.44</v>
      </c>
      <c r="G1713" s="87">
        <v>801.82</v>
      </c>
      <c r="H1713" s="87">
        <v>814.4</v>
      </c>
    </row>
    <row r="1714" spans="1:8" x14ac:dyDescent="0.2">
      <c r="A1714" s="14" t="s">
        <v>117</v>
      </c>
      <c r="B1714" s="14" t="s">
        <v>82</v>
      </c>
      <c r="C1714" s="14" t="s">
        <v>322</v>
      </c>
      <c r="D1714" s="82">
        <v>35</v>
      </c>
      <c r="E1714" s="87">
        <v>782.37</v>
      </c>
      <c r="F1714" s="87">
        <v>794.64</v>
      </c>
      <c r="G1714" s="87">
        <v>807.11</v>
      </c>
      <c r="H1714" s="87">
        <v>819.77</v>
      </c>
    </row>
    <row r="1715" spans="1:8" x14ac:dyDescent="0.2">
      <c r="A1715" s="14" t="s">
        <v>117</v>
      </c>
      <c r="B1715" s="14" t="s">
        <v>82</v>
      </c>
      <c r="C1715" s="14" t="s">
        <v>322</v>
      </c>
      <c r="D1715" s="82">
        <v>36</v>
      </c>
      <c r="E1715" s="87">
        <v>787.49</v>
      </c>
      <c r="F1715" s="87">
        <v>799.84</v>
      </c>
      <c r="G1715" s="87">
        <v>812.39</v>
      </c>
      <c r="H1715" s="87">
        <v>825.14</v>
      </c>
    </row>
    <row r="1716" spans="1:8" x14ac:dyDescent="0.2">
      <c r="A1716" s="14" t="s">
        <v>117</v>
      </c>
      <c r="B1716" s="14" t="s">
        <v>82</v>
      </c>
      <c r="C1716" s="14" t="s">
        <v>322</v>
      </c>
      <c r="D1716" s="82">
        <v>37</v>
      </c>
      <c r="E1716" s="87">
        <v>792.61</v>
      </c>
      <c r="F1716" s="87">
        <v>805.04</v>
      </c>
      <c r="G1716" s="87">
        <v>817.67</v>
      </c>
      <c r="H1716" s="87">
        <v>830.5</v>
      </c>
    </row>
    <row r="1717" spans="1:8" x14ac:dyDescent="0.2">
      <c r="A1717" s="14" t="s">
        <v>117</v>
      </c>
      <c r="B1717" s="14" t="s">
        <v>82</v>
      </c>
      <c r="C1717" s="14" t="s">
        <v>322</v>
      </c>
      <c r="D1717" s="82">
        <v>38</v>
      </c>
      <c r="E1717" s="87">
        <v>797.73</v>
      </c>
      <c r="F1717" s="87">
        <v>810.25</v>
      </c>
      <c r="G1717" s="87">
        <v>822.96</v>
      </c>
      <c r="H1717" s="87">
        <v>835.87</v>
      </c>
    </row>
    <row r="1718" spans="1:8" x14ac:dyDescent="0.2">
      <c r="A1718" s="14" t="s">
        <v>117</v>
      </c>
      <c r="B1718" s="14" t="s">
        <v>82</v>
      </c>
      <c r="C1718" s="14" t="s">
        <v>322</v>
      </c>
      <c r="D1718" s="82">
        <v>39</v>
      </c>
      <c r="E1718" s="87">
        <v>807.97</v>
      </c>
      <c r="F1718" s="87">
        <v>820.65</v>
      </c>
      <c r="G1718" s="87">
        <v>833.53</v>
      </c>
      <c r="H1718" s="87">
        <v>846.6</v>
      </c>
    </row>
    <row r="1719" spans="1:8" x14ac:dyDescent="0.2">
      <c r="A1719" s="14" t="s">
        <v>117</v>
      </c>
      <c r="B1719" s="14" t="s">
        <v>82</v>
      </c>
      <c r="C1719" s="14" t="s">
        <v>322</v>
      </c>
      <c r="D1719" s="82">
        <v>40</v>
      </c>
      <c r="E1719" s="87">
        <v>818.22</v>
      </c>
      <c r="F1719" s="87">
        <v>831.06</v>
      </c>
      <c r="G1719" s="87">
        <v>844.09</v>
      </c>
      <c r="H1719" s="87">
        <v>857.34</v>
      </c>
    </row>
    <row r="1720" spans="1:8" x14ac:dyDescent="0.2">
      <c r="A1720" s="14" t="s">
        <v>117</v>
      </c>
      <c r="B1720" s="14" t="s">
        <v>82</v>
      </c>
      <c r="C1720" s="14" t="s">
        <v>322</v>
      </c>
      <c r="D1720" s="82">
        <v>41</v>
      </c>
      <c r="E1720" s="87">
        <v>833.58</v>
      </c>
      <c r="F1720" s="87">
        <v>846.66</v>
      </c>
      <c r="G1720" s="87">
        <v>859.95</v>
      </c>
      <c r="H1720" s="87">
        <v>873.44</v>
      </c>
    </row>
    <row r="1721" spans="1:8" x14ac:dyDescent="0.2">
      <c r="A1721" s="14" t="s">
        <v>117</v>
      </c>
      <c r="B1721" s="14" t="s">
        <v>82</v>
      </c>
      <c r="C1721" s="14" t="s">
        <v>322</v>
      </c>
      <c r="D1721" s="82">
        <v>42</v>
      </c>
      <c r="E1721" s="87">
        <v>848.31</v>
      </c>
      <c r="F1721" s="87">
        <v>861.62</v>
      </c>
      <c r="G1721" s="87">
        <v>875.14</v>
      </c>
      <c r="H1721" s="87">
        <v>888.87</v>
      </c>
    </row>
    <row r="1722" spans="1:8" x14ac:dyDescent="0.2">
      <c r="A1722" s="14" t="s">
        <v>117</v>
      </c>
      <c r="B1722" s="14" t="s">
        <v>82</v>
      </c>
      <c r="C1722" s="14" t="s">
        <v>322</v>
      </c>
      <c r="D1722" s="82">
        <v>43</v>
      </c>
      <c r="E1722" s="87">
        <v>868.8</v>
      </c>
      <c r="F1722" s="87">
        <v>882.43</v>
      </c>
      <c r="G1722" s="87">
        <v>896.27</v>
      </c>
      <c r="H1722" s="87">
        <v>910.33</v>
      </c>
    </row>
    <row r="1723" spans="1:8" x14ac:dyDescent="0.2">
      <c r="A1723" s="14" t="s">
        <v>117</v>
      </c>
      <c r="B1723" s="14" t="s">
        <v>82</v>
      </c>
      <c r="C1723" s="14" t="s">
        <v>322</v>
      </c>
      <c r="D1723" s="82">
        <v>44</v>
      </c>
      <c r="E1723" s="87">
        <v>894.41</v>
      </c>
      <c r="F1723" s="87">
        <v>908.44</v>
      </c>
      <c r="G1723" s="87">
        <v>922.69</v>
      </c>
      <c r="H1723" s="87">
        <v>937.17</v>
      </c>
    </row>
    <row r="1724" spans="1:8" x14ac:dyDescent="0.2">
      <c r="A1724" s="14" t="s">
        <v>117</v>
      </c>
      <c r="B1724" s="14" t="s">
        <v>82</v>
      </c>
      <c r="C1724" s="14" t="s">
        <v>322</v>
      </c>
      <c r="D1724" s="82">
        <v>45</v>
      </c>
      <c r="E1724" s="87">
        <v>924.5</v>
      </c>
      <c r="F1724" s="87">
        <v>939</v>
      </c>
      <c r="G1724" s="87">
        <v>953.73</v>
      </c>
      <c r="H1724" s="87">
        <v>968.7</v>
      </c>
    </row>
    <row r="1725" spans="1:8" x14ac:dyDescent="0.2">
      <c r="A1725" s="14" t="s">
        <v>117</v>
      </c>
      <c r="B1725" s="14" t="s">
        <v>82</v>
      </c>
      <c r="C1725" s="14" t="s">
        <v>322</v>
      </c>
      <c r="D1725" s="82">
        <v>46</v>
      </c>
      <c r="E1725" s="87">
        <v>960.35</v>
      </c>
      <c r="F1725" s="87">
        <v>975.42</v>
      </c>
      <c r="G1725" s="87">
        <v>990.72</v>
      </c>
      <c r="H1725" s="87">
        <v>1006.26</v>
      </c>
    </row>
    <row r="1726" spans="1:8" x14ac:dyDescent="0.2">
      <c r="A1726" s="14" t="s">
        <v>117</v>
      </c>
      <c r="B1726" s="14" t="s">
        <v>82</v>
      </c>
      <c r="C1726" s="14" t="s">
        <v>322</v>
      </c>
      <c r="D1726" s="82">
        <v>47</v>
      </c>
      <c r="E1726" s="87">
        <v>1000.68</v>
      </c>
      <c r="F1726" s="87">
        <v>1016.38</v>
      </c>
      <c r="G1726" s="87">
        <v>1032.33</v>
      </c>
      <c r="H1726" s="87">
        <v>1048.53</v>
      </c>
    </row>
    <row r="1727" spans="1:8" x14ac:dyDescent="0.2">
      <c r="A1727" s="14" t="s">
        <v>117</v>
      </c>
      <c r="B1727" s="14" t="s">
        <v>82</v>
      </c>
      <c r="C1727" s="14" t="s">
        <v>322</v>
      </c>
      <c r="D1727" s="82">
        <v>48</v>
      </c>
      <c r="E1727" s="87">
        <v>1046.78</v>
      </c>
      <c r="F1727" s="87">
        <v>1063.2</v>
      </c>
      <c r="G1727" s="87">
        <v>1079.8900000000001</v>
      </c>
      <c r="H1727" s="87">
        <v>1096.83</v>
      </c>
    </row>
    <row r="1728" spans="1:8" x14ac:dyDescent="0.2">
      <c r="A1728" s="14" t="s">
        <v>117</v>
      </c>
      <c r="B1728" s="14" t="s">
        <v>82</v>
      </c>
      <c r="C1728" s="14" t="s">
        <v>322</v>
      </c>
      <c r="D1728" s="82">
        <v>49</v>
      </c>
      <c r="E1728" s="87">
        <v>1092.24</v>
      </c>
      <c r="F1728" s="87">
        <v>1109.3699999999999</v>
      </c>
      <c r="G1728" s="87">
        <v>1126.78</v>
      </c>
      <c r="H1728" s="87">
        <v>1144.46</v>
      </c>
    </row>
    <row r="1729" spans="1:8" x14ac:dyDescent="0.2">
      <c r="A1729" s="14" t="s">
        <v>117</v>
      </c>
      <c r="B1729" s="14" t="s">
        <v>82</v>
      </c>
      <c r="C1729" s="14" t="s">
        <v>322</v>
      </c>
      <c r="D1729" s="82">
        <v>50</v>
      </c>
      <c r="E1729" s="87">
        <v>1143.46</v>
      </c>
      <c r="F1729" s="87">
        <v>1161.4000000000001</v>
      </c>
      <c r="G1729" s="87">
        <v>1179.6199999999999</v>
      </c>
      <c r="H1729" s="87">
        <v>1198.1300000000001</v>
      </c>
    </row>
    <row r="1730" spans="1:8" x14ac:dyDescent="0.2">
      <c r="A1730" s="14" t="s">
        <v>117</v>
      </c>
      <c r="B1730" s="14" t="s">
        <v>82</v>
      </c>
      <c r="C1730" s="14" t="s">
        <v>322</v>
      </c>
      <c r="D1730" s="82">
        <v>51</v>
      </c>
      <c r="E1730" s="87">
        <v>1194.04</v>
      </c>
      <c r="F1730" s="87">
        <v>1212.77</v>
      </c>
      <c r="G1730" s="87">
        <v>1231.8</v>
      </c>
      <c r="H1730" s="87">
        <v>1251.1199999999999</v>
      </c>
    </row>
    <row r="1731" spans="1:8" x14ac:dyDescent="0.2">
      <c r="A1731" s="14" t="s">
        <v>117</v>
      </c>
      <c r="B1731" s="14" t="s">
        <v>82</v>
      </c>
      <c r="C1731" s="14" t="s">
        <v>322</v>
      </c>
      <c r="D1731" s="82">
        <v>52</v>
      </c>
      <c r="E1731" s="87">
        <v>1249.74</v>
      </c>
      <c r="F1731" s="87">
        <v>1269.3399999999999</v>
      </c>
      <c r="G1731" s="87">
        <v>1289.26</v>
      </c>
      <c r="H1731" s="87">
        <v>1309.49</v>
      </c>
    </row>
    <row r="1732" spans="1:8" x14ac:dyDescent="0.2">
      <c r="A1732" s="14" t="s">
        <v>117</v>
      </c>
      <c r="B1732" s="14" t="s">
        <v>82</v>
      </c>
      <c r="C1732" s="14" t="s">
        <v>322</v>
      </c>
      <c r="D1732" s="82">
        <v>53</v>
      </c>
      <c r="E1732" s="87">
        <v>1306.08</v>
      </c>
      <c r="F1732" s="87">
        <v>1326.57</v>
      </c>
      <c r="G1732" s="87">
        <v>1347.38</v>
      </c>
      <c r="H1732" s="87">
        <v>1368.52</v>
      </c>
    </row>
    <row r="1733" spans="1:8" x14ac:dyDescent="0.2">
      <c r="A1733" s="14" t="s">
        <v>117</v>
      </c>
      <c r="B1733" s="14" t="s">
        <v>82</v>
      </c>
      <c r="C1733" s="14" t="s">
        <v>322</v>
      </c>
      <c r="D1733" s="82">
        <v>54</v>
      </c>
      <c r="E1733" s="87">
        <v>1366.9</v>
      </c>
      <c r="F1733" s="87">
        <v>1388.34</v>
      </c>
      <c r="G1733" s="87">
        <v>1410.13</v>
      </c>
      <c r="H1733" s="87">
        <v>1432.25</v>
      </c>
    </row>
    <row r="1734" spans="1:8" x14ac:dyDescent="0.2">
      <c r="A1734" s="14" t="s">
        <v>117</v>
      </c>
      <c r="B1734" s="14" t="s">
        <v>82</v>
      </c>
      <c r="C1734" s="14" t="s">
        <v>322</v>
      </c>
      <c r="D1734" s="82">
        <v>55</v>
      </c>
      <c r="E1734" s="87">
        <v>1427.72</v>
      </c>
      <c r="F1734" s="87">
        <v>1450.12</v>
      </c>
      <c r="G1734" s="87">
        <v>1472.87</v>
      </c>
      <c r="H1734" s="87">
        <v>1495.98</v>
      </c>
    </row>
    <row r="1735" spans="1:8" x14ac:dyDescent="0.2">
      <c r="A1735" s="14" t="s">
        <v>117</v>
      </c>
      <c r="B1735" s="14" t="s">
        <v>82</v>
      </c>
      <c r="C1735" s="14" t="s">
        <v>322</v>
      </c>
      <c r="D1735" s="82">
        <v>56</v>
      </c>
      <c r="E1735" s="87">
        <v>1493.66</v>
      </c>
      <c r="F1735" s="87">
        <v>1517.1</v>
      </c>
      <c r="G1735" s="87">
        <v>1540.9</v>
      </c>
      <c r="H1735" s="87">
        <v>1565.08</v>
      </c>
    </row>
    <row r="1736" spans="1:8" x14ac:dyDescent="0.2">
      <c r="A1736" s="14" t="s">
        <v>117</v>
      </c>
      <c r="B1736" s="14" t="s">
        <v>82</v>
      </c>
      <c r="C1736" s="14" t="s">
        <v>322</v>
      </c>
      <c r="D1736" s="82">
        <v>57</v>
      </c>
      <c r="E1736" s="87">
        <v>1560.25</v>
      </c>
      <c r="F1736" s="87">
        <v>1584.73</v>
      </c>
      <c r="G1736" s="87">
        <v>1609.59</v>
      </c>
      <c r="H1736" s="87">
        <v>1634.84</v>
      </c>
    </row>
    <row r="1737" spans="1:8" x14ac:dyDescent="0.2">
      <c r="A1737" s="14" t="s">
        <v>117</v>
      </c>
      <c r="B1737" s="14" t="s">
        <v>82</v>
      </c>
      <c r="C1737" s="14" t="s">
        <v>322</v>
      </c>
      <c r="D1737" s="82">
        <v>58</v>
      </c>
      <c r="E1737" s="87">
        <v>1631.31</v>
      </c>
      <c r="F1737" s="87">
        <v>1656.91</v>
      </c>
      <c r="G1737" s="87">
        <v>1682.9</v>
      </c>
      <c r="H1737" s="87">
        <v>1709.31</v>
      </c>
    </row>
    <row r="1738" spans="1:8" x14ac:dyDescent="0.2">
      <c r="A1738" s="14" t="s">
        <v>117</v>
      </c>
      <c r="B1738" s="14" t="s">
        <v>82</v>
      </c>
      <c r="C1738" s="14" t="s">
        <v>322</v>
      </c>
      <c r="D1738" s="82">
        <v>59</v>
      </c>
      <c r="E1738" s="87">
        <v>1666.53</v>
      </c>
      <c r="F1738" s="87">
        <v>1692.67</v>
      </c>
      <c r="G1738" s="87">
        <v>1719.23</v>
      </c>
      <c r="H1738" s="87">
        <v>1746.2</v>
      </c>
    </row>
    <row r="1739" spans="1:8" x14ac:dyDescent="0.2">
      <c r="A1739" s="14" t="s">
        <v>117</v>
      </c>
      <c r="B1739" s="14" t="s">
        <v>82</v>
      </c>
      <c r="C1739" s="14" t="s">
        <v>322</v>
      </c>
      <c r="D1739" s="82">
        <v>60</v>
      </c>
      <c r="E1739" s="87">
        <v>1737.59</v>
      </c>
      <c r="F1739" s="87">
        <v>1764.85</v>
      </c>
      <c r="G1739" s="87">
        <v>1792.54</v>
      </c>
      <c r="H1739" s="87">
        <v>1820.67</v>
      </c>
    </row>
    <row r="1740" spans="1:8" x14ac:dyDescent="0.2">
      <c r="A1740" s="14" t="s">
        <v>117</v>
      </c>
      <c r="B1740" s="14" t="s">
        <v>82</v>
      </c>
      <c r="C1740" s="14" t="s">
        <v>322</v>
      </c>
      <c r="D1740" s="82">
        <v>61</v>
      </c>
      <c r="E1740" s="87">
        <v>1799.06</v>
      </c>
      <c r="F1740" s="87">
        <v>1827.28</v>
      </c>
      <c r="G1740" s="87">
        <v>1855.95</v>
      </c>
      <c r="H1740" s="87">
        <v>1885.07</v>
      </c>
    </row>
    <row r="1741" spans="1:8" x14ac:dyDescent="0.2">
      <c r="A1741" s="14" t="s">
        <v>117</v>
      </c>
      <c r="B1741" s="14" t="s">
        <v>82</v>
      </c>
      <c r="C1741" s="14" t="s">
        <v>322</v>
      </c>
      <c r="D1741" s="82">
        <v>62</v>
      </c>
      <c r="E1741" s="87">
        <v>1839.39</v>
      </c>
      <c r="F1741" s="87">
        <v>1868.25</v>
      </c>
      <c r="G1741" s="87">
        <v>1897.56</v>
      </c>
      <c r="H1741" s="87">
        <v>1927.33</v>
      </c>
    </row>
    <row r="1742" spans="1:8" x14ac:dyDescent="0.2">
      <c r="A1742" s="14" t="s">
        <v>117</v>
      </c>
      <c r="B1742" s="14" t="s">
        <v>82</v>
      </c>
      <c r="C1742" s="14" t="s">
        <v>322</v>
      </c>
      <c r="D1742" s="82">
        <v>63</v>
      </c>
      <c r="E1742" s="87">
        <v>1889.97</v>
      </c>
      <c r="F1742" s="87">
        <v>1919.62</v>
      </c>
      <c r="G1742" s="87">
        <v>1949.74</v>
      </c>
      <c r="H1742" s="87">
        <v>1980.33</v>
      </c>
    </row>
    <row r="1743" spans="1:8" x14ac:dyDescent="0.2">
      <c r="A1743" s="14" t="s">
        <v>117</v>
      </c>
      <c r="B1743" s="14" t="s">
        <v>82</v>
      </c>
      <c r="C1743" s="14" t="s">
        <v>322</v>
      </c>
      <c r="D1743" s="82" t="s">
        <v>84</v>
      </c>
      <c r="E1743" s="87">
        <v>1920.69</v>
      </c>
      <c r="F1743" s="87">
        <v>1950.82</v>
      </c>
      <c r="G1743" s="87">
        <v>1981.43</v>
      </c>
      <c r="H1743" s="87">
        <v>2012.52</v>
      </c>
    </row>
    <row r="1744" spans="1:8" ht="75" x14ac:dyDescent="0.2">
      <c r="A1744" s="82" t="s">
        <v>118</v>
      </c>
      <c r="B1744" s="83" t="s">
        <v>82</v>
      </c>
      <c r="C1744" s="88" t="s">
        <v>322</v>
      </c>
      <c r="D1744" s="82" t="s">
        <v>83</v>
      </c>
      <c r="E1744" s="87">
        <v>477.74</v>
      </c>
      <c r="F1744" s="87">
        <v>485.23</v>
      </c>
      <c r="G1744" s="87">
        <v>492.85</v>
      </c>
      <c r="H1744" s="87">
        <v>500.58</v>
      </c>
    </row>
    <row r="1745" spans="1:8" x14ac:dyDescent="0.2">
      <c r="A1745" s="14" t="s">
        <v>118</v>
      </c>
      <c r="B1745" s="14" t="s">
        <v>82</v>
      </c>
      <c r="C1745" s="14" t="s">
        <v>322</v>
      </c>
      <c r="D1745" s="82">
        <v>15</v>
      </c>
      <c r="E1745" s="87">
        <v>520.20000000000005</v>
      </c>
      <c r="F1745" s="87">
        <v>528.37</v>
      </c>
      <c r="G1745" s="87">
        <v>536.66</v>
      </c>
      <c r="H1745" s="87">
        <v>545.08000000000004</v>
      </c>
    </row>
    <row r="1746" spans="1:8" x14ac:dyDescent="0.2">
      <c r="A1746" s="14" t="s">
        <v>118</v>
      </c>
      <c r="B1746" s="14" t="s">
        <v>82</v>
      </c>
      <c r="C1746" s="14" t="s">
        <v>322</v>
      </c>
      <c r="D1746" s="82">
        <v>16</v>
      </c>
      <c r="E1746" s="87">
        <v>536.44000000000005</v>
      </c>
      <c r="F1746" s="87">
        <v>544.86</v>
      </c>
      <c r="G1746" s="87">
        <v>553.41</v>
      </c>
      <c r="H1746" s="87">
        <v>562.09</v>
      </c>
    </row>
    <row r="1747" spans="1:8" x14ac:dyDescent="0.2">
      <c r="A1747" s="14" t="s">
        <v>118</v>
      </c>
      <c r="B1747" s="14" t="s">
        <v>82</v>
      </c>
      <c r="C1747" s="14" t="s">
        <v>322</v>
      </c>
      <c r="D1747" s="82">
        <v>17</v>
      </c>
      <c r="E1747" s="87">
        <v>552.67999999999995</v>
      </c>
      <c r="F1747" s="87">
        <v>561.35</v>
      </c>
      <c r="G1747" s="87">
        <v>570.16</v>
      </c>
      <c r="H1747" s="87">
        <v>579.1</v>
      </c>
    </row>
    <row r="1748" spans="1:8" x14ac:dyDescent="0.2">
      <c r="A1748" s="14" t="s">
        <v>118</v>
      </c>
      <c r="B1748" s="14" t="s">
        <v>82</v>
      </c>
      <c r="C1748" s="14" t="s">
        <v>322</v>
      </c>
      <c r="D1748" s="82">
        <v>18</v>
      </c>
      <c r="E1748" s="87">
        <v>570.16</v>
      </c>
      <c r="F1748" s="87">
        <v>579.11</v>
      </c>
      <c r="G1748" s="87">
        <v>588.20000000000005</v>
      </c>
      <c r="H1748" s="87">
        <v>597.41999999999996</v>
      </c>
    </row>
    <row r="1749" spans="1:8" x14ac:dyDescent="0.2">
      <c r="A1749" s="14" t="s">
        <v>118</v>
      </c>
      <c r="B1749" s="14" t="s">
        <v>82</v>
      </c>
      <c r="C1749" s="14" t="s">
        <v>322</v>
      </c>
      <c r="D1749" s="82">
        <v>19</v>
      </c>
      <c r="E1749" s="87">
        <v>587.65</v>
      </c>
      <c r="F1749" s="87">
        <v>596.87</v>
      </c>
      <c r="G1749" s="87">
        <v>606.23</v>
      </c>
      <c r="H1749" s="87">
        <v>615.75</v>
      </c>
    </row>
    <row r="1750" spans="1:8" x14ac:dyDescent="0.2">
      <c r="A1750" s="14" t="s">
        <v>118</v>
      </c>
      <c r="B1750" s="14" t="s">
        <v>82</v>
      </c>
      <c r="C1750" s="14" t="s">
        <v>322</v>
      </c>
      <c r="D1750" s="82">
        <v>20</v>
      </c>
      <c r="E1750" s="87">
        <v>605.76</v>
      </c>
      <c r="F1750" s="87">
        <v>615.26</v>
      </c>
      <c r="G1750" s="87">
        <v>624.91999999999996</v>
      </c>
      <c r="H1750" s="87">
        <v>634.72</v>
      </c>
    </row>
    <row r="1751" spans="1:8" x14ac:dyDescent="0.2">
      <c r="A1751" s="14" t="s">
        <v>118</v>
      </c>
      <c r="B1751" s="14" t="s">
        <v>82</v>
      </c>
      <c r="C1751" s="14" t="s">
        <v>322</v>
      </c>
      <c r="D1751" s="82">
        <v>21</v>
      </c>
      <c r="E1751" s="87">
        <v>624.5</v>
      </c>
      <c r="F1751" s="87">
        <v>634.29</v>
      </c>
      <c r="G1751" s="87">
        <v>644.25</v>
      </c>
      <c r="H1751" s="87">
        <v>654.35</v>
      </c>
    </row>
    <row r="1752" spans="1:8" x14ac:dyDescent="0.2">
      <c r="A1752" s="14" t="s">
        <v>118</v>
      </c>
      <c r="B1752" s="14" t="s">
        <v>82</v>
      </c>
      <c r="C1752" s="14" t="s">
        <v>322</v>
      </c>
      <c r="D1752" s="82">
        <v>22</v>
      </c>
      <c r="E1752" s="87">
        <v>624.5</v>
      </c>
      <c r="F1752" s="87">
        <v>634.29</v>
      </c>
      <c r="G1752" s="87">
        <v>644.25</v>
      </c>
      <c r="H1752" s="87">
        <v>654.35</v>
      </c>
    </row>
    <row r="1753" spans="1:8" x14ac:dyDescent="0.2">
      <c r="A1753" s="14" t="s">
        <v>118</v>
      </c>
      <c r="B1753" s="14" t="s">
        <v>82</v>
      </c>
      <c r="C1753" s="14" t="s">
        <v>322</v>
      </c>
      <c r="D1753" s="82">
        <v>23</v>
      </c>
      <c r="E1753" s="87">
        <v>624.5</v>
      </c>
      <c r="F1753" s="87">
        <v>634.29</v>
      </c>
      <c r="G1753" s="87">
        <v>644.25</v>
      </c>
      <c r="H1753" s="87">
        <v>654.35</v>
      </c>
    </row>
    <row r="1754" spans="1:8" x14ac:dyDescent="0.2">
      <c r="A1754" s="14" t="s">
        <v>118</v>
      </c>
      <c r="B1754" s="14" t="s">
        <v>82</v>
      </c>
      <c r="C1754" s="14" t="s">
        <v>322</v>
      </c>
      <c r="D1754" s="82">
        <v>24</v>
      </c>
      <c r="E1754" s="87">
        <v>624.5</v>
      </c>
      <c r="F1754" s="87">
        <v>634.29</v>
      </c>
      <c r="G1754" s="87">
        <v>644.25</v>
      </c>
      <c r="H1754" s="87">
        <v>654.35</v>
      </c>
    </row>
    <row r="1755" spans="1:8" x14ac:dyDescent="0.2">
      <c r="A1755" s="14" t="s">
        <v>118</v>
      </c>
      <c r="B1755" s="14" t="s">
        <v>82</v>
      </c>
      <c r="C1755" s="14" t="s">
        <v>322</v>
      </c>
      <c r="D1755" s="82">
        <v>25</v>
      </c>
      <c r="E1755" s="87">
        <v>626.99</v>
      </c>
      <c r="F1755" s="87">
        <v>636.83000000000004</v>
      </c>
      <c r="G1755" s="87">
        <v>646.82000000000005</v>
      </c>
      <c r="H1755" s="87">
        <v>656.97</v>
      </c>
    </row>
    <row r="1756" spans="1:8" x14ac:dyDescent="0.2">
      <c r="A1756" s="14" t="s">
        <v>118</v>
      </c>
      <c r="B1756" s="14" t="s">
        <v>82</v>
      </c>
      <c r="C1756" s="14" t="s">
        <v>322</v>
      </c>
      <c r="D1756" s="82">
        <v>26</v>
      </c>
      <c r="E1756" s="87">
        <v>639.48</v>
      </c>
      <c r="F1756" s="87">
        <v>649.52</v>
      </c>
      <c r="G1756" s="87">
        <v>659.71</v>
      </c>
      <c r="H1756" s="87">
        <v>670.06</v>
      </c>
    </row>
    <row r="1757" spans="1:8" x14ac:dyDescent="0.2">
      <c r="A1757" s="14" t="s">
        <v>118</v>
      </c>
      <c r="B1757" s="14" t="s">
        <v>82</v>
      </c>
      <c r="C1757" s="14" t="s">
        <v>322</v>
      </c>
      <c r="D1757" s="82">
        <v>27</v>
      </c>
      <c r="E1757" s="87">
        <v>654.47</v>
      </c>
      <c r="F1757" s="87">
        <v>664.74</v>
      </c>
      <c r="G1757" s="87">
        <v>675.17</v>
      </c>
      <c r="H1757" s="87">
        <v>685.76</v>
      </c>
    </row>
    <row r="1758" spans="1:8" x14ac:dyDescent="0.2">
      <c r="A1758" s="14" t="s">
        <v>118</v>
      </c>
      <c r="B1758" s="14" t="s">
        <v>82</v>
      </c>
      <c r="C1758" s="14" t="s">
        <v>322</v>
      </c>
      <c r="D1758" s="82">
        <v>28</v>
      </c>
      <c r="E1758" s="87">
        <v>678.83</v>
      </c>
      <c r="F1758" s="87">
        <v>689.48</v>
      </c>
      <c r="G1758" s="87">
        <v>700.29</v>
      </c>
      <c r="H1758" s="87">
        <v>711.28</v>
      </c>
    </row>
    <row r="1759" spans="1:8" x14ac:dyDescent="0.2">
      <c r="A1759" s="14" t="s">
        <v>118</v>
      </c>
      <c r="B1759" s="14" t="s">
        <v>82</v>
      </c>
      <c r="C1759" s="14" t="s">
        <v>322</v>
      </c>
      <c r="D1759" s="82">
        <v>29</v>
      </c>
      <c r="E1759" s="87">
        <v>698.81</v>
      </c>
      <c r="F1759" s="87">
        <v>709.77</v>
      </c>
      <c r="G1759" s="87">
        <v>720.91</v>
      </c>
      <c r="H1759" s="87">
        <v>732.22</v>
      </c>
    </row>
    <row r="1760" spans="1:8" x14ac:dyDescent="0.2">
      <c r="A1760" s="14" t="s">
        <v>118</v>
      </c>
      <c r="B1760" s="14" t="s">
        <v>82</v>
      </c>
      <c r="C1760" s="14" t="s">
        <v>322</v>
      </c>
      <c r="D1760" s="82">
        <v>30</v>
      </c>
      <c r="E1760" s="87">
        <v>708.8</v>
      </c>
      <c r="F1760" s="87">
        <v>719.92</v>
      </c>
      <c r="G1760" s="87">
        <v>731.22</v>
      </c>
      <c r="H1760" s="87">
        <v>742.69</v>
      </c>
    </row>
    <row r="1761" spans="1:8" x14ac:dyDescent="0.2">
      <c r="A1761" s="14" t="s">
        <v>118</v>
      </c>
      <c r="B1761" s="14" t="s">
        <v>82</v>
      </c>
      <c r="C1761" s="14" t="s">
        <v>322</v>
      </c>
      <c r="D1761" s="82">
        <v>31</v>
      </c>
      <c r="E1761" s="87">
        <v>723.79</v>
      </c>
      <c r="F1761" s="87">
        <v>735.15</v>
      </c>
      <c r="G1761" s="87">
        <v>746.68</v>
      </c>
      <c r="H1761" s="87">
        <v>758.4</v>
      </c>
    </row>
    <row r="1762" spans="1:8" x14ac:dyDescent="0.2">
      <c r="A1762" s="14" t="s">
        <v>118</v>
      </c>
      <c r="B1762" s="14" t="s">
        <v>82</v>
      </c>
      <c r="C1762" s="14" t="s">
        <v>322</v>
      </c>
      <c r="D1762" s="82">
        <v>32</v>
      </c>
      <c r="E1762" s="87">
        <v>738.78</v>
      </c>
      <c r="F1762" s="87">
        <v>750.37</v>
      </c>
      <c r="G1762" s="87">
        <v>762.14</v>
      </c>
      <c r="H1762" s="87">
        <v>774.1</v>
      </c>
    </row>
    <row r="1763" spans="1:8" x14ac:dyDescent="0.2">
      <c r="A1763" s="14" t="s">
        <v>118</v>
      </c>
      <c r="B1763" s="14" t="s">
        <v>82</v>
      </c>
      <c r="C1763" s="14" t="s">
        <v>322</v>
      </c>
      <c r="D1763" s="82">
        <v>33</v>
      </c>
      <c r="E1763" s="87">
        <v>748.15</v>
      </c>
      <c r="F1763" s="87">
        <v>759.88</v>
      </c>
      <c r="G1763" s="87">
        <v>771.81</v>
      </c>
      <c r="H1763" s="87">
        <v>783.92</v>
      </c>
    </row>
    <row r="1764" spans="1:8" x14ac:dyDescent="0.2">
      <c r="A1764" s="14" t="s">
        <v>118</v>
      </c>
      <c r="B1764" s="14" t="s">
        <v>82</v>
      </c>
      <c r="C1764" s="14" t="s">
        <v>322</v>
      </c>
      <c r="D1764" s="82">
        <v>34</v>
      </c>
      <c r="E1764" s="87">
        <v>758.14</v>
      </c>
      <c r="F1764" s="87">
        <v>770.03</v>
      </c>
      <c r="G1764" s="87">
        <v>782.11</v>
      </c>
      <c r="H1764" s="87">
        <v>794.38</v>
      </c>
    </row>
    <row r="1765" spans="1:8" x14ac:dyDescent="0.2">
      <c r="A1765" s="14" t="s">
        <v>118</v>
      </c>
      <c r="B1765" s="14" t="s">
        <v>82</v>
      </c>
      <c r="C1765" s="14" t="s">
        <v>322</v>
      </c>
      <c r="D1765" s="82">
        <v>35</v>
      </c>
      <c r="E1765" s="87">
        <v>763.13</v>
      </c>
      <c r="F1765" s="87">
        <v>775.11</v>
      </c>
      <c r="G1765" s="87">
        <v>787.27</v>
      </c>
      <c r="H1765" s="87">
        <v>799.62</v>
      </c>
    </row>
    <row r="1766" spans="1:8" x14ac:dyDescent="0.2">
      <c r="A1766" s="14" t="s">
        <v>118</v>
      </c>
      <c r="B1766" s="14" t="s">
        <v>82</v>
      </c>
      <c r="C1766" s="14" t="s">
        <v>322</v>
      </c>
      <c r="D1766" s="82">
        <v>36</v>
      </c>
      <c r="E1766" s="87">
        <v>768.13</v>
      </c>
      <c r="F1766" s="87">
        <v>780.18</v>
      </c>
      <c r="G1766" s="87">
        <v>792.42</v>
      </c>
      <c r="H1766" s="87">
        <v>804.85</v>
      </c>
    </row>
    <row r="1767" spans="1:8" x14ac:dyDescent="0.2">
      <c r="A1767" s="14" t="s">
        <v>118</v>
      </c>
      <c r="B1767" s="14" t="s">
        <v>82</v>
      </c>
      <c r="C1767" s="14" t="s">
        <v>322</v>
      </c>
      <c r="D1767" s="82">
        <v>37</v>
      </c>
      <c r="E1767" s="87">
        <v>773.13</v>
      </c>
      <c r="F1767" s="87">
        <v>785.26</v>
      </c>
      <c r="G1767" s="87">
        <v>797.58</v>
      </c>
      <c r="H1767" s="87">
        <v>810.09</v>
      </c>
    </row>
    <row r="1768" spans="1:8" x14ac:dyDescent="0.2">
      <c r="A1768" s="14" t="s">
        <v>118</v>
      </c>
      <c r="B1768" s="14" t="s">
        <v>82</v>
      </c>
      <c r="C1768" s="14" t="s">
        <v>322</v>
      </c>
      <c r="D1768" s="82">
        <v>38</v>
      </c>
      <c r="E1768" s="87">
        <v>778.12</v>
      </c>
      <c r="F1768" s="87">
        <v>790.33</v>
      </c>
      <c r="G1768" s="87">
        <v>802.73</v>
      </c>
      <c r="H1768" s="87">
        <v>815.32</v>
      </c>
    </row>
    <row r="1769" spans="1:8" x14ac:dyDescent="0.2">
      <c r="A1769" s="14" t="s">
        <v>118</v>
      </c>
      <c r="B1769" s="14" t="s">
        <v>82</v>
      </c>
      <c r="C1769" s="14" t="s">
        <v>322</v>
      </c>
      <c r="D1769" s="82">
        <v>39</v>
      </c>
      <c r="E1769" s="87">
        <v>788.11</v>
      </c>
      <c r="F1769" s="87">
        <v>800.48</v>
      </c>
      <c r="G1769" s="87">
        <v>813.04</v>
      </c>
      <c r="H1769" s="87">
        <v>825.79</v>
      </c>
    </row>
    <row r="1770" spans="1:8" x14ac:dyDescent="0.2">
      <c r="A1770" s="14" t="s">
        <v>118</v>
      </c>
      <c r="B1770" s="14" t="s">
        <v>82</v>
      </c>
      <c r="C1770" s="14" t="s">
        <v>322</v>
      </c>
      <c r="D1770" s="82">
        <v>40</v>
      </c>
      <c r="E1770" s="87">
        <v>798.11</v>
      </c>
      <c r="F1770" s="87">
        <v>810.63</v>
      </c>
      <c r="G1770" s="87">
        <v>823.35</v>
      </c>
      <c r="H1770" s="87">
        <v>836.26</v>
      </c>
    </row>
    <row r="1771" spans="1:8" x14ac:dyDescent="0.2">
      <c r="A1771" s="14" t="s">
        <v>118</v>
      </c>
      <c r="B1771" s="14" t="s">
        <v>82</v>
      </c>
      <c r="C1771" s="14" t="s">
        <v>322</v>
      </c>
      <c r="D1771" s="82">
        <v>41</v>
      </c>
      <c r="E1771" s="87">
        <v>813.09</v>
      </c>
      <c r="F1771" s="87">
        <v>825.85</v>
      </c>
      <c r="G1771" s="87">
        <v>838.81</v>
      </c>
      <c r="H1771" s="87">
        <v>851.97</v>
      </c>
    </row>
    <row r="1772" spans="1:8" x14ac:dyDescent="0.2">
      <c r="A1772" s="14" t="s">
        <v>118</v>
      </c>
      <c r="B1772" s="14" t="s">
        <v>82</v>
      </c>
      <c r="C1772" s="14" t="s">
        <v>322</v>
      </c>
      <c r="D1772" s="82">
        <v>42</v>
      </c>
      <c r="E1772" s="87">
        <v>827.46</v>
      </c>
      <c r="F1772" s="87">
        <v>840.44</v>
      </c>
      <c r="G1772" s="87">
        <v>853.63</v>
      </c>
      <c r="H1772" s="87">
        <v>867.02</v>
      </c>
    </row>
    <row r="1773" spans="1:8" x14ac:dyDescent="0.2">
      <c r="A1773" s="14" t="s">
        <v>118</v>
      </c>
      <c r="B1773" s="14" t="s">
        <v>82</v>
      </c>
      <c r="C1773" s="14" t="s">
        <v>322</v>
      </c>
      <c r="D1773" s="82">
        <v>43</v>
      </c>
      <c r="E1773" s="87">
        <v>847.44</v>
      </c>
      <c r="F1773" s="87">
        <v>860.74</v>
      </c>
      <c r="G1773" s="87">
        <v>874.24</v>
      </c>
      <c r="H1773" s="87">
        <v>887.96</v>
      </c>
    </row>
    <row r="1774" spans="1:8" x14ac:dyDescent="0.2">
      <c r="A1774" s="14" t="s">
        <v>118</v>
      </c>
      <c r="B1774" s="14" t="s">
        <v>82</v>
      </c>
      <c r="C1774" s="14" t="s">
        <v>322</v>
      </c>
      <c r="D1774" s="82">
        <v>44</v>
      </c>
      <c r="E1774" s="87">
        <v>872.42</v>
      </c>
      <c r="F1774" s="87">
        <v>886.11</v>
      </c>
      <c r="G1774" s="87">
        <v>900.01</v>
      </c>
      <c r="H1774" s="87">
        <v>914.13</v>
      </c>
    </row>
    <row r="1775" spans="1:8" x14ac:dyDescent="0.2">
      <c r="A1775" s="14" t="s">
        <v>118</v>
      </c>
      <c r="B1775" s="14" t="s">
        <v>82</v>
      </c>
      <c r="C1775" s="14" t="s">
        <v>322</v>
      </c>
      <c r="D1775" s="82">
        <v>45</v>
      </c>
      <c r="E1775" s="87">
        <v>901.77</v>
      </c>
      <c r="F1775" s="87">
        <v>915.92</v>
      </c>
      <c r="G1775" s="87">
        <v>930.29</v>
      </c>
      <c r="H1775" s="87">
        <v>944.89</v>
      </c>
    </row>
    <row r="1776" spans="1:8" x14ac:dyDescent="0.2">
      <c r="A1776" s="14" t="s">
        <v>118</v>
      </c>
      <c r="B1776" s="14" t="s">
        <v>82</v>
      </c>
      <c r="C1776" s="14" t="s">
        <v>322</v>
      </c>
      <c r="D1776" s="82">
        <v>46</v>
      </c>
      <c r="E1776" s="87">
        <v>936.74</v>
      </c>
      <c r="F1776" s="87">
        <v>951.44</v>
      </c>
      <c r="G1776" s="87">
        <v>966.37</v>
      </c>
      <c r="H1776" s="87">
        <v>981.53</v>
      </c>
    </row>
    <row r="1777" spans="1:8" x14ac:dyDescent="0.2">
      <c r="A1777" s="14" t="s">
        <v>118</v>
      </c>
      <c r="B1777" s="14" t="s">
        <v>82</v>
      </c>
      <c r="C1777" s="14" t="s">
        <v>322</v>
      </c>
      <c r="D1777" s="82">
        <v>47</v>
      </c>
      <c r="E1777" s="87">
        <v>976.09</v>
      </c>
      <c r="F1777" s="87">
        <v>991.4</v>
      </c>
      <c r="G1777" s="87">
        <v>1006.96</v>
      </c>
      <c r="H1777" s="87">
        <v>1022.75</v>
      </c>
    </row>
    <row r="1778" spans="1:8" x14ac:dyDescent="0.2">
      <c r="A1778" s="14" t="s">
        <v>118</v>
      </c>
      <c r="B1778" s="14" t="s">
        <v>82</v>
      </c>
      <c r="C1778" s="14" t="s">
        <v>322</v>
      </c>
      <c r="D1778" s="82">
        <v>48</v>
      </c>
      <c r="E1778" s="87">
        <v>1021.05</v>
      </c>
      <c r="F1778" s="87">
        <v>1037.07</v>
      </c>
      <c r="G1778" s="87">
        <v>1053.3399999999999</v>
      </c>
      <c r="H1778" s="87">
        <v>1069.8699999999999</v>
      </c>
    </row>
    <row r="1779" spans="1:8" x14ac:dyDescent="0.2">
      <c r="A1779" s="14" t="s">
        <v>118</v>
      </c>
      <c r="B1779" s="14" t="s">
        <v>82</v>
      </c>
      <c r="C1779" s="14" t="s">
        <v>322</v>
      </c>
      <c r="D1779" s="82">
        <v>49</v>
      </c>
      <c r="E1779" s="87">
        <v>1065.3900000000001</v>
      </c>
      <c r="F1779" s="87">
        <v>1082.0999999999999</v>
      </c>
      <c r="G1779" s="87">
        <v>1099.08</v>
      </c>
      <c r="H1779" s="87">
        <v>1116.33</v>
      </c>
    </row>
    <row r="1780" spans="1:8" x14ac:dyDescent="0.2">
      <c r="A1780" s="14" t="s">
        <v>118</v>
      </c>
      <c r="B1780" s="14" t="s">
        <v>82</v>
      </c>
      <c r="C1780" s="14" t="s">
        <v>322</v>
      </c>
      <c r="D1780" s="82">
        <v>50</v>
      </c>
      <c r="E1780" s="87">
        <v>1115.3499999999999</v>
      </c>
      <c r="F1780" s="87">
        <v>1132.8499999999999</v>
      </c>
      <c r="G1780" s="87">
        <v>1150.6199999999999</v>
      </c>
      <c r="H1780" s="87">
        <v>1168.67</v>
      </c>
    </row>
    <row r="1781" spans="1:8" x14ac:dyDescent="0.2">
      <c r="A1781" s="14" t="s">
        <v>118</v>
      </c>
      <c r="B1781" s="14" t="s">
        <v>82</v>
      </c>
      <c r="C1781" s="14" t="s">
        <v>322</v>
      </c>
      <c r="D1781" s="82">
        <v>51</v>
      </c>
      <c r="E1781" s="87">
        <v>1164.68</v>
      </c>
      <c r="F1781" s="87">
        <v>1182.96</v>
      </c>
      <c r="G1781" s="87">
        <v>1201.52</v>
      </c>
      <c r="H1781" s="87">
        <v>1220.3699999999999</v>
      </c>
    </row>
    <row r="1782" spans="1:8" x14ac:dyDescent="0.2">
      <c r="A1782" s="14" t="s">
        <v>118</v>
      </c>
      <c r="B1782" s="14" t="s">
        <v>82</v>
      </c>
      <c r="C1782" s="14" t="s">
        <v>322</v>
      </c>
      <c r="D1782" s="82">
        <v>52</v>
      </c>
      <c r="E1782" s="87">
        <v>1219.02</v>
      </c>
      <c r="F1782" s="87">
        <v>1238.1400000000001</v>
      </c>
      <c r="G1782" s="87">
        <v>1257.57</v>
      </c>
      <c r="H1782" s="87">
        <v>1277.3</v>
      </c>
    </row>
    <row r="1783" spans="1:8" x14ac:dyDescent="0.2">
      <c r="A1783" s="14" t="s">
        <v>118</v>
      </c>
      <c r="B1783" s="14" t="s">
        <v>82</v>
      </c>
      <c r="C1783" s="14" t="s">
        <v>322</v>
      </c>
      <c r="D1783" s="82">
        <v>53</v>
      </c>
      <c r="E1783" s="87">
        <v>1273.97</v>
      </c>
      <c r="F1783" s="87">
        <v>1293.96</v>
      </c>
      <c r="G1783" s="87">
        <v>1314.26</v>
      </c>
      <c r="H1783" s="87">
        <v>1334.88</v>
      </c>
    </row>
    <row r="1784" spans="1:8" x14ac:dyDescent="0.2">
      <c r="A1784" s="14" t="s">
        <v>118</v>
      </c>
      <c r="B1784" s="14" t="s">
        <v>82</v>
      </c>
      <c r="C1784" s="14" t="s">
        <v>322</v>
      </c>
      <c r="D1784" s="82">
        <v>54</v>
      </c>
      <c r="E1784" s="87">
        <v>1333.3</v>
      </c>
      <c r="F1784" s="87">
        <v>1354.22</v>
      </c>
      <c r="G1784" s="87">
        <v>1375.46</v>
      </c>
      <c r="H1784" s="87">
        <v>1397.04</v>
      </c>
    </row>
    <row r="1785" spans="1:8" x14ac:dyDescent="0.2">
      <c r="A1785" s="14" t="s">
        <v>118</v>
      </c>
      <c r="B1785" s="14" t="s">
        <v>82</v>
      </c>
      <c r="C1785" s="14" t="s">
        <v>322</v>
      </c>
      <c r="D1785" s="82">
        <v>55</v>
      </c>
      <c r="E1785" s="87">
        <v>1392.63</v>
      </c>
      <c r="F1785" s="87">
        <v>1414.47</v>
      </c>
      <c r="G1785" s="87">
        <v>1436.67</v>
      </c>
      <c r="H1785" s="87">
        <v>1459.21</v>
      </c>
    </row>
    <row r="1786" spans="1:8" x14ac:dyDescent="0.2">
      <c r="A1786" s="14" t="s">
        <v>118</v>
      </c>
      <c r="B1786" s="14" t="s">
        <v>82</v>
      </c>
      <c r="C1786" s="14" t="s">
        <v>322</v>
      </c>
      <c r="D1786" s="82">
        <v>56</v>
      </c>
      <c r="E1786" s="87">
        <v>1456.95</v>
      </c>
      <c r="F1786" s="87">
        <v>1479.81</v>
      </c>
      <c r="G1786" s="87">
        <v>1503.02</v>
      </c>
      <c r="H1786" s="87">
        <v>1526.61</v>
      </c>
    </row>
    <row r="1787" spans="1:8" x14ac:dyDescent="0.2">
      <c r="A1787" s="14" t="s">
        <v>118</v>
      </c>
      <c r="B1787" s="14" t="s">
        <v>82</v>
      </c>
      <c r="C1787" s="14" t="s">
        <v>322</v>
      </c>
      <c r="D1787" s="82">
        <v>57</v>
      </c>
      <c r="E1787" s="87">
        <v>1521.9</v>
      </c>
      <c r="F1787" s="87">
        <v>1545.77</v>
      </c>
      <c r="G1787" s="87">
        <v>1570.03</v>
      </c>
      <c r="H1787" s="87">
        <v>1594.66</v>
      </c>
    </row>
    <row r="1788" spans="1:8" x14ac:dyDescent="0.2">
      <c r="A1788" s="14" t="s">
        <v>118</v>
      </c>
      <c r="B1788" s="14" t="s">
        <v>82</v>
      </c>
      <c r="C1788" s="14" t="s">
        <v>322</v>
      </c>
      <c r="D1788" s="82">
        <v>58</v>
      </c>
      <c r="E1788" s="87">
        <v>1591.21</v>
      </c>
      <c r="F1788" s="87">
        <v>1616.18</v>
      </c>
      <c r="G1788" s="87">
        <v>1641.54</v>
      </c>
      <c r="H1788" s="87">
        <v>1667.29</v>
      </c>
    </row>
    <row r="1789" spans="1:8" x14ac:dyDescent="0.2">
      <c r="A1789" s="14" t="s">
        <v>118</v>
      </c>
      <c r="B1789" s="14" t="s">
        <v>82</v>
      </c>
      <c r="C1789" s="14" t="s">
        <v>322</v>
      </c>
      <c r="D1789" s="82">
        <v>59</v>
      </c>
      <c r="E1789" s="87">
        <v>1625.56</v>
      </c>
      <c r="F1789" s="87">
        <v>1651.07</v>
      </c>
      <c r="G1789" s="87">
        <v>1676.97</v>
      </c>
      <c r="H1789" s="87">
        <v>1703.28</v>
      </c>
    </row>
    <row r="1790" spans="1:8" x14ac:dyDescent="0.2">
      <c r="A1790" s="14" t="s">
        <v>118</v>
      </c>
      <c r="B1790" s="14" t="s">
        <v>82</v>
      </c>
      <c r="C1790" s="14" t="s">
        <v>322</v>
      </c>
      <c r="D1790" s="82">
        <v>60</v>
      </c>
      <c r="E1790" s="87">
        <v>1694.88</v>
      </c>
      <c r="F1790" s="87">
        <v>1721.47</v>
      </c>
      <c r="G1790" s="87">
        <v>1748.48</v>
      </c>
      <c r="H1790" s="87">
        <v>1775.91</v>
      </c>
    </row>
    <row r="1791" spans="1:8" x14ac:dyDescent="0.2">
      <c r="A1791" s="14" t="s">
        <v>118</v>
      </c>
      <c r="B1791" s="14" t="s">
        <v>82</v>
      </c>
      <c r="C1791" s="14" t="s">
        <v>322</v>
      </c>
      <c r="D1791" s="82">
        <v>61</v>
      </c>
      <c r="E1791" s="87">
        <v>1754.83</v>
      </c>
      <c r="F1791" s="87">
        <v>1782.37</v>
      </c>
      <c r="G1791" s="87">
        <v>1810.33</v>
      </c>
      <c r="H1791" s="87">
        <v>1838.73</v>
      </c>
    </row>
    <row r="1792" spans="1:8" x14ac:dyDescent="0.2">
      <c r="A1792" s="14" t="s">
        <v>118</v>
      </c>
      <c r="B1792" s="14" t="s">
        <v>82</v>
      </c>
      <c r="C1792" s="14" t="s">
        <v>322</v>
      </c>
      <c r="D1792" s="82">
        <v>62</v>
      </c>
      <c r="E1792" s="87">
        <v>1794.18</v>
      </c>
      <c r="F1792" s="87">
        <v>1822.33</v>
      </c>
      <c r="G1792" s="87">
        <v>1850.92</v>
      </c>
      <c r="H1792" s="87">
        <v>1879.96</v>
      </c>
    </row>
    <row r="1793" spans="1:8" x14ac:dyDescent="0.2">
      <c r="A1793" s="14" t="s">
        <v>118</v>
      </c>
      <c r="B1793" s="14" t="s">
        <v>82</v>
      </c>
      <c r="C1793" s="14" t="s">
        <v>322</v>
      </c>
      <c r="D1793" s="82">
        <v>63</v>
      </c>
      <c r="E1793" s="87">
        <v>1843.51</v>
      </c>
      <c r="F1793" s="87">
        <v>1872.43</v>
      </c>
      <c r="G1793" s="87">
        <v>1901.81</v>
      </c>
      <c r="H1793" s="87">
        <v>1931.65</v>
      </c>
    </row>
    <row r="1794" spans="1:8" x14ac:dyDescent="0.2">
      <c r="A1794" s="14" t="s">
        <v>118</v>
      </c>
      <c r="B1794" s="14" t="s">
        <v>82</v>
      </c>
      <c r="C1794" s="14" t="s">
        <v>322</v>
      </c>
      <c r="D1794" s="82" t="s">
        <v>84</v>
      </c>
      <c r="E1794" s="87">
        <v>1873.48</v>
      </c>
      <c r="F1794" s="87">
        <v>1902.87</v>
      </c>
      <c r="G1794" s="87">
        <v>1932.73</v>
      </c>
      <c r="H1794" s="87">
        <v>1963.05</v>
      </c>
    </row>
    <row r="1795" spans="1:8" ht="75" x14ac:dyDescent="0.2">
      <c r="A1795" s="82" t="s">
        <v>119</v>
      </c>
      <c r="B1795" s="83" t="s">
        <v>82</v>
      </c>
      <c r="C1795" s="88" t="s">
        <v>322</v>
      </c>
      <c r="D1795" s="82" t="s">
        <v>83</v>
      </c>
      <c r="E1795" s="87">
        <v>462.42</v>
      </c>
      <c r="F1795" s="87">
        <v>469.67</v>
      </c>
      <c r="G1795" s="87">
        <v>477.04</v>
      </c>
      <c r="H1795" s="87">
        <v>484.52</v>
      </c>
    </row>
    <row r="1796" spans="1:8" x14ac:dyDescent="0.2">
      <c r="A1796" s="14" t="s">
        <v>119</v>
      </c>
      <c r="B1796" s="14" t="s">
        <v>82</v>
      </c>
      <c r="C1796" s="14" t="s">
        <v>322</v>
      </c>
      <c r="D1796" s="82">
        <v>15</v>
      </c>
      <c r="E1796" s="87">
        <v>503.52</v>
      </c>
      <c r="F1796" s="87">
        <v>511.42</v>
      </c>
      <c r="G1796" s="87">
        <v>519.44000000000005</v>
      </c>
      <c r="H1796" s="87">
        <v>527.59</v>
      </c>
    </row>
    <row r="1797" spans="1:8" x14ac:dyDescent="0.2">
      <c r="A1797" s="14" t="s">
        <v>119</v>
      </c>
      <c r="B1797" s="14" t="s">
        <v>82</v>
      </c>
      <c r="C1797" s="14" t="s">
        <v>322</v>
      </c>
      <c r="D1797" s="82">
        <v>16</v>
      </c>
      <c r="E1797" s="87">
        <v>519.24</v>
      </c>
      <c r="F1797" s="87">
        <v>527.38</v>
      </c>
      <c r="G1797" s="87">
        <v>535.66</v>
      </c>
      <c r="H1797" s="87">
        <v>544.05999999999995</v>
      </c>
    </row>
    <row r="1798" spans="1:8" x14ac:dyDescent="0.2">
      <c r="A1798" s="14" t="s">
        <v>119</v>
      </c>
      <c r="B1798" s="14" t="s">
        <v>82</v>
      </c>
      <c r="C1798" s="14" t="s">
        <v>322</v>
      </c>
      <c r="D1798" s="82">
        <v>17</v>
      </c>
      <c r="E1798" s="87">
        <v>534.95000000000005</v>
      </c>
      <c r="F1798" s="87">
        <v>543.35</v>
      </c>
      <c r="G1798" s="87">
        <v>551.87</v>
      </c>
      <c r="H1798" s="87">
        <v>560.53</v>
      </c>
    </row>
    <row r="1799" spans="1:8" x14ac:dyDescent="0.2">
      <c r="A1799" s="14" t="s">
        <v>119</v>
      </c>
      <c r="B1799" s="14" t="s">
        <v>82</v>
      </c>
      <c r="C1799" s="14" t="s">
        <v>322</v>
      </c>
      <c r="D1799" s="82">
        <v>18</v>
      </c>
      <c r="E1799" s="87">
        <v>551.88</v>
      </c>
      <c r="F1799" s="87">
        <v>560.54</v>
      </c>
      <c r="G1799" s="87">
        <v>569.33000000000004</v>
      </c>
      <c r="H1799" s="87">
        <v>578.26</v>
      </c>
    </row>
    <row r="1800" spans="1:8" x14ac:dyDescent="0.2">
      <c r="A1800" s="14" t="s">
        <v>119</v>
      </c>
      <c r="B1800" s="14" t="s">
        <v>82</v>
      </c>
      <c r="C1800" s="14" t="s">
        <v>322</v>
      </c>
      <c r="D1800" s="82">
        <v>19</v>
      </c>
      <c r="E1800" s="87">
        <v>568.79999999999995</v>
      </c>
      <c r="F1800" s="87">
        <v>577.73</v>
      </c>
      <c r="G1800" s="87">
        <v>586.79</v>
      </c>
      <c r="H1800" s="87">
        <v>596</v>
      </c>
    </row>
    <row r="1801" spans="1:8" x14ac:dyDescent="0.2">
      <c r="A1801" s="14" t="s">
        <v>119</v>
      </c>
      <c r="B1801" s="14" t="s">
        <v>82</v>
      </c>
      <c r="C1801" s="14" t="s">
        <v>322</v>
      </c>
      <c r="D1801" s="82">
        <v>20</v>
      </c>
      <c r="E1801" s="87">
        <v>586.33000000000004</v>
      </c>
      <c r="F1801" s="87">
        <v>595.53</v>
      </c>
      <c r="G1801" s="87">
        <v>604.87</v>
      </c>
      <c r="H1801" s="87">
        <v>614.36</v>
      </c>
    </row>
    <row r="1802" spans="1:8" x14ac:dyDescent="0.2">
      <c r="A1802" s="14" t="s">
        <v>119</v>
      </c>
      <c r="B1802" s="14" t="s">
        <v>82</v>
      </c>
      <c r="C1802" s="14" t="s">
        <v>322</v>
      </c>
      <c r="D1802" s="82">
        <v>21</v>
      </c>
      <c r="E1802" s="87">
        <v>604.47</v>
      </c>
      <c r="F1802" s="87">
        <v>613.95000000000005</v>
      </c>
      <c r="G1802" s="87">
        <v>623.58000000000004</v>
      </c>
      <c r="H1802" s="87">
        <v>633.37</v>
      </c>
    </row>
    <row r="1803" spans="1:8" x14ac:dyDescent="0.2">
      <c r="A1803" s="14" t="s">
        <v>119</v>
      </c>
      <c r="B1803" s="14" t="s">
        <v>82</v>
      </c>
      <c r="C1803" s="14" t="s">
        <v>322</v>
      </c>
      <c r="D1803" s="82">
        <v>22</v>
      </c>
      <c r="E1803" s="87">
        <v>604.47</v>
      </c>
      <c r="F1803" s="87">
        <v>613.95000000000005</v>
      </c>
      <c r="G1803" s="87">
        <v>623.58000000000004</v>
      </c>
      <c r="H1803" s="87">
        <v>633.37</v>
      </c>
    </row>
    <row r="1804" spans="1:8" x14ac:dyDescent="0.2">
      <c r="A1804" s="14" t="s">
        <v>119</v>
      </c>
      <c r="B1804" s="14" t="s">
        <v>82</v>
      </c>
      <c r="C1804" s="14" t="s">
        <v>322</v>
      </c>
      <c r="D1804" s="82">
        <v>23</v>
      </c>
      <c r="E1804" s="87">
        <v>604.47</v>
      </c>
      <c r="F1804" s="87">
        <v>613.95000000000005</v>
      </c>
      <c r="G1804" s="87">
        <v>623.58000000000004</v>
      </c>
      <c r="H1804" s="87">
        <v>633.37</v>
      </c>
    </row>
    <row r="1805" spans="1:8" x14ac:dyDescent="0.2">
      <c r="A1805" s="14" t="s">
        <v>119</v>
      </c>
      <c r="B1805" s="14" t="s">
        <v>82</v>
      </c>
      <c r="C1805" s="14" t="s">
        <v>322</v>
      </c>
      <c r="D1805" s="82">
        <v>24</v>
      </c>
      <c r="E1805" s="87">
        <v>604.47</v>
      </c>
      <c r="F1805" s="87">
        <v>613.95000000000005</v>
      </c>
      <c r="G1805" s="87">
        <v>623.58000000000004</v>
      </c>
      <c r="H1805" s="87">
        <v>633.37</v>
      </c>
    </row>
    <row r="1806" spans="1:8" x14ac:dyDescent="0.2">
      <c r="A1806" s="14" t="s">
        <v>119</v>
      </c>
      <c r="B1806" s="14" t="s">
        <v>82</v>
      </c>
      <c r="C1806" s="14" t="s">
        <v>322</v>
      </c>
      <c r="D1806" s="82">
        <v>25</v>
      </c>
      <c r="E1806" s="87">
        <v>606.88</v>
      </c>
      <c r="F1806" s="87">
        <v>616.41</v>
      </c>
      <c r="G1806" s="87">
        <v>626.08000000000004</v>
      </c>
      <c r="H1806" s="87">
        <v>635.9</v>
      </c>
    </row>
    <row r="1807" spans="1:8" x14ac:dyDescent="0.2">
      <c r="A1807" s="14" t="s">
        <v>119</v>
      </c>
      <c r="B1807" s="14" t="s">
        <v>82</v>
      </c>
      <c r="C1807" s="14" t="s">
        <v>322</v>
      </c>
      <c r="D1807" s="82">
        <v>26</v>
      </c>
      <c r="E1807" s="87">
        <v>618.97</v>
      </c>
      <c r="F1807" s="87">
        <v>628.67999999999995</v>
      </c>
      <c r="G1807" s="87">
        <v>638.54999999999995</v>
      </c>
      <c r="H1807" s="87">
        <v>648.57000000000005</v>
      </c>
    </row>
    <row r="1808" spans="1:8" x14ac:dyDescent="0.2">
      <c r="A1808" s="14" t="s">
        <v>119</v>
      </c>
      <c r="B1808" s="14" t="s">
        <v>82</v>
      </c>
      <c r="C1808" s="14" t="s">
        <v>322</v>
      </c>
      <c r="D1808" s="82">
        <v>27</v>
      </c>
      <c r="E1808" s="87">
        <v>633.48</v>
      </c>
      <c r="F1808" s="87">
        <v>643.41999999999996</v>
      </c>
      <c r="G1808" s="87">
        <v>653.51</v>
      </c>
      <c r="H1808" s="87">
        <v>663.77</v>
      </c>
    </row>
    <row r="1809" spans="1:8" x14ac:dyDescent="0.2">
      <c r="A1809" s="14" t="s">
        <v>119</v>
      </c>
      <c r="B1809" s="14" t="s">
        <v>82</v>
      </c>
      <c r="C1809" s="14" t="s">
        <v>322</v>
      </c>
      <c r="D1809" s="82">
        <v>28</v>
      </c>
      <c r="E1809" s="87">
        <v>657.05</v>
      </c>
      <c r="F1809" s="87">
        <v>667.36</v>
      </c>
      <c r="G1809" s="87">
        <v>677.83</v>
      </c>
      <c r="H1809" s="87">
        <v>688.47</v>
      </c>
    </row>
    <row r="1810" spans="1:8" x14ac:dyDescent="0.2">
      <c r="A1810" s="14" t="s">
        <v>119</v>
      </c>
      <c r="B1810" s="14" t="s">
        <v>82</v>
      </c>
      <c r="C1810" s="14" t="s">
        <v>322</v>
      </c>
      <c r="D1810" s="82">
        <v>29</v>
      </c>
      <c r="E1810" s="87">
        <v>676.4</v>
      </c>
      <c r="F1810" s="87">
        <v>687.01</v>
      </c>
      <c r="G1810" s="87">
        <v>697.79</v>
      </c>
      <c r="H1810" s="87">
        <v>708.74</v>
      </c>
    </row>
    <row r="1811" spans="1:8" x14ac:dyDescent="0.2">
      <c r="A1811" s="14" t="s">
        <v>119</v>
      </c>
      <c r="B1811" s="14" t="s">
        <v>82</v>
      </c>
      <c r="C1811" s="14" t="s">
        <v>322</v>
      </c>
      <c r="D1811" s="82">
        <v>30</v>
      </c>
      <c r="E1811" s="87">
        <v>686.07</v>
      </c>
      <c r="F1811" s="87">
        <v>696.83</v>
      </c>
      <c r="G1811" s="87">
        <v>707.77</v>
      </c>
      <c r="H1811" s="87">
        <v>718.87</v>
      </c>
    </row>
    <row r="1812" spans="1:8" x14ac:dyDescent="0.2">
      <c r="A1812" s="14" t="s">
        <v>119</v>
      </c>
      <c r="B1812" s="14" t="s">
        <v>82</v>
      </c>
      <c r="C1812" s="14" t="s">
        <v>322</v>
      </c>
      <c r="D1812" s="82">
        <v>31</v>
      </c>
      <c r="E1812" s="87">
        <v>700.58</v>
      </c>
      <c r="F1812" s="87">
        <v>711.57</v>
      </c>
      <c r="G1812" s="87">
        <v>722.73</v>
      </c>
      <c r="H1812" s="87">
        <v>734.07</v>
      </c>
    </row>
    <row r="1813" spans="1:8" x14ac:dyDescent="0.2">
      <c r="A1813" s="14" t="s">
        <v>119</v>
      </c>
      <c r="B1813" s="14" t="s">
        <v>82</v>
      </c>
      <c r="C1813" s="14" t="s">
        <v>322</v>
      </c>
      <c r="D1813" s="82">
        <v>32</v>
      </c>
      <c r="E1813" s="87">
        <v>715.08</v>
      </c>
      <c r="F1813" s="87">
        <v>726.3</v>
      </c>
      <c r="G1813" s="87">
        <v>737.7</v>
      </c>
      <c r="H1813" s="87">
        <v>749.27</v>
      </c>
    </row>
    <row r="1814" spans="1:8" x14ac:dyDescent="0.2">
      <c r="A1814" s="14" t="s">
        <v>119</v>
      </c>
      <c r="B1814" s="14" t="s">
        <v>82</v>
      </c>
      <c r="C1814" s="14" t="s">
        <v>322</v>
      </c>
      <c r="D1814" s="82">
        <v>33</v>
      </c>
      <c r="E1814" s="87">
        <v>724.15</v>
      </c>
      <c r="F1814" s="87">
        <v>735.51</v>
      </c>
      <c r="G1814" s="87">
        <v>747.05</v>
      </c>
      <c r="H1814" s="87">
        <v>758.77</v>
      </c>
    </row>
    <row r="1815" spans="1:8" x14ac:dyDescent="0.2">
      <c r="A1815" s="14" t="s">
        <v>119</v>
      </c>
      <c r="B1815" s="14" t="s">
        <v>82</v>
      </c>
      <c r="C1815" s="14" t="s">
        <v>322</v>
      </c>
      <c r="D1815" s="82">
        <v>34</v>
      </c>
      <c r="E1815" s="87">
        <v>733.82</v>
      </c>
      <c r="F1815" s="87">
        <v>745.33</v>
      </c>
      <c r="G1815" s="87">
        <v>757.03</v>
      </c>
      <c r="H1815" s="87">
        <v>768.91</v>
      </c>
    </row>
    <row r="1816" spans="1:8" x14ac:dyDescent="0.2">
      <c r="A1816" s="14" t="s">
        <v>119</v>
      </c>
      <c r="B1816" s="14" t="s">
        <v>82</v>
      </c>
      <c r="C1816" s="14" t="s">
        <v>322</v>
      </c>
      <c r="D1816" s="82">
        <v>35</v>
      </c>
      <c r="E1816" s="87">
        <v>738.66</v>
      </c>
      <c r="F1816" s="87">
        <v>750.25</v>
      </c>
      <c r="G1816" s="87">
        <v>762.02</v>
      </c>
      <c r="H1816" s="87">
        <v>773.97</v>
      </c>
    </row>
    <row r="1817" spans="1:8" x14ac:dyDescent="0.2">
      <c r="A1817" s="14" t="s">
        <v>119</v>
      </c>
      <c r="B1817" s="14" t="s">
        <v>82</v>
      </c>
      <c r="C1817" s="14" t="s">
        <v>322</v>
      </c>
      <c r="D1817" s="82">
        <v>36</v>
      </c>
      <c r="E1817" s="87">
        <v>743.49</v>
      </c>
      <c r="F1817" s="87">
        <v>755.16</v>
      </c>
      <c r="G1817" s="87">
        <v>767.01</v>
      </c>
      <c r="H1817" s="87">
        <v>779.04</v>
      </c>
    </row>
    <row r="1818" spans="1:8" x14ac:dyDescent="0.2">
      <c r="A1818" s="14" t="s">
        <v>119</v>
      </c>
      <c r="B1818" s="14" t="s">
        <v>82</v>
      </c>
      <c r="C1818" s="14" t="s">
        <v>322</v>
      </c>
      <c r="D1818" s="82">
        <v>37</v>
      </c>
      <c r="E1818" s="87">
        <v>748.33</v>
      </c>
      <c r="F1818" s="87">
        <v>760.07</v>
      </c>
      <c r="G1818" s="87">
        <v>771.99</v>
      </c>
      <c r="H1818" s="87">
        <v>784.11</v>
      </c>
    </row>
    <row r="1819" spans="1:8" x14ac:dyDescent="0.2">
      <c r="A1819" s="14" t="s">
        <v>119</v>
      </c>
      <c r="B1819" s="14" t="s">
        <v>82</v>
      </c>
      <c r="C1819" s="14" t="s">
        <v>322</v>
      </c>
      <c r="D1819" s="82">
        <v>38</v>
      </c>
      <c r="E1819" s="87">
        <v>753.16</v>
      </c>
      <c r="F1819" s="87">
        <v>764.98</v>
      </c>
      <c r="G1819" s="87">
        <v>776.98</v>
      </c>
      <c r="H1819" s="87">
        <v>789.17</v>
      </c>
    </row>
    <row r="1820" spans="1:8" x14ac:dyDescent="0.2">
      <c r="A1820" s="14" t="s">
        <v>119</v>
      </c>
      <c r="B1820" s="14" t="s">
        <v>82</v>
      </c>
      <c r="C1820" s="14" t="s">
        <v>322</v>
      </c>
      <c r="D1820" s="82">
        <v>39</v>
      </c>
      <c r="E1820" s="87">
        <v>762.84</v>
      </c>
      <c r="F1820" s="87">
        <v>774.8</v>
      </c>
      <c r="G1820" s="87">
        <v>786.96</v>
      </c>
      <c r="H1820" s="87">
        <v>799.31</v>
      </c>
    </row>
    <row r="1821" spans="1:8" x14ac:dyDescent="0.2">
      <c r="A1821" s="14" t="s">
        <v>119</v>
      </c>
      <c r="B1821" s="14" t="s">
        <v>82</v>
      </c>
      <c r="C1821" s="14" t="s">
        <v>322</v>
      </c>
      <c r="D1821" s="82">
        <v>40</v>
      </c>
      <c r="E1821" s="87">
        <v>772.51</v>
      </c>
      <c r="F1821" s="87">
        <v>784.63</v>
      </c>
      <c r="G1821" s="87">
        <v>796.94</v>
      </c>
      <c r="H1821" s="87">
        <v>809.44</v>
      </c>
    </row>
    <row r="1822" spans="1:8" x14ac:dyDescent="0.2">
      <c r="A1822" s="14" t="s">
        <v>119</v>
      </c>
      <c r="B1822" s="14" t="s">
        <v>82</v>
      </c>
      <c r="C1822" s="14" t="s">
        <v>322</v>
      </c>
      <c r="D1822" s="82">
        <v>41</v>
      </c>
      <c r="E1822" s="87">
        <v>787.01</v>
      </c>
      <c r="F1822" s="87">
        <v>799.36</v>
      </c>
      <c r="G1822" s="87">
        <v>811.9</v>
      </c>
      <c r="H1822" s="87">
        <v>824.64</v>
      </c>
    </row>
    <row r="1823" spans="1:8" x14ac:dyDescent="0.2">
      <c r="A1823" s="14" t="s">
        <v>119</v>
      </c>
      <c r="B1823" s="14" t="s">
        <v>82</v>
      </c>
      <c r="C1823" s="14" t="s">
        <v>322</v>
      </c>
      <c r="D1823" s="82">
        <v>42</v>
      </c>
      <c r="E1823" s="87">
        <v>800.92</v>
      </c>
      <c r="F1823" s="87">
        <v>813.48</v>
      </c>
      <c r="G1823" s="87">
        <v>826.25</v>
      </c>
      <c r="H1823" s="87">
        <v>839.21</v>
      </c>
    </row>
    <row r="1824" spans="1:8" x14ac:dyDescent="0.2">
      <c r="A1824" s="14" t="s">
        <v>119</v>
      </c>
      <c r="B1824" s="14" t="s">
        <v>82</v>
      </c>
      <c r="C1824" s="14" t="s">
        <v>322</v>
      </c>
      <c r="D1824" s="82">
        <v>43</v>
      </c>
      <c r="E1824" s="87">
        <v>820.26</v>
      </c>
      <c r="F1824" s="87">
        <v>833.13</v>
      </c>
      <c r="G1824" s="87">
        <v>846.2</v>
      </c>
      <c r="H1824" s="87">
        <v>859.48</v>
      </c>
    </row>
    <row r="1825" spans="1:8" x14ac:dyDescent="0.2">
      <c r="A1825" s="14" t="s">
        <v>119</v>
      </c>
      <c r="B1825" s="14" t="s">
        <v>82</v>
      </c>
      <c r="C1825" s="14" t="s">
        <v>322</v>
      </c>
      <c r="D1825" s="82">
        <v>44</v>
      </c>
      <c r="E1825" s="87">
        <v>844.44</v>
      </c>
      <c r="F1825" s="87">
        <v>857.69</v>
      </c>
      <c r="G1825" s="87">
        <v>871.14</v>
      </c>
      <c r="H1825" s="87">
        <v>884.81</v>
      </c>
    </row>
    <row r="1826" spans="1:8" x14ac:dyDescent="0.2">
      <c r="A1826" s="14" t="s">
        <v>119</v>
      </c>
      <c r="B1826" s="14" t="s">
        <v>82</v>
      </c>
      <c r="C1826" s="14" t="s">
        <v>322</v>
      </c>
      <c r="D1826" s="82">
        <v>45</v>
      </c>
      <c r="E1826" s="87">
        <v>872.85</v>
      </c>
      <c r="F1826" s="87">
        <v>886.54</v>
      </c>
      <c r="G1826" s="87">
        <v>900.45</v>
      </c>
      <c r="H1826" s="87">
        <v>914.58</v>
      </c>
    </row>
    <row r="1827" spans="1:8" x14ac:dyDescent="0.2">
      <c r="A1827" s="14" t="s">
        <v>119</v>
      </c>
      <c r="B1827" s="14" t="s">
        <v>82</v>
      </c>
      <c r="C1827" s="14" t="s">
        <v>322</v>
      </c>
      <c r="D1827" s="82">
        <v>46</v>
      </c>
      <c r="E1827" s="87">
        <v>906.7</v>
      </c>
      <c r="F1827" s="87">
        <v>920.92</v>
      </c>
      <c r="G1827" s="87">
        <v>935.37</v>
      </c>
      <c r="H1827" s="87">
        <v>950.05</v>
      </c>
    </row>
    <row r="1828" spans="1:8" x14ac:dyDescent="0.2">
      <c r="A1828" s="14" t="s">
        <v>119</v>
      </c>
      <c r="B1828" s="14" t="s">
        <v>82</v>
      </c>
      <c r="C1828" s="14" t="s">
        <v>322</v>
      </c>
      <c r="D1828" s="82">
        <v>47</v>
      </c>
      <c r="E1828" s="87">
        <v>944.78</v>
      </c>
      <c r="F1828" s="87">
        <v>959.6</v>
      </c>
      <c r="G1828" s="87">
        <v>974.66</v>
      </c>
      <c r="H1828" s="87">
        <v>989.95</v>
      </c>
    </row>
    <row r="1829" spans="1:8" x14ac:dyDescent="0.2">
      <c r="A1829" s="14" t="s">
        <v>119</v>
      </c>
      <c r="B1829" s="14" t="s">
        <v>82</v>
      </c>
      <c r="C1829" s="14" t="s">
        <v>322</v>
      </c>
      <c r="D1829" s="82">
        <v>48</v>
      </c>
      <c r="E1829" s="87">
        <v>988.3</v>
      </c>
      <c r="F1829" s="87">
        <v>1003.81</v>
      </c>
      <c r="G1829" s="87">
        <v>1019.56</v>
      </c>
      <c r="H1829" s="87">
        <v>1035.55</v>
      </c>
    </row>
    <row r="1830" spans="1:8" x14ac:dyDescent="0.2">
      <c r="A1830" s="14" t="s">
        <v>119</v>
      </c>
      <c r="B1830" s="14" t="s">
        <v>82</v>
      </c>
      <c r="C1830" s="14" t="s">
        <v>322</v>
      </c>
      <c r="D1830" s="82">
        <v>49</v>
      </c>
      <c r="E1830" s="87">
        <v>1031.22</v>
      </c>
      <c r="F1830" s="87">
        <v>1047.4000000000001</v>
      </c>
      <c r="G1830" s="87">
        <v>1063.83</v>
      </c>
      <c r="H1830" s="87">
        <v>1080.52</v>
      </c>
    </row>
    <row r="1831" spans="1:8" x14ac:dyDescent="0.2">
      <c r="A1831" s="14" t="s">
        <v>119</v>
      </c>
      <c r="B1831" s="14" t="s">
        <v>82</v>
      </c>
      <c r="C1831" s="14" t="s">
        <v>322</v>
      </c>
      <c r="D1831" s="82">
        <v>50</v>
      </c>
      <c r="E1831" s="87">
        <v>1079.58</v>
      </c>
      <c r="F1831" s="87">
        <v>1096.51</v>
      </c>
      <c r="G1831" s="87">
        <v>1113.72</v>
      </c>
      <c r="H1831" s="87">
        <v>1131.19</v>
      </c>
    </row>
    <row r="1832" spans="1:8" x14ac:dyDescent="0.2">
      <c r="A1832" s="14" t="s">
        <v>119</v>
      </c>
      <c r="B1832" s="14" t="s">
        <v>82</v>
      </c>
      <c r="C1832" s="14" t="s">
        <v>322</v>
      </c>
      <c r="D1832" s="82">
        <v>51</v>
      </c>
      <c r="E1832" s="87">
        <v>1127.33</v>
      </c>
      <c r="F1832" s="87">
        <v>1145.02</v>
      </c>
      <c r="G1832" s="87">
        <v>1162.98</v>
      </c>
      <c r="H1832" s="87">
        <v>1181.23</v>
      </c>
    </row>
    <row r="1833" spans="1:8" x14ac:dyDescent="0.2">
      <c r="A1833" s="14" t="s">
        <v>119</v>
      </c>
      <c r="B1833" s="14" t="s">
        <v>82</v>
      </c>
      <c r="C1833" s="14" t="s">
        <v>322</v>
      </c>
      <c r="D1833" s="82">
        <v>52</v>
      </c>
      <c r="E1833" s="87">
        <v>1179.92</v>
      </c>
      <c r="F1833" s="87">
        <v>1198.43</v>
      </c>
      <c r="G1833" s="87">
        <v>1217.23</v>
      </c>
      <c r="H1833" s="87">
        <v>1236.33</v>
      </c>
    </row>
    <row r="1834" spans="1:8" x14ac:dyDescent="0.2">
      <c r="A1834" s="14" t="s">
        <v>119</v>
      </c>
      <c r="B1834" s="14" t="s">
        <v>82</v>
      </c>
      <c r="C1834" s="14" t="s">
        <v>322</v>
      </c>
      <c r="D1834" s="82">
        <v>53</v>
      </c>
      <c r="E1834" s="87">
        <v>1233.1099999999999</v>
      </c>
      <c r="F1834" s="87">
        <v>1252.46</v>
      </c>
      <c r="G1834" s="87">
        <v>1272.1099999999999</v>
      </c>
      <c r="H1834" s="87">
        <v>1292.07</v>
      </c>
    </row>
    <row r="1835" spans="1:8" x14ac:dyDescent="0.2">
      <c r="A1835" s="14" t="s">
        <v>119</v>
      </c>
      <c r="B1835" s="14" t="s">
        <v>82</v>
      </c>
      <c r="C1835" s="14" t="s">
        <v>322</v>
      </c>
      <c r="D1835" s="82">
        <v>54</v>
      </c>
      <c r="E1835" s="87">
        <v>1290.53</v>
      </c>
      <c r="F1835" s="87">
        <v>1310.78</v>
      </c>
      <c r="G1835" s="87">
        <v>1331.35</v>
      </c>
      <c r="H1835" s="87">
        <v>1352.24</v>
      </c>
    </row>
    <row r="1836" spans="1:8" x14ac:dyDescent="0.2">
      <c r="A1836" s="14" t="s">
        <v>119</v>
      </c>
      <c r="B1836" s="14" t="s">
        <v>82</v>
      </c>
      <c r="C1836" s="14" t="s">
        <v>322</v>
      </c>
      <c r="D1836" s="82">
        <v>55</v>
      </c>
      <c r="E1836" s="87">
        <v>1347.96</v>
      </c>
      <c r="F1836" s="87">
        <v>1369.11</v>
      </c>
      <c r="G1836" s="87">
        <v>1390.59</v>
      </c>
      <c r="H1836" s="87">
        <v>1412.41</v>
      </c>
    </row>
    <row r="1837" spans="1:8" x14ac:dyDescent="0.2">
      <c r="A1837" s="14" t="s">
        <v>119</v>
      </c>
      <c r="B1837" s="14" t="s">
        <v>82</v>
      </c>
      <c r="C1837" s="14" t="s">
        <v>322</v>
      </c>
      <c r="D1837" s="82">
        <v>56</v>
      </c>
      <c r="E1837" s="87">
        <v>1410.22</v>
      </c>
      <c r="F1837" s="87">
        <v>1432.34</v>
      </c>
      <c r="G1837" s="87">
        <v>1454.82</v>
      </c>
      <c r="H1837" s="87">
        <v>1477.64</v>
      </c>
    </row>
    <row r="1838" spans="1:8" x14ac:dyDescent="0.2">
      <c r="A1838" s="14" t="s">
        <v>119</v>
      </c>
      <c r="B1838" s="14" t="s">
        <v>82</v>
      </c>
      <c r="C1838" s="14" t="s">
        <v>322</v>
      </c>
      <c r="D1838" s="82">
        <v>57</v>
      </c>
      <c r="E1838" s="87">
        <v>1473.08</v>
      </c>
      <c r="F1838" s="87">
        <v>1496.2</v>
      </c>
      <c r="G1838" s="87">
        <v>1519.67</v>
      </c>
      <c r="H1838" s="87">
        <v>1543.51</v>
      </c>
    </row>
    <row r="1839" spans="1:8" x14ac:dyDescent="0.2">
      <c r="A1839" s="14" t="s">
        <v>119</v>
      </c>
      <c r="B1839" s="14" t="s">
        <v>82</v>
      </c>
      <c r="C1839" s="14" t="s">
        <v>322</v>
      </c>
      <c r="D1839" s="82">
        <v>58</v>
      </c>
      <c r="E1839" s="87">
        <v>1540.18</v>
      </c>
      <c r="F1839" s="87">
        <v>1564.34</v>
      </c>
      <c r="G1839" s="87">
        <v>1588.89</v>
      </c>
      <c r="H1839" s="87">
        <v>1613.82</v>
      </c>
    </row>
    <row r="1840" spans="1:8" x14ac:dyDescent="0.2">
      <c r="A1840" s="14" t="s">
        <v>119</v>
      </c>
      <c r="B1840" s="14" t="s">
        <v>82</v>
      </c>
      <c r="C1840" s="14" t="s">
        <v>322</v>
      </c>
      <c r="D1840" s="82">
        <v>59</v>
      </c>
      <c r="E1840" s="87">
        <v>1573.43</v>
      </c>
      <c r="F1840" s="87">
        <v>1598.11</v>
      </c>
      <c r="G1840" s="87">
        <v>1623.18</v>
      </c>
      <c r="H1840" s="87">
        <v>1648.65</v>
      </c>
    </row>
    <row r="1841" spans="1:8" x14ac:dyDescent="0.2">
      <c r="A1841" s="14" t="s">
        <v>119</v>
      </c>
      <c r="B1841" s="14" t="s">
        <v>82</v>
      </c>
      <c r="C1841" s="14" t="s">
        <v>322</v>
      </c>
      <c r="D1841" s="82">
        <v>60</v>
      </c>
      <c r="E1841" s="87">
        <v>1640.52</v>
      </c>
      <c r="F1841" s="87">
        <v>1666.26</v>
      </c>
      <c r="G1841" s="87">
        <v>1692.4</v>
      </c>
      <c r="H1841" s="87">
        <v>1718.95</v>
      </c>
    </row>
    <row r="1842" spans="1:8" x14ac:dyDescent="0.2">
      <c r="A1842" s="14" t="s">
        <v>119</v>
      </c>
      <c r="B1842" s="14" t="s">
        <v>82</v>
      </c>
      <c r="C1842" s="14" t="s">
        <v>322</v>
      </c>
      <c r="D1842" s="82">
        <v>61</v>
      </c>
      <c r="E1842" s="87">
        <v>1698.55</v>
      </c>
      <c r="F1842" s="87">
        <v>1725.2</v>
      </c>
      <c r="G1842" s="87">
        <v>1752.27</v>
      </c>
      <c r="H1842" s="87">
        <v>1779.76</v>
      </c>
    </row>
    <row r="1843" spans="1:8" x14ac:dyDescent="0.2">
      <c r="A1843" s="14" t="s">
        <v>119</v>
      </c>
      <c r="B1843" s="14" t="s">
        <v>82</v>
      </c>
      <c r="C1843" s="14" t="s">
        <v>322</v>
      </c>
      <c r="D1843" s="82">
        <v>62</v>
      </c>
      <c r="E1843" s="87">
        <v>1736.63</v>
      </c>
      <c r="F1843" s="87">
        <v>1763.88</v>
      </c>
      <c r="G1843" s="87">
        <v>1791.55</v>
      </c>
      <c r="H1843" s="87">
        <v>1819.66</v>
      </c>
    </row>
    <row r="1844" spans="1:8" x14ac:dyDescent="0.2">
      <c r="A1844" s="14" t="s">
        <v>119</v>
      </c>
      <c r="B1844" s="14" t="s">
        <v>82</v>
      </c>
      <c r="C1844" s="14" t="s">
        <v>322</v>
      </c>
      <c r="D1844" s="82">
        <v>63</v>
      </c>
      <c r="E1844" s="87">
        <v>1784.38</v>
      </c>
      <c r="F1844" s="87">
        <v>1812.38</v>
      </c>
      <c r="G1844" s="87">
        <v>1840.81</v>
      </c>
      <c r="H1844" s="87">
        <v>1869.7</v>
      </c>
    </row>
    <row r="1845" spans="1:8" x14ac:dyDescent="0.2">
      <c r="A1845" s="14" t="s">
        <v>119</v>
      </c>
      <c r="B1845" s="14" t="s">
        <v>82</v>
      </c>
      <c r="C1845" s="14" t="s">
        <v>322</v>
      </c>
      <c r="D1845" s="82" t="s">
        <v>84</v>
      </c>
      <c r="E1845" s="87">
        <v>1813.39</v>
      </c>
      <c r="F1845" s="87">
        <v>1841.84</v>
      </c>
      <c r="G1845" s="87">
        <v>1870.74</v>
      </c>
      <c r="H1845" s="87">
        <v>1900.09</v>
      </c>
    </row>
    <row r="1846" spans="1:8" ht="75" x14ac:dyDescent="0.2">
      <c r="A1846" s="82" t="s">
        <v>120</v>
      </c>
      <c r="B1846" s="83" t="s">
        <v>82</v>
      </c>
      <c r="C1846" s="88" t="s">
        <v>322</v>
      </c>
      <c r="D1846" s="82" t="s">
        <v>83</v>
      </c>
      <c r="E1846" s="87">
        <v>432.32</v>
      </c>
      <c r="F1846" s="87">
        <v>439.1</v>
      </c>
      <c r="G1846" s="87">
        <v>445.99</v>
      </c>
      <c r="H1846" s="87">
        <v>452.99</v>
      </c>
    </row>
    <row r="1847" spans="1:8" x14ac:dyDescent="0.2">
      <c r="A1847" s="14" t="s">
        <v>120</v>
      </c>
      <c r="B1847" s="14" t="s">
        <v>82</v>
      </c>
      <c r="C1847" s="14" t="s">
        <v>322</v>
      </c>
      <c r="D1847" s="82">
        <v>15</v>
      </c>
      <c r="E1847" s="87">
        <v>470.75</v>
      </c>
      <c r="F1847" s="87">
        <v>478.13</v>
      </c>
      <c r="G1847" s="87">
        <v>485.63</v>
      </c>
      <c r="H1847" s="87">
        <v>493.25</v>
      </c>
    </row>
    <row r="1848" spans="1:8" x14ac:dyDescent="0.2">
      <c r="A1848" s="14" t="s">
        <v>120</v>
      </c>
      <c r="B1848" s="14" t="s">
        <v>82</v>
      </c>
      <c r="C1848" s="14" t="s">
        <v>322</v>
      </c>
      <c r="D1848" s="82">
        <v>16</v>
      </c>
      <c r="E1848" s="87">
        <v>485.44</v>
      </c>
      <c r="F1848" s="87">
        <v>493.06</v>
      </c>
      <c r="G1848" s="87">
        <v>500.79</v>
      </c>
      <c r="H1848" s="87">
        <v>508.65</v>
      </c>
    </row>
    <row r="1849" spans="1:8" x14ac:dyDescent="0.2">
      <c r="A1849" s="14" t="s">
        <v>120</v>
      </c>
      <c r="B1849" s="14" t="s">
        <v>82</v>
      </c>
      <c r="C1849" s="14" t="s">
        <v>322</v>
      </c>
      <c r="D1849" s="82">
        <v>17</v>
      </c>
      <c r="E1849" s="87">
        <v>500.13</v>
      </c>
      <c r="F1849" s="87">
        <v>507.98</v>
      </c>
      <c r="G1849" s="87">
        <v>515.95000000000005</v>
      </c>
      <c r="H1849" s="87">
        <v>524.04</v>
      </c>
    </row>
    <row r="1850" spans="1:8" x14ac:dyDescent="0.2">
      <c r="A1850" s="14" t="s">
        <v>120</v>
      </c>
      <c r="B1850" s="14" t="s">
        <v>82</v>
      </c>
      <c r="C1850" s="14" t="s">
        <v>322</v>
      </c>
      <c r="D1850" s="82">
        <v>18</v>
      </c>
      <c r="E1850" s="87">
        <v>515.96</v>
      </c>
      <c r="F1850" s="87">
        <v>524.04999999999995</v>
      </c>
      <c r="G1850" s="87">
        <v>532.27</v>
      </c>
      <c r="H1850" s="87">
        <v>540.62</v>
      </c>
    </row>
    <row r="1851" spans="1:8" x14ac:dyDescent="0.2">
      <c r="A1851" s="14" t="s">
        <v>120</v>
      </c>
      <c r="B1851" s="14" t="s">
        <v>82</v>
      </c>
      <c r="C1851" s="14" t="s">
        <v>322</v>
      </c>
      <c r="D1851" s="82">
        <v>19</v>
      </c>
      <c r="E1851" s="87">
        <v>531.78</v>
      </c>
      <c r="F1851" s="87">
        <v>540.12</v>
      </c>
      <c r="G1851" s="87">
        <v>548.6</v>
      </c>
      <c r="H1851" s="87">
        <v>557.20000000000005</v>
      </c>
    </row>
    <row r="1852" spans="1:8" x14ac:dyDescent="0.2">
      <c r="A1852" s="14" t="s">
        <v>120</v>
      </c>
      <c r="B1852" s="14" t="s">
        <v>82</v>
      </c>
      <c r="C1852" s="14" t="s">
        <v>322</v>
      </c>
      <c r="D1852" s="82">
        <v>20</v>
      </c>
      <c r="E1852" s="87">
        <v>548.16999999999996</v>
      </c>
      <c r="F1852" s="87">
        <v>556.77</v>
      </c>
      <c r="G1852" s="87">
        <v>565.5</v>
      </c>
      <c r="H1852" s="87">
        <v>574.38</v>
      </c>
    </row>
    <row r="1853" spans="1:8" x14ac:dyDescent="0.2">
      <c r="A1853" s="14" t="s">
        <v>120</v>
      </c>
      <c r="B1853" s="14" t="s">
        <v>82</v>
      </c>
      <c r="C1853" s="14" t="s">
        <v>322</v>
      </c>
      <c r="D1853" s="82">
        <v>21</v>
      </c>
      <c r="E1853" s="87">
        <v>565.12</v>
      </c>
      <c r="F1853" s="87">
        <v>573.99</v>
      </c>
      <c r="G1853" s="87">
        <v>582.99</v>
      </c>
      <c r="H1853" s="87">
        <v>592.14</v>
      </c>
    </row>
    <row r="1854" spans="1:8" x14ac:dyDescent="0.2">
      <c r="A1854" s="14" t="s">
        <v>120</v>
      </c>
      <c r="B1854" s="14" t="s">
        <v>82</v>
      </c>
      <c r="C1854" s="14" t="s">
        <v>322</v>
      </c>
      <c r="D1854" s="82">
        <v>22</v>
      </c>
      <c r="E1854" s="87">
        <v>565.12</v>
      </c>
      <c r="F1854" s="87">
        <v>573.99</v>
      </c>
      <c r="G1854" s="87">
        <v>582.99</v>
      </c>
      <c r="H1854" s="87">
        <v>592.14</v>
      </c>
    </row>
    <row r="1855" spans="1:8" x14ac:dyDescent="0.2">
      <c r="A1855" s="14" t="s">
        <v>120</v>
      </c>
      <c r="B1855" s="14" t="s">
        <v>82</v>
      </c>
      <c r="C1855" s="14" t="s">
        <v>322</v>
      </c>
      <c r="D1855" s="82">
        <v>23</v>
      </c>
      <c r="E1855" s="87">
        <v>565.12</v>
      </c>
      <c r="F1855" s="87">
        <v>573.99</v>
      </c>
      <c r="G1855" s="87">
        <v>582.99</v>
      </c>
      <c r="H1855" s="87">
        <v>592.14</v>
      </c>
    </row>
    <row r="1856" spans="1:8" x14ac:dyDescent="0.2">
      <c r="A1856" s="14" t="s">
        <v>120</v>
      </c>
      <c r="B1856" s="14" t="s">
        <v>82</v>
      </c>
      <c r="C1856" s="14" t="s">
        <v>322</v>
      </c>
      <c r="D1856" s="82">
        <v>24</v>
      </c>
      <c r="E1856" s="87">
        <v>565.12</v>
      </c>
      <c r="F1856" s="87">
        <v>573.99</v>
      </c>
      <c r="G1856" s="87">
        <v>582.99</v>
      </c>
      <c r="H1856" s="87">
        <v>592.14</v>
      </c>
    </row>
    <row r="1857" spans="1:8" x14ac:dyDescent="0.2">
      <c r="A1857" s="14" t="s">
        <v>120</v>
      </c>
      <c r="B1857" s="14" t="s">
        <v>82</v>
      </c>
      <c r="C1857" s="14" t="s">
        <v>322</v>
      </c>
      <c r="D1857" s="82">
        <v>25</v>
      </c>
      <c r="E1857" s="87">
        <v>567.38</v>
      </c>
      <c r="F1857" s="87">
        <v>576.28</v>
      </c>
      <c r="G1857" s="87">
        <v>585.33000000000004</v>
      </c>
      <c r="H1857" s="87">
        <v>594.51</v>
      </c>
    </row>
    <row r="1858" spans="1:8" x14ac:dyDescent="0.2">
      <c r="A1858" s="14" t="s">
        <v>120</v>
      </c>
      <c r="B1858" s="14" t="s">
        <v>82</v>
      </c>
      <c r="C1858" s="14" t="s">
        <v>322</v>
      </c>
      <c r="D1858" s="82">
        <v>26</v>
      </c>
      <c r="E1858" s="87">
        <v>578.69000000000005</v>
      </c>
      <c r="F1858" s="87">
        <v>587.76</v>
      </c>
      <c r="G1858" s="87">
        <v>596.99</v>
      </c>
      <c r="H1858" s="87">
        <v>606.35</v>
      </c>
    </row>
    <row r="1859" spans="1:8" x14ac:dyDescent="0.2">
      <c r="A1859" s="14" t="s">
        <v>120</v>
      </c>
      <c r="B1859" s="14" t="s">
        <v>82</v>
      </c>
      <c r="C1859" s="14" t="s">
        <v>322</v>
      </c>
      <c r="D1859" s="82">
        <v>27</v>
      </c>
      <c r="E1859" s="87">
        <v>592.25</v>
      </c>
      <c r="F1859" s="87">
        <v>601.54</v>
      </c>
      <c r="G1859" s="87">
        <v>610.98</v>
      </c>
      <c r="H1859" s="87">
        <v>620.55999999999995</v>
      </c>
    </row>
    <row r="1860" spans="1:8" x14ac:dyDescent="0.2">
      <c r="A1860" s="14" t="s">
        <v>120</v>
      </c>
      <c r="B1860" s="14" t="s">
        <v>82</v>
      </c>
      <c r="C1860" s="14" t="s">
        <v>322</v>
      </c>
      <c r="D1860" s="82">
        <v>28</v>
      </c>
      <c r="E1860" s="87">
        <v>614.29</v>
      </c>
      <c r="F1860" s="87">
        <v>623.92999999999995</v>
      </c>
      <c r="G1860" s="87">
        <v>633.71</v>
      </c>
      <c r="H1860" s="87">
        <v>643.66</v>
      </c>
    </row>
    <row r="1861" spans="1:8" x14ac:dyDescent="0.2">
      <c r="A1861" s="14" t="s">
        <v>120</v>
      </c>
      <c r="B1861" s="14" t="s">
        <v>82</v>
      </c>
      <c r="C1861" s="14" t="s">
        <v>322</v>
      </c>
      <c r="D1861" s="82">
        <v>29</v>
      </c>
      <c r="E1861" s="87">
        <v>632.37</v>
      </c>
      <c r="F1861" s="87">
        <v>642.29</v>
      </c>
      <c r="G1861" s="87">
        <v>652.37</v>
      </c>
      <c r="H1861" s="87">
        <v>662.61</v>
      </c>
    </row>
    <row r="1862" spans="1:8" x14ac:dyDescent="0.2">
      <c r="A1862" s="14" t="s">
        <v>120</v>
      </c>
      <c r="B1862" s="14" t="s">
        <v>82</v>
      </c>
      <c r="C1862" s="14" t="s">
        <v>322</v>
      </c>
      <c r="D1862" s="82">
        <v>30</v>
      </c>
      <c r="E1862" s="87">
        <v>641.41</v>
      </c>
      <c r="F1862" s="87">
        <v>651.48</v>
      </c>
      <c r="G1862" s="87">
        <v>661.7</v>
      </c>
      <c r="H1862" s="87">
        <v>672.08</v>
      </c>
    </row>
    <row r="1863" spans="1:8" x14ac:dyDescent="0.2">
      <c r="A1863" s="14" t="s">
        <v>120</v>
      </c>
      <c r="B1863" s="14" t="s">
        <v>82</v>
      </c>
      <c r="C1863" s="14" t="s">
        <v>322</v>
      </c>
      <c r="D1863" s="82">
        <v>31</v>
      </c>
      <c r="E1863" s="87">
        <v>654.98</v>
      </c>
      <c r="F1863" s="87">
        <v>665.25</v>
      </c>
      <c r="G1863" s="87">
        <v>675.69</v>
      </c>
      <c r="H1863" s="87">
        <v>686.29</v>
      </c>
    </row>
    <row r="1864" spans="1:8" x14ac:dyDescent="0.2">
      <c r="A1864" s="14" t="s">
        <v>120</v>
      </c>
      <c r="B1864" s="14" t="s">
        <v>82</v>
      </c>
      <c r="C1864" s="14" t="s">
        <v>322</v>
      </c>
      <c r="D1864" s="82">
        <v>32</v>
      </c>
      <c r="E1864" s="87">
        <v>668.54</v>
      </c>
      <c r="F1864" s="87">
        <v>679.03</v>
      </c>
      <c r="G1864" s="87">
        <v>689.68</v>
      </c>
      <c r="H1864" s="87">
        <v>700.5</v>
      </c>
    </row>
    <row r="1865" spans="1:8" x14ac:dyDescent="0.2">
      <c r="A1865" s="14" t="s">
        <v>120</v>
      </c>
      <c r="B1865" s="14" t="s">
        <v>82</v>
      </c>
      <c r="C1865" s="14" t="s">
        <v>322</v>
      </c>
      <c r="D1865" s="82">
        <v>33</v>
      </c>
      <c r="E1865" s="87">
        <v>677.02</v>
      </c>
      <c r="F1865" s="87">
        <v>687.64</v>
      </c>
      <c r="G1865" s="87">
        <v>698.43</v>
      </c>
      <c r="H1865" s="87">
        <v>709.38</v>
      </c>
    </row>
    <row r="1866" spans="1:8" x14ac:dyDescent="0.2">
      <c r="A1866" s="14" t="s">
        <v>120</v>
      </c>
      <c r="B1866" s="14" t="s">
        <v>82</v>
      </c>
      <c r="C1866" s="14" t="s">
        <v>322</v>
      </c>
      <c r="D1866" s="82">
        <v>34</v>
      </c>
      <c r="E1866" s="87">
        <v>686.06</v>
      </c>
      <c r="F1866" s="87">
        <v>696.82</v>
      </c>
      <c r="G1866" s="87">
        <v>707.75</v>
      </c>
      <c r="H1866" s="87">
        <v>718.86</v>
      </c>
    </row>
    <row r="1867" spans="1:8" x14ac:dyDescent="0.2">
      <c r="A1867" s="14" t="s">
        <v>120</v>
      </c>
      <c r="B1867" s="14" t="s">
        <v>82</v>
      </c>
      <c r="C1867" s="14" t="s">
        <v>322</v>
      </c>
      <c r="D1867" s="82">
        <v>35</v>
      </c>
      <c r="E1867" s="87">
        <v>690.58</v>
      </c>
      <c r="F1867" s="87">
        <v>701.41</v>
      </c>
      <c r="G1867" s="87">
        <v>712.42</v>
      </c>
      <c r="H1867" s="87">
        <v>723.6</v>
      </c>
    </row>
    <row r="1868" spans="1:8" x14ac:dyDescent="0.2">
      <c r="A1868" s="14" t="s">
        <v>120</v>
      </c>
      <c r="B1868" s="14" t="s">
        <v>82</v>
      </c>
      <c r="C1868" s="14" t="s">
        <v>322</v>
      </c>
      <c r="D1868" s="82">
        <v>36</v>
      </c>
      <c r="E1868" s="87">
        <v>695.1</v>
      </c>
      <c r="F1868" s="87">
        <v>706.01</v>
      </c>
      <c r="G1868" s="87">
        <v>717.08</v>
      </c>
      <c r="H1868" s="87">
        <v>728.33</v>
      </c>
    </row>
    <row r="1869" spans="1:8" x14ac:dyDescent="0.2">
      <c r="A1869" s="14" t="s">
        <v>120</v>
      </c>
      <c r="B1869" s="14" t="s">
        <v>82</v>
      </c>
      <c r="C1869" s="14" t="s">
        <v>322</v>
      </c>
      <c r="D1869" s="82">
        <v>37</v>
      </c>
      <c r="E1869" s="87">
        <v>699.62</v>
      </c>
      <c r="F1869" s="87">
        <v>710.6</v>
      </c>
      <c r="G1869" s="87">
        <v>721.75</v>
      </c>
      <c r="H1869" s="87">
        <v>733.07</v>
      </c>
    </row>
    <row r="1870" spans="1:8" x14ac:dyDescent="0.2">
      <c r="A1870" s="14" t="s">
        <v>120</v>
      </c>
      <c r="B1870" s="14" t="s">
        <v>82</v>
      </c>
      <c r="C1870" s="14" t="s">
        <v>322</v>
      </c>
      <c r="D1870" s="82">
        <v>38</v>
      </c>
      <c r="E1870" s="87">
        <v>704.14</v>
      </c>
      <c r="F1870" s="87">
        <v>715.19</v>
      </c>
      <c r="G1870" s="87">
        <v>726.41</v>
      </c>
      <c r="H1870" s="87">
        <v>737.81</v>
      </c>
    </row>
    <row r="1871" spans="1:8" x14ac:dyDescent="0.2">
      <c r="A1871" s="14" t="s">
        <v>120</v>
      </c>
      <c r="B1871" s="14" t="s">
        <v>82</v>
      </c>
      <c r="C1871" s="14" t="s">
        <v>322</v>
      </c>
      <c r="D1871" s="82">
        <v>39</v>
      </c>
      <c r="E1871" s="87">
        <v>713.18</v>
      </c>
      <c r="F1871" s="87">
        <v>724.37</v>
      </c>
      <c r="G1871" s="87">
        <v>735.74</v>
      </c>
      <c r="H1871" s="87">
        <v>747.28</v>
      </c>
    </row>
    <row r="1872" spans="1:8" x14ac:dyDescent="0.2">
      <c r="A1872" s="14" t="s">
        <v>120</v>
      </c>
      <c r="B1872" s="14" t="s">
        <v>82</v>
      </c>
      <c r="C1872" s="14" t="s">
        <v>322</v>
      </c>
      <c r="D1872" s="82">
        <v>40</v>
      </c>
      <c r="E1872" s="87">
        <v>722.23</v>
      </c>
      <c r="F1872" s="87">
        <v>733.56</v>
      </c>
      <c r="G1872" s="87">
        <v>745.07</v>
      </c>
      <c r="H1872" s="87">
        <v>756.76</v>
      </c>
    </row>
    <row r="1873" spans="1:8" x14ac:dyDescent="0.2">
      <c r="A1873" s="14" t="s">
        <v>120</v>
      </c>
      <c r="B1873" s="14" t="s">
        <v>82</v>
      </c>
      <c r="C1873" s="14" t="s">
        <v>322</v>
      </c>
      <c r="D1873" s="82">
        <v>41</v>
      </c>
      <c r="E1873" s="87">
        <v>735.79</v>
      </c>
      <c r="F1873" s="87">
        <v>747.33</v>
      </c>
      <c r="G1873" s="87">
        <v>759.06</v>
      </c>
      <c r="H1873" s="87">
        <v>770.97</v>
      </c>
    </row>
    <row r="1874" spans="1:8" x14ac:dyDescent="0.2">
      <c r="A1874" s="14" t="s">
        <v>120</v>
      </c>
      <c r="B1874" s="14" t="s">
        <v>82</v>
      </c>
      <c r="C1874" s="14" t="s">
        <v>322</v>
      </c>
      <c r="D1874" s="82">
        <v>42</v>
      </c>
      <c r="E1874" s="87">
        <v>748.79</v>
      </c>
      <c r="F1874" s="87">
        <v>760.53</v>
      </c>
      <c r="G1874" s="87">
        <v>772.47</v>
      </c>
      <c r="H1874" s="87">
        <v>784.59</v>
      </c>
    </row>
    <row r="1875" spans="1:8" x14ac:dyDescent="0.2">
      <c r="A1875" s="14" t="s">
        <v>120</v>
      </c>
      <c r="B1875" s="14" t="s">
        <v>82</v>
      </c>
      <c r="C1875" s="14" t="s">
        <v>322</v>
      </c>
      <c r="D1875" s="82">
        <v>43</v>
      </c>
      <c r="E1875" s="87">
        <v>766.87</v>
      </c>
      <c r="F1875" s="87">
        <v>778.9</v>
      </c>
      <c r="G1875" s="87">
        <v>791.12</v>
      </c>
      <c r="H1875" s="87">
        <v>803.54</v>
      </c>
    </row>
    <row r="1876" spans="1:8" x14ac:dyDescent="0.2">
      <c r="A1876" s="14" t="s">
        <v>120</v>
      </c>
      <c r="B1876" s="14" t="s">
        <v>82</v>
      </c>
      <c r="C1876" s="14" t="s">
        <v>322</v>
      </c>
      <c r="D1876" s="82">
        <v>44</v>
      </c>
      <c r="E1876" s="87">
        <v>789.48</v>
      </c>
      <c r="F1876" s="87">
        <v>801.86</v>
      </c>
      <c r="G1876" s="87">
        <v>814.44</v>
      </c>
      <c r="H1876" s="87">
        <v>827.22</v>
      </c>
    </row>
    <row r="1877" spans="1:8" x14ac:dyDescent="0.2">
      <c r="A1877" s="14" t="s">
        <v>120</v>
      </c>
      <c r="B1877" s="14" t="s">
        <v>82</v>
      </c>
      <c r="C1877" s="14" t="s">
        <v>322</v>
      </c>
      <c r="D1877" s="82">
        <v>45</v>
      </c>
      <c r="E1877" s="87">
        <v>816.04</v>
      </c>
      <c r="F1877" s="87">
        <v>828.84</v>
      </c>
      <c r="G1877" s="87">
        <v>841.84</v>
      </c>
      <c r="H1877" s="87">
        <v>855.05</v>
      </c>
    </row>
    <row r="1878" spans="1:8" x14ac:dyDescent="0.2">
      <c r="A1878" s="14" t="s">
        <v>120</v>
      </c>
      <c r="B1878" s="14" t="s">
        <v>82</v>
      </c>
      <c r="C1878" s="14" t="s">
        <v>322</v>
      </c>
      <c r="D1878" s="82">
        <v>46</v>
      </c>
      <c r="E1878" s="87">
        <v>847.68</v>
      </c>
      <c r="F1878" s="87">
        <v>860.98</v>
      </c>
      <c r="G1878" s="87">
        <v>874.49</v>
      </c>
      <c r="H1878" s="87">
        <v>888.21</v>
      </c>
    </row>
    <row r="1879" spans="1:8" x14ac:dyDescent="0.2">
      <c r="A1879" s="14" t="s">
        <v>120</v>
      </c>
      <c r="B1879" s="14" t="s">
        <v>82</v>
      </c>
      <c r="C1879" s="14" t="s">
        <v>322</v>
      </c>
      <c r="D1879" s="82">
        <v>47</v>
      </c>
      <c r="E1879" s="87">
        <v>883.29</v>
      </c>
      <c r="F1879" s="87">
        <v>897.14</v>
      </c>
      <c r="G1879" s="87">
        <v>911.22</v>
      </c>
      <c r="H1879" s="87">
        <v>925.52</v>
      </c>
    </row>
    <row r="1880" spans="1:8" x14ac:dyDescent="0.2">
      <c r="A1880" s="14" t="s">
        <v>120</v>
      </c>
      <c r="B1880" s="14" t="s">
        <v>82</v>
      </c>
      <c r="C1880" s="14" t="s">
        <v>322</v>
      </c>
      <c r="D1880" s="82">
        <v>48</v>
      </c>
      <c r="E1880" s="87">
        <v>923.97</v>
      </c>
      <c r="F1880" s="87">
        <v>938.47</v>
      </c>
      <c r="G1880" s="87">
        <v>953.2</v>
      </c>
      <c r="H1880" s="87">
        <v>968.15</v>
      </c>
    </row>
    <row r="1881" spans="1:8" x14ac:dyDescent="0.2">
      <c r="A1881" s="14" t="s">
        <v>120</v>
      </c>
      <c r="B1881" s="14" t="s">
        <v>82</v>
      </c>
      <c r="C1881" s="14" t="s">
        <v>322</v>
      </c>
      <c r="D1881" s="82">
        <v>49</v>
      </c>
      <c r="E1881" s="87">
        <v>964.1</v>
      </c>
      <c r="F1881" s="87">
        <v>979.22</v>
      </c>
      <c r="G1881" s="87">
        <v>994.59</v>
      </c>
      <c r="H1881" s="87">
        <v>1010.19</v>
      </c>
    </row>
    <row r="1882" spans="1:8" x14ac:dyDescent="0.2">
      <c r="A1882" s="14" t="s">
        <v>120</v>
      </c>
      <c r="B1882" s="14" t="s">
        <v>82</v>
      </c>
      <c r="C1882" s="14" t="s">
        <v>322</v>
      </c>
      <c r="D1882" s="82">
        <v>50</v>
      </c>
      <c r="E1882" s="87">
        <v>1009.31</v>
      </c>
      <c r="F1882" s="87">
        <v>1025.1400000000001</v>
      </c>
      <c r="G1882" s="87">
        <v>1041.23</v>
      </c>
      <c r="H1882" s="87">
        <v>1057.56</v>
      </c>
    </row>
    <row r="1883" spans="1:8" x14ac:dyDescent="0.2">
      <c r="A1883" s="14" t="s">
        <v>120</v>
      </c>
      <c r="B1883" s="14" t="s">
        <v>82</v>
      </c>
      <c r="C1883" s="14" t="s">
        <v>322</v>
      </c>
      <c r="D1883" s="82">
        <v>51</v>
      </c>
      <c r="E1883" s="87">
        <v>1053.95</v>
      </c>
      <c r="F1883" s="87">
        <v>1070.49</v>
      </c>
      <c r="G1883" s="87">
        <v>1087.28</v>
      </c>
      <c r="H1883" s="87">
        <v>1104.3399999999999</v>
      </c>
    </row>
    <row r="1884" spans="1:8" x14ac:dyDescent="0.2">
      <c r="A1884" s="14" t="s">
        <v>120</v>
      </c>
      <c r="B1884" s="14" t="s">
        <v>82</v>
      </c>
      <c r="C1884" s="14" t="s">
        <v>322</v>
      </c>
      <c r="D1884" s="82">
        <v>52</v>
      </c>
      <c r="E1884" s="87">
        <v>1103.1199999999999</v>
      </c>
      <c r="F1884" s="87">
        <v>1120.43</v>
      </c>
      <c r="G1884" s="87">
        <v>1138</v>
      </c>
      <c r="H1884" s="87">
        <v>1155.8599999999999</v>
      </c>
    </row>
    <row r="1885" spans="1:8" x14ac:dyDescent="0.2">
      <c r="A1885" s="14" t="s">
        <v>120</v>
      </c>
      <c r="B1885" s="14" t="s">
        <v>82</v>
      </c>
      <c r="C1885" s="14" t="s">
        <v>322</v>
      </c>
      <c r="D1885" s="82">
        <v>53</v>
      </c>
      <c r="E1885" s="87">
        <v>1152.8499999999999</v>
      </c>
      <c r="F1885" s="87">
        <v>1170.94</v>
      </c>
      <c r="G1885" s="87">
        <v>1189.31</v>
      </c>
      <c r="H1885" s="87">
        <v>1207.97</v>
      </c>
    </row>
    <row r="1886" spans="1:8" x14ac:dyDescent="0.2">
      <c r="A1886" s="14" t="s">
        <v>120</v>
      </c>
      <c r="B1886" s="14" t="s">
        <v>82</v>
      </c>
      <c r="C1886" s="14" t="s">
        <v>322</v>
      </c>
      <c r="D1886" s="82">
        <v>54</v>
      </c>
      <c r="E1886" s="87">
        <v>1206.54</v>
      </c>
      <c r="F1886" s="87">
        <v>1225.47</v>
      </c>
      <c r="G1886" s="87">
        <v>1244.69</v>
      </c>
      <c r="H1886" s="87">
        <v>1264.22</v>
      </c>
    </row>
    <row r="1887" spans="1:8" x14ac:dyDescent="0.2">
      <c r="A1887" s="14" t="s">
        <v>120</v>
      </c>
      <c r="B1887" s="14" t="s">
        <v>82</v>
      </c>
      <c r="C1887" s="14" t="s">
        <v>322</v>
      </c>
      <c r="D1887" s="82">
        <v>55</v>
      </c>
      <c r="E1887" s="87">
        <v>1260.22</v>
      </c>
      <c r="F1887" s="87">
        <v>1279.99</v>
      </c>
      <c r="G1887" s="87">
        <v>1300.08</v>
      </c>
      <c r="H1887" s="87">
        <v>1320.47</v>
      </c>
    </row>
    <row r="1888" spans="1:8" x14ac:dyDescent="0.2">
      <c r="A1888" s="14" t="s">
        <v>120</v>
      </c>
      <c r="B1888" s="14" t="s">
        <v>82</v>
      </c>
      <c r="C1888" s="14" t="s">
        <v>322</v>
      </c>
      <c r="D1888" s="82">
        <v>56</v>
      </c>
      <c r="E1888" s="87">
        <v>1318.43</v>
      </c>
      <c r="F1888" s="87">
        <v>1339.12</v>
      </c>
      <c r="G1888" s="87">
        <v>1360.13</v>
      </c>
      <c r="H1888" s="87">
        <v>1381.46</v>
      </c>
    </row>
    <row r="1889" spans="1:8" x14ac:dyDescent="0.2">
      <c r="A1889" s="14" t="s">
        <v>120</v>
      </c>
      <c r="B1889" s="14" t="s">
        <v>82</v>
      </c>
      <c r="C1889" s="14" t="s">
        <v>322</v>
      </c>
      <c r="D1889" s="82">
        <v>57</v>
      </c>
      <c r="E1889" s="87">
        <v>1377.2</v>
      </c>
      <c r="F1889" s="87">
        <v>1398.81</v>
      </c>
      <c r="G1889" s="87">
        <v>1420.76</v>
      </c>
      <c r="H1889" s="87">
        <v>1443.05</v>
      </c>
    </row>
    <row r="1890" spans="1:8" x14ac:dyDescent="0.2">
      <c r="A1890" s="14" t="s">
        <v>120</v>
      </c>
      <c r="B1890" s="14" t="s">
        <v>82</v>
      </c>
      <c r="C1890" s="14" t="s">
        <v>322</v>
      </c>
      <c r="D1890" s="82">
        <v>58</v>
      </c>
      <c r="E1890" s="87">
        <v>1439.93</v>
      </c>
      <c r="F1890" s="87">
        <v>1462.52</v>
      </c>
      <c r="G1890" s="87">
        <v>1485.47</v>
      </c>
      <c r="H1890" s="87">
        <v>1508.77</v>
      </c>
    </row>
    <row r="1891" spans="1:8" x14ac:dyDescent="0.2">
      <c r="A1891" s="14" t="s">
        <v>120</v>
      </c>
      <c r="B1891" s="14" t="s">
        <v>82</v>
      </c>
      <c r="C1891" s="14" t="s">
        <v>322</v>
      </c>
      <c r="D1891" s="82">
        <v>59</v>
      </c>
      <c r="E1891" s="87">
        <v>1471.01</v>
      </c>
      <c r="F1891" s="87">
        <v>1494.09</v>
      </c>
      <c r="G1891" s="87">
        <v>1517.53</v>
      </c>
      <c r="H1891" s="87">
        <v>1541.34</v>
      </c>
    </row>
    <row r="1892" spans="1:8" x14ac:dyDescent="0.2">
      <c r="A1892" s="14" t="s">
        <v>120</v>
      </c>
      <c r="B1892" s="14" t="s">
        <v>82</v>
      </c>
      <c r="C1892" s="14" t="s">
        <v>322</v>
      </c>
      <c r="D1892" s="82">
        <v>60</v>
      </c>
      <c r="E1892" s="87">
        <v>1533.74</v>
      </c>
      <c r="F1892" s="87">
        <v>1557.8</v>
      </c>
      <c r="G1892" s="87">
        <v>1582.25</v>
      </c>
      <c r="H1892" s="87">
        <v>1607.07</v>
      </c>
    </row>
    <row r="1893" spans="1:8" x14ac:dyDescent="0.2">
      <c r="A1893" s="14" t="s">
        <v>120</v>
      </c>
      <c r="B1893" s="14" t="s">
        <v>82</v>
      </c>
      <c r="C1893" s="14" t="s">
        <v>322</v>
      </c>
      <c r="D1893" s="82">
        <v>61</v>
      </c>
      <c r="E1893" s="87">
        <v>1587.99</v>
      </c>
      <c r="F1893" s="87">
        <v>1612.91</v>
      </c>
      <c r="G1893" s="87">
        <v>1638.21</v>
      </c>
      <c r="H1893" s="87">
        <v>1663.92</v>
      </c>
    </row>
    <row r="1894" spans="1:8" x14ac:dyDescent="0.2">
      <c r="A1894" s="14" t="s">
        <v>120</v>
      </c>
      <c r="B1894" s="14" t="s">
        <v>82</v>
      </c>
      <c r="C1894" s="14" t="s">
        <v>322</v>
      </c>
      <c r="D1894" s="82">
        <v>62</v>
      </c>
      <c r="E1894" s="87">
        <v>1623.6</v>
      </c>
      <c r="F1894" s="87">
        <v>1649.07</v>
      </c>
      <c r="G1894" s="87">
        <v>1674.94</v>
      </c>
      <c r="H1894" s="87">
        <v>1701.22</v>
      </c>
    </row>
    <row r="1895" spans="1:8" x14ac:dyDescent="0.2">
      <c r="A1895" s="14" t="s">
        <v>120</v>
      </c>
      <c r="B1895" s="14" t="s">
        <v>82</v>
      </c>
      <c r="C1895" s="14" t="s">
        <v>322</v>
      </c>
      <c r="D1895" s="82">
        <v>63</v>
      </c>
      <c r="E1895" s="87">
        <v>1668.24</v>
      </c>
      <c r="F1895" s="87">
        <v>1694.41</v>
      </c>
      <c r="G1895" s="87">
        <v>1721</v>
      </c>
      <c r="H1895" s="87">
        <v>1748</v>
      </c>
    </row>
    <row r="1896" spans="1:8" x14ac:dyDescent="0.2">
      <c r="A1896" s="14" t="s">
        <v>120</v>
      </c>
      <c r="B1896" s="14" t="s">
        <v>82</v>
      </c>
      <c r="C1896" s="14" t="s">
        <v>322</v>
      </c>
      <c r="D1896" s="82" t="s">
        <v>84</v>
      </c>
      <c r="E1896" s="87">
        <v>1695.36</v>
      </c>
      <c r="F1896" s="87">
        <v>1721.96</v>
      </c>
      <c r="G1896" s="87">
        <v>1748.97</v>
      </c>
      <c r="H1896" s="87">
        <v>1776.41</v>
      </c>
    </row>
    <row r="1897" spans="1:8" ht="75" x14ac:dyDescent="0.2">
      <c r="A1897" s="82" t="s">
        <v>121</v>
      </c>
      <c r="B1897" s="83" t="s">
        <v>82</v>
      </c>
      <c r="C1897" s="88" t="s">
        <v>322</v>
      </c>
      <c r="D1897" s="82" t="s">
        <v>83</v>
      </c>
      <c r="E1897" s="87">
        <v>418.09</v>
      </c>
      <c r="F1897" s="87">
        <v>424.65</v>
      </c>
      <c r="G1897" s="87">
        <v>431.31</v>
      </c>
      <c r="H1897" s="87">
        <v>438.08</v>
      </c>
    </row>
    <row r="1898" spans="1:8" x14ac:dyDescent="0.2">
      <c r="A1898" s="14" t="s">
        <v>121</v>
      </c>
      <c r="B1898" s="14" t="s">
        <v>82</v>
      </c>
      <c r="C1898" s="14" t="s">
        <v>322</v>
      </c>
      <c r="D1898" s="82">
        <v>15</v>
      </c>
      <c r="E1898" s="87">
        <v>455.25</v>
      </c>
      <c r="F1898" s="87">
        <v>462.4</v>
      </c>
      <c r="G1898" s="87">
        <v>469.65</v>
      </c>
      <c r="H1898" s="87">
        <v>477.02</v>
      </c>
    </row>
    <row r="1899" spans="1:8" x14ac:dyDescent="0.2">
      <c r="A1899" s="14" t="s">
        <v>121</v>
      </c>
      <c r="B1899" s="14" t="s">
        <v>82</v>
      </c>
      <c r="C1899" s="14" t="s">
        <v>322</v>
      </c>
      <c r="D1899" s="82">
        <v>16</v>
      </c>
      <c r="E1899" s="87">
        <v>469.46</v>
      </c>
      <c r="F1899" s="87">
        <v>476.83</v>
      </c>
      <c r="G1899" s="87">
        <v>484.31</v>
      </c>
      <c r="H1899" s="87">
        <v>491.91</v>
      </c>
    </row>
    <row r="1900" spans="1:8" x14ac:dyDescent="0.2">
      <c r="A1900" s="14" t="s">
        <v>121</v>
      </c>
      <c r="B1900" s="14" t="s">
        <v>82</v>
      </c>
      <c r="C1900" s="14" t="s">
        <v>322</v>
      </c>
      <c r="D1900" s="82">
        <v>17</v>
      </c>
      <c r="E1900" s="87">
        <v>483.67</v>
      </c>
      <c r="F1900" s="87">
        <v>491.26</v>
      </c>
      <c r="G1900" s="87">
        <v>498.97</v>
      </c>
      <c r="H1900" s="87">
        <v>506.8</v>
      </c>
    </row>
    <row r="1901" spans="1:8" x14ac:dyDescent="0.2">
      <c r="A1901" s="14" t="s">
        <v>121</v>
      </c>
      <c r="B1901" s="14" t="s">
        <v>82</v>
      </c>
      <c r="C1901" s="14" t="s">
        <v>322</v>
      </c>
      <c r="D1901" s="82">
        <v>18</v>
      </c>
      <c r="E1901" s="87">
        <v>498.98</v>
      </c>
      <c r="F1901" s="87">
        <v>506.8</v>
      </c>
      <c r="G1901" s="87">
        <v>514.76</v>
      </c>
      <c r="H1901" s="87">
        <v>522.83000000000004</v>
      </c>
    </row>
    <row r="1902" spans="1:8" x14ac:dyDescent="0.2">
      <c r="A1902" s="14" t="s">
        <v>121</v>
      </c>
      <c r="B1902" s="14" t="s">
        <v>82</v>
      </c>
      <c r="C1902" s="14" t="s">
        <v>322</v>
      </c>
      <c r="D1902" s="82">
        <v>19</v>
      </c>
      <c r="E1902" s="87">
        <v>514.28</v>
      </c>
      <c r="F1902" s="87">
        <v>522.35</v>
      </c>
      <c r="G1902" s="87">
        <v>530.54</v>
      </c>
      <c r="H1902" s="87">
        <v>538.87</v>
      </c>
    </row>
    <row r="1903" spans="1:8" x14ac:dyDescent="0.2">
      <c r="A1903" s="14" t="s">
        <v>121</v>
      </c>
      <c r="B1903" s="14" t="s">
        <v>82</v>
      </c>
      <c r="C1903" s="14" t="s">
        <v>322</v>
      </c>
      <c r="D1903" s="82">
        <v>20</v>
      </c>
      <c r="E1903" s="87">
        <v>530.13</v>
      </c>
      <c r="F1903" s="87">
        <v>538.44000000000005</v>
      </c>
      <c r="G1903" s="87">
        <v>546.89</v>
      </c>
      <c r="H1903" s="87">
        <v>555.47</v>
      </c>
    </row>
    <row r="1904" spans="1:8" x14ac:dyDescent="0.2">
      <c r="A1904" s="14" t="s">
        <v>121</v>
      </c>
      <c r="B1904" s="14" t="s">
        <v>82</v>
      </c>
      <c r="C1904" s="14" t="s">
        <v>322</v>
      </c>
      <c r="D1904" s="82">
        <v>21</v>
      </c>
      <c r="E1904" s="87">
        <v>546.52</v>
      </c>
      <c r="F1904" s="87">
        <v>555.1</v>
      </c>
      <c r="G1904" s="87">
        <v>563.80999999999995</v>
      </c>
      <c r="H1904" s="87">
        <v>572.65</v>
      </c>
    </row>
    <row r="1905" spans="1:8" x14ac:dyDescent="0.2">
      <c r="A1905" s="14" t="s">
        <v>121</v>
      </c>
      <c r="B1905" s="14" t="s">
        <v>82</v>
      </c>
      <c r="C1905" s="14" t="s">
        <v>322</v>
      </c>
      <c r="D1905" s="82">
        <v>22</v>
      </c>
      <c r="E1905" s="87">
        <v>546.52</v>
      </c>
      <c r="F1905" s="87">
        <v>555.1</v>
      </c>
      <c r="G1905" s="87">
        <v>563.80999999999995</v>
      </c>
      <c r="H1905" s="87">
        <v>572.65</v>
      </c>
    </row>
    <row r="1906" spans="1:8" x14ac:dyDescent="0.2">
      <c r="A1906" s="14" t="s">
        <v>121</v>
      </c>
      <c r="B1906" s="14" t="s">
        <v>82</v>
      </c>
      <c r="C1906" s="14" t="s">
        <v>322</v>
      </c>
      <c r="D1906" s="82">
        <v>23</v>
      </c>
      <c r="E1906" s="87">
        <v>546.52</v>
      </c>
      <c r="F1906" s="87">
        <v>555.1</v>
      </c>
      <c r="G1906" s="87">
        <v>563.80999999999995</v>
      </c>
      <c r="H1906" s="87">
        <v>572.65</v>
      </c>
    </row>
    <row r="1907" spans="1:8" x14ac:dyDescent="0.2">
      <c r="A1907" s="14" t="s">
        <v>121</v>
      </c>
      <c r="B1907" s="14" t="s">
        <v>82</v>
      </c>
      <c r="C1907" s="14" t="s">
        <v>322</v>
      </c>
      <c r="D1907" s="82">
        <v>24</v>
      </c>
      <c r="E1907" s="87">
        <v>546.52</v>
      </c>
      <c r="F1907" s="87">
        <v>555.1</v>
      </c>
      <c r="G1907" s="87">
        <v>563.80999999999995</v>
      </c>
      <c r="H1907" s="87">
        <v>572.65</v>
      </c>
    </row>
    <row r="1908" spans="1:8" x14ac:dyDescent="0.2">
      <c r="A1908" s="14" t="s">
        <v>121</v>
      </c>
      <c r="B1908" s="14" t="s">
        <v>82</v>
      </c>
      <c r="C1908" s="14" t="s">
        <v>322</v>
      </c>
      <c r="D1908" s="82">
        <v>25</v>
      </c>
      <c r="E1908" s="87">
        <v>548.71</v>
      </c>
      <c r="F1908" s="87">
        <v>557.32000000000005</v>
      </c>
      <c r="G1908" s="87">
        <v>566.05999999999995</v>
      </c>
      <c r="H1908" s="87">
        <v>574.94000000000005</v>
      </c>
    </row>
    <row r="1909" spans="1:8" x14ac:dyDescent="0.2">
      <c r="A1909" s="14" t="s">
        <v>121</v>
      </c>
      <c r="B1909" s="14" t="s">
        <v>82</v>
      </c>
      <c r="C1909" s="14" t="s">
        <v>322</v>
      </c>
      <c r="D1909" s="82">
        <v>26</v>
      </c>
      <c r="E1909" s="87">
        <v>559.64</v>
      </c>
      <c r="F1909" s="87">
        <v>568.41999999999996</v>
      </c>
      <c r="G1909" s="87">
        <v>577.34</v>
      </c>
      <c r="H1909" s="87">
        <v>586.4</v>
      </c>
    </row>
    <row r="1910" spans="1:8" x14ac:dyDescent="0.2">
      <c r="A1910" s="14" t="s">
        <v>121</v>
      </c>
      <c r="B1910" s="14" t="s">
        <v>82</v>
      </c>
      <c r="C1910" s="14" t="s">
        <v>322</v>
      </c>
      <c r="D1910" s="82">
        <v>27</v>
      </c>
      <c r="E1910" s="87">
        <v>572.76</v>
      </c>
      <c r="F1910" s="87">
        <v>581.74</v>
      </c>
      <c r="G1910" s="87">
        <v>590.87</v>
      </c>
      <c r="H1910" s="87">
        <v>600.14</v>
      </c>
    </row>
    <row r="1911" spans="1:8" x14ac:dyDescent="0.2">
      <c r="A1911" s="14" t="s">
        <v>121</v>
      </c>
      <c r="B1911" s="14" t="s">
        <v>82</v>
      </c>
      <c r="C1911" s="14" t="s">
        <v>322</v>
      </c>
      <c r="D1911" s="82">
        <v>28</v>
      </c>
      <c r="E1911" s="87">
        <v>594.07000000000005</v>
      </c>
      <c r="F1911" s="87">
        <v>603.39</v>
      </c>
      <c r="G1911" s="87">
        <v>612.86</v>
      </c>
      <c r="H1911" s="87">
        <v>622.47</v>
      </c>
    </row>
    <row r="1912" spans="1:8" x14ac:dyDescent="0.2">
      <c r="A1912" s="14" t="s">
        <v>121</v>
      </c>
      <c r="B1912" s="14" t="s">
        <v>82</v>
      </c>
      <c r="C1912" s="14" t="s">
        <v>322</v>
      </c>
      <c r="D1912" s="82">
        <v>29</v>
      </c>
      <c r="E1912" s="87">
        <v>611.55999999999995</v>
      </c>
      <c r="F1912" s="87">
        <v>621.15</v>
      </c>
      <c r="G1912" s="87">
        <v>630.9</v>
      </c>
      <c r="H1912" s="87">
        <v>640.79999999999995</v>
      </c>
    </row>
    <row r="1913" spans="1:8" x14ac:dyDescent="0.2">
      <c r="A1913" s="14" t="s">
        <v>121</v>
      </c>
      <c r="B1913" s="14" t="s">
        <v>82</v>
      </c>
      <c r="C1913" s="14" t="s">
        <v>322</v>
      </c>
      <c r="D1913" s="82">
        <v>30</v>
      </c>
      <c r="E1913" s="87">
        <v>620.29999999999995</v>
      </c>
      <c r="F1913" s="87">
        <v>630.04</v>
      </c>
      <c r="G1913" s="87">
        <v>639.91999999999996</v>
      </c>
      <c r="H1913" s="87">
        <v>649.96</v>
      </c>
    </row>
    <row r="1914" spans="1:8" x14ac:dyDescent="0.2">
      <c r="A1914" s="14" t="s">
        <v>121</v>
      </c>
      <c r="B1914" s="14" t="s">
        <v>82</v>
      </c>
      <c r="C1914" s="14" t="s">
        <v>322</v>
      </c>
      <c r="D1914" s="82">
        <v>31</v>
      </c>
      <c r="E1914" s="87">
        <v>633.41999999999996</v>
      </c>
      <c r="F1914" s="87">
        <v>643.36</v>
      </c>
      <c r="G1914" s="87">
        <v>653.45000000000005</v>
      </c>
      <c r="H1914" s="87">
        <v>663.7</v>
      </c>
    </row>
    <row r="1915" spans="1:8" x14ac:dyDescent="0.2">
      <c r="A1915" s="14" t="s">
        <v>121</v>
      </c>
      <c r="B1915" s="14" t="s">
        <v>82</v>
      </c>
      <c r="C1915" s="14" t="s">
        <v>322</v>
      </c>
      <c r="D1915" s="82">
        <v>32</v>
      </c>
      <c r="E1915" s="87">
        <v>646.54</v>
      </c>
      <c r="F1915" s="87">
        <v>656.68</v>
      </c>
      <c r="G1915" s="87">
        <v>666.98</v>
      </c>
      <c r="H1915" s="87">
        <v>677.45</v>
      </c>
    </row>
    <row r="1916" spans="1:8" x14ac:dyDescent="0.2">
      <c r="A1916" s="14" t="s">
        <v>121</v>
      </c>
      <c r="B1916" s="14" t="s">
        <v>82</v>
      </c>
      <c r="C1916" s="14" t="s">
        <v>322</v>
      </c>
      <c r="D1916" s="82">
        <v>33</v>
      </c>
      <c r="E1916" s="87">
        <v>654.73</v>
      </c>
      <c r="F1916" s="87">
        <v>665.01</v>
      </c>
      <c r="G1916" s="87">
        <v>675.44</v>
      </c>
      <c r="H1916" s="87">
        <v>686.04</v>
      </c>
    </row>
    <row r="1917" spans="1:8" x14ac:dyDescent="0.2">
      <c r="A1917" s="14" t="s">
        <v>121</v>
      </c>
      <c r="B1917" s="14" t="s">
        <v>82</v>
      </c>
      <c r="C1917" s="14" t="s">
        <v>322</v>
      </c>
      <c r="D1917" s="82">
        <v>34</v>
      </c>
      <c r="E1917" s="87">
        <v>663.48</v>
      </c>
      <c r="F1917" s="87">
        <v>673.89</v>
      </c>
      <c r="G1917" s="87">
        <v>684.46</v>
      </c>
      <c r="H1917" s="87">
        <v>695.2</v>
      </c>
    </row>
    <row r="1918" spans="1:8" x14ac:dyDescent="0.2">
      <c r="A1918" s="14" t="s">
        <v>121</v>
      </c>
      <c r="B1918" s="14" t="s">
        <v>82</v>
      </c>
      <c r="C1918" s="14" t="s">
        <v>322</v>
      </c>
      <c r="D1918" s="82">
        <v>35</v>
      </c>
      <c r="E1918" s="87">
        <v>667.85</v>
      </c>
      <c r="F1918" s="87">
        <v>678.33</v>
      </c>
      <c r="G1918" s="87">
        <v>688.97</v>
      </c>
      <c r="H1918" s="87">
        <v>699.78</v>
      </c>
    </row>
    <row r="1919" spans="1:8" x14ac:dyDescent="0.2">
      <c r="A1919" s="14" t="s">
        <v>121</v>
      </c>
      <c r="B1919" s="14" t="s">
        <v>82</v>
      </c>
      <c r="C1919" s="14" t="s">
        <v>322</v>
      </c>
      <c r="D1919" s="82">
        <v>36</v>
      </c>
      <c r="E1919" s="87">
        <v>672.22</v>
      </c>
      <c r="F1919" s="87">
        <v>682.77</v>
      </c>
      <c r="G1919" s="87">
        <v>693.48</v>
      </c>
      <c r="H1919" s="87">
        <v>704.36</v>
      </c>
    </row>
    <row r="1920" spans="1:8" x14ac:dyDescent="0.2">
      <c r="A1920" s="14" t="s">
        <v>121</v>
      </c>
      <c r="B1920" s="14" t="s">
        <v>82</v>
      </c>
      <c r="C1920" s="14" t="s">
        <v>322</v>
      </c>
      <c r="D1920" s="82">
        <v>37</v>
      </c>
      <c r="E1920" s="87">
        <v>676.6</v>
      </c>
      <c r="F1920" s="87">
        <v>687.21</v>
      </c>
      <c r="G1920" s="87">
        <v>697.99</v>
      </c>
      <c r="H1920" s="87">
        <v>708.94</v>
      </c>
    </row>
    <row r="1921" spans="1:8" x14ac:dyDescent="0.2">
      <c r="A1921" s="14" t="s">
        <v>121</v>
      </c>
      <c r="B1921" s="14" t="s">
        <v>82</v>
      </c>
      <c r="C1921" s="14" t="s">
        <v>322</v>
      </c>
      <c r="D1921" s="82">
        <v>38</v>
      </c>
      <c r="E1921" s="87">
        <v>680.97</v>
      </c>
      <c r="F1921" s="87">
        <v>691.65</v>
      </c>
      <c r="G1921" s="87">
        <v>702.5</v>
      </c>
      <c r="H1921" s="87">
        <v>713.53</v>
      </c>
    </row>
    <row r="1922" spans="1:8" x14ac:dyDescent="0.2">
      <c r="A1922" s="14" t="s">
        <v>121</v>
      </c>
      <c r="B1922" s="14" t="s">
        <v>82</v>
      </c>
      <c r="C1922" s="14" t="s">
        <v>322</v>
      </c>
      <c r="D1922" s="82">
        <v>39</v>
      </c>
      <c r="E1922" s="87">
        <v>689.71</v>
      </c>
      <c r="F1922" s="87">
        <v>700.53</v>
      </c>
      <c r="G1922" s="87">
        <v>711.52</v>
      </c>
      <c r="H1922" s="87">
        <v>722.69</v>
      </c>
    </row>
    <row r="1923" spans="1:8" x14ac:dyDescent="0.2">
      <c r="A1923" s="14" t="s">
        <v>121</v>
      </c>
      <c r="B1923" s="14" t="s">
        <v>82</v>
      </c>
      <c r="C1923" s="14" t="s">
        <v>322</v>
      </c>
      <c r="D1923" s="82">
        <v>40</v>
      </c>
      <c r="E1923" s="87">
        <v>698.46</v>
      </c>
      <c r="F1923" s="87">
        <v>709.41</v>
      </c>
      <c r="G1923" s="87">
        <v>720.55</v>
      </c>
      <c r="H1923" s="87">
        <v>731.85</v>
      </c>
    </row>
    <row r="1924" spans="1:8" x14ac:dyDescent="0.2">
      <c r="A1924" s="14" t="s">
        <v>121</v>
      </c>
      <c r="B1924" s="14" t="s">
        <v>82</v>
      </c>
      <c r="C1924" s="14" t="s">
        <v>322</v>
      </c>
      <c r="D1924" s="82">
        <v>41</v>
      </c>
      <c r="E1924" s="87">
        <v>711.57</v>
      </c>
      <c r="F1924" s="87">
        <v>722.74</v>
      </c>
      <c r="G1924" s="87">
        <v>734.08</v>
      </c>
      <c r="H1924" s="87">
        <v>745.59</v>
      </c>
    </row>
    <row r="1925" spans="1:8" x14ac:dyDescent="0.2">
      <c r="A1925" s="14" t="s">
        <v>121</v>
      </c>
      <c r="B1925" s="14" t="s">
        <v>82</v>
      </c>
      <c r="C1925" s="14" t="s">
        <v>322</v>
      </c>
      <c r="D1925" s="82">
        <v>42</v>
      </c>
      <c r="E1925" s="87">
        <v>724.14</v>
      </c>
      <c r="F1925" s="87">
        <v>735.5</v>
      </c>
      <c r="G1925" s="87">
        <v>747.04</v>
      </c>
      <c r="H1925" s="87">
        <v>758.76</v>
      </c>
    </row>
    <row r="1926" spans="1:8" x14ac:dyDescent="0.2">
      <c r="A1926" s="14" t="s">
        <v>121</v>
      </c>
      <c r="B1926" s="14" t="s">
        <v>82</v>
      </c>
      <c r="C1926" s="14" t="s">
        <v>322</v>
      </c>
      <c r="D1926" s="82">
        <v>43</v>
      </c>
      <c r="E1926" s="87">
        <v>741.63</v>
      </c>
      <c r="F1926" s="87">
        <v>753.27</v>
      </c>
      <c r="G1926" s="87">
        <v>765.09</v>
      </c>
      <c r="H1926" s="87">
        <v>777.09</v>
      </c>
    </row>
    <row r="1927" spans="1:8" x14ac:dyDescent="0.2">
      <c r="A1927" s="14" t="s">
        <v>121</v>
      </c>
      <c r="B1927" s="14" t="s">
        <v>82</v>
      </c>
      <c r="C1927" s="14" t="s">
        <v>322</v>
      </c>
      <c r="D1927" s="82">
        <v>44</v>
      </c>
      <c r="E1927" s="87">
        <v>763.49</v>
      </c>
      <c r="F1927" s="87">
        <v>775.47</v>
      </c>
      <c r="G1927" s="87">
        <v>787.64</v>
      </c>
      <c r="H1927" s="87">
        <v>800</v>
      </c>
    </row>
    <row r="1928" spans="1:8" x14ac:dyDescent="0.2">
      <c r="A1928" s="14" t="s">
        <v>121</v>
      </c>
      <c r="B1928" s="14" t="s">
        <v>82</v>
      </c>
      <c r="C1928" s="14" t="s">
        <v>322</v>
      </c>
      <c r="D1928" s="82">
        <v>45</v>
      </c>
      <c r="E1928" s="87">
        <v>789.18</v>
      </c>
      <c r="F1928" s="87">
        <v>801.56</v>
      </c>
      <c r="G1928" s="87">
        <v>814.14</v>
      </c>
      <c r="H1928" s="87">
        <v>826.91</v>
      </c>
    </row>
    <row r="1929" spans="1:8" x14ac:dyDescent="0.2">
      <c r="A1929" s="14" t="s">
        <v>121</v>
      </c>
      <c r="B1929" s="14" t="s">
        <v>82</v>
      </c>
      <c r="C1929" s="14" t="s">
        <v>322</v>
      </c>
      <c r="D1929" s="82">
        <v>46</v>
      </c>
      <c r="E1929" s="87">
        <v>819.78</v>
      </c>
      <c r="F1929" s="87">
        <v>832.65</v>
      </c>
      <c r="G1929" s="87">
        <v>845.71</v>
      </c>
      <c r="H1929" s="87">
        <v>858.98</v>
      </c>
    </row>
    <row r="1930" spans="1:8" x14ac:dyDescent="0.2">
      <c r="A1930" s="14" t="s">
        <v>121</v>
      </c>
      <c r="B1930" s="14" t="s">
        <v>82</v>
      </c>
      <c r="C1930" s="14" t="s">
        <v>322</v>
      </c>
      <c r="D1930" s="82">
        <v>47</v>
      </c>
      <c r="E1930" s="87">
        <v>854.22</v>
      </c>
      <c r="F1930" s="87">
        <v>867.62</v>
      </c>
      <c r="G1930" s="87">
        <v>881.23</v>
      </c>
      <c r="H1930" s="87">
        <v>895.06</v>
      </c>
    </row>
    <row r="1931" spans="1:8" x14ac:dyDescent="0.2">
      <c r="A1931" s="14" t="s">
        <v>121</v>
      </c>
      <c r="B1931" s="14" t="s">
        <v>82</v>
      </c>
      <c r="C1931" s="14" t="s">
        <v>322</v>
      </c>
      <c r="D1931" s="82">
        <v>48</v>
      </c>
      <c r="E1931" s="87">
        <v>893.57</v>
      </c>
      <c r="F1931" s="87">
        <v>907.58</v>
      </c>
      <c r="G1931" s="87">
        <v>921.82</v>
      </c>
      <c r="H1931" s="87">
        <v>936.29</v>
      </c>
    </row>
    <row r="1932" spans="1:8" x14ac:dyDescent="0.2">
      <c r="A1932" s="14" t="s">
        <v>121</v>
      </c>
      <c r="B1932" s="14" t="s">
        <v>82</v>
      </c>
      <c r="C1932" s="14" t="s">
        <v>322</v>
      </c>
      <c r="D1932" s="82">
        <v>49</v>
      </c>
      <c r="E1932" s="87">
        <v>932.37</v>
      </c>
      <c r="F1932" s="87">
        <v>947</v>
      </c>
      <c r="G1932" s="87">
        <v>961.85</v>
      </c>
      <c r="H1932" s="87">
        <v>976.95</v>
      </c>
    </row>
    <row r="1933" spans="1:8" x14ac:dyDescent="0.2">
      <c r="A1933" s="14" t="s">
        <v>121</v>
      </c>
      <c r="B1933" s="14" t="s">
        <v>82</v>
      </c>
      <c r="C1933" s="14" t="s">
        <v>322</v>
      </c>
      <c r="D1933" s="82">
        <v>50</v>
      </c>
      <c r="E1933" s="87">
        <v>976.09</v>
      </c>
      <c r="F1933" s="87">
        <v>991.4</v>
      </c>
      <c r="G1933" s="87">
        <v>1006.96</v>
      </c>
      <c r="H1933" s="87">
        <v>1022.76</v>
      </c>
    </row>
    <row r="1934" spans="1:8" x14ac:dyDescent="0.2">
      <c r="A1934" s="14" t="s">
        <v>121</v>
      </c>
      <c r="B1934" s="14" t="s">
        <v>82</v>
      </c>
      <c r="C1934" s="14" t="s">
        <v>322</v>
      </c>
      <c r="D1934" s="82">
        <v>51</v>
      </c>
      <c r="E1934" s="87">
        <v>1019.27</v>
      </c>
      <c r="F1934" s="87">
        <v>1035.26</v>
      </c>
      <c r="G1934" s="87">
        <v>1051.5</v>
      </c>
      <c r="H1934" s="87">
        <v>1068</v>
      </c>
    </row>
    <row r="1935" spans="1:8" x14ac:dyDescent="0.2">
      <c r="A1935" s="14" t="s">
        <v>121</v>
      </c>
      <c r="B1935" s="14" t="s">
        <v>82</v>
      </c>
      <c r="C1935" s="14" t="s">
        <v>322</v>
      </c>
      <c r="D1935" s="82">
        <v>52</v>
      </c>
      <c r="E1935" s="87">
        <v>1066.81</v>
      </c>
      <c r="F1935" s="87">
        <v>1083.55</v>
      </c>
      <c r="G1935" s="87">
        <v>1100.55</v>
      </c>
      <c r="H1935" s="87">
        <v>1117.82</v>
      </c>
    </row>
    <row r="1936" spans="1:8" x14ac:dyDescent="0.2">
      <c r="A1936" s="14" t="s">
        <v>121</v>
      </c>
      <c r="B1936" s="14" t="s">
        <v>82</v>
      </c>
      <c r="C1936" s="14" t="s">
        <v>322</v>
      </c>
      <c r="D1936" s="82">
        <v>53</v>
      </c>
      <c r="E1936" s="87">
        <v>1114.9100000000001</v>
      </c>
      <c r="F1936" s="87">
        <v>1132.4000000000001</v>
      </c>
      <c r="G1936" s="87">
        <v>1150.17</v>
      </c>
      <c r="H1936" s="87">
        <v>1168.21</v>
      </c>
    </row>
    <row r="1937" spans="1:8" x14ac:dyDescent="0.2">
      <c r="A1937" s="14" t="s">
        <v>121</v>
      </c>
      <c r="B1937" s="14" t="s">
        <v>82</v>
      </c>
      <c r="C1937" s="14" t="s">
        <v>322</v>
      </c>
      <c r="D1937" s="82">
        <v>54</v>
      </c>
      <c r="E1937" s="87">
        <v>1166.83</v>
      </c>
      <c r="F1937" s="87">
        <v>1185.1300000000001</v>
      </c>
      <c r="G1937" s="87">
        <v>1203.73</v>
      </c>
      <c r="H1937" s="87">
        <v>1222.6099999999999</v>
      </c>
    </row>
    <row r="1938" spans="1:8" x14ac:dyDescent="0.2">
      <c r="A1938" s="14" t="s">
        <v>121</v>
      </c>
      <c r="B1938" s="14" t="s">
        <v>82</v>
      </c>
      <c r="C1938" s="14" t="s">
        <v>322</v>
      </c>
      <c r="D1938" s="82">
        <v>55</v>
      </c>
      <c r="E1938" s="87">
        <v>1218.75</v>
      </c>
      <c r="F1938" s="87">
        <v>1237.8699999999999</v>
      </c>
      <c r="G1938" s="87">
        <v>1257.29</v>
      </c>
      <c r="H1938" s="87">
        <v>1277.02</v>
      </c>
    </row>
    <row r="1939" spans="1:8" x14ac:dyDescent="0.2">
      <c r="A1939" s="14" t="s">
        <v>121</v>
      </c>
      <c r="B1939" s="14" t="s">
        <v>82</v>
      </c>
      <c r="C1939" s="14" t="s">
        <v>322</v>
      </c>
      <c r="D1939" s="82">
        <v>56</v>
      </c>
      <c r="E1939" s="87">
        <v>1275.04</v>
      </c>
      <c r="F1939" s="87">
        <v>1295.04</v>
      </c>
      <c r="G1939" s="87">
        <v>1315.36</v>
      </c>
      <c r="H1939" s="87">
        <v>1336</v>
      </c>
    </row>
    <row r="1940" spans="1:8" x14ac:dyDescent="0.2">
      <c r="A1940" s="14" t="s">
        <v>121</v>
      </c>
      <c r="B1940" s="14" t="s">
        <v>82</v>
      </c>
      <c r="C1940" s="14" t="s">
        <v>322</v>
      </c>
      <c r="D1940" s="82">
        <v>57</v>
      </c>
      <c r="E1940" s="87">
        <v>1331.88</v>
      </c>
      <c r="F1940" s="87">
        <v>1352.77</v>
      </c>
      <c r="G1940" s="87">
        <v>1374</v>
      </c>
      <c r="H1940" s="87">
        <v>1395.55</v>
      </c>
    </row>
    <row r="1941" spans="1:8" x14ac:dyDescent="0.2">
      <c r="A1941" s="14" t="s">
        <v>121</v>
      </c>
      <c r="B1941" s="14" t="s">
        <v>82</v>
      </c>
      <c r="C1941" s="14" t="s">
        <v>322</v>
      </c>
      <c r="D1941" s="82">
        <v>58</v>
      </c>
      <c r="E1941" s="87">
        <v>1392.54</v>
      </c>
      <c r="F1941" s="87">
        <v>1414.39</v>
      </c>
      <c r="G1941" s="87">
        <v>1436.58</v>
      </c>
      <c r="H1941" s="87">
        <v>1459.12</v>
      </c>
    </row>
    <row r="1942" spans="1:8" x14ac:dyDescent="0.2">
      <c r="A1942" s="14" t="s">
        <v>121</v>
      </c>
      <c r="B1942" s="14" t="s">
        <v>82</v>
      </c>
      <c r="C1942" s="14" t="s">
        <v>322</v>
      </c>
      <c r="D1942" s="82">
        <v>59</v>
      </c>
      <c r="E1942" s="87">
        <v>1422.6</v>
      </c>
      <c r="F1942" s="87">
        <v>1444.92</v>
      </c>
      <c r="G1942" s="87">
        <v>1467.59</v>
      </c>
      <c r="H1942" s="87">
        <v>1490.61</v>
      </c>
    </row>
    <row r="1943" spans="1:8" x14ac:dyDescent="0.2">
      <c r="A1943" s="14" t="s">
        <v>121</v>
      </c>
      <c r="B1943" s="14" t="s">
        <v>82</v>
      </c>
      <c r="C1943" s="14" t="s">
        <v>322</v>
      </c>
      <c r="D1943" s="82">
        <v>60</v>
      </c>
      <c r="E1943" s="87">
        <v>1483.26</v>
      </c>
      <c r="F1943" s="87">
        <v>1506.54</v>
      </c>
      <c r="G1943" s="87">
        <v>1530.17</v>
      </c>
      <c r="H1943" s="87">
        <v>1554.18</v>
      </c>
    </row>
    <row r="1944" spans="1:8" x14ac:dyDescent="0.2">
      <c r="A1944" s="14" t="s">
        <v>121</v>
      </c>
      <c r="B1944" s="14" t="s">
        <v>82</v>
      </c>
      <c r="C1944" s="14" t="s">
        <v>322</v>
      </c>
      <c r="D1944" s="82">
        <v>61</v>
      </c>
      <c r="E1944" s="87">
        <v>1535.73</v>
      </c>
      <c r="F1944" s="87">
        <v>1559.82</v>
      </c>
      <c r="G1944" s="87">
        <v>1584.3</v>
      </c>
      <c r="H1944" s="87">
        <v>1609.15</v>
      </c>
    </row>
    <row r="1945" spans="1:8" x14ac:dyDescent="0.2">
      <c r="A1945" s="14" t="s">
        <v>121</v>
      </c>
      <c r="B1945" s="14" t="s">
        <v>82</v>
      </c>
      <c r="C1945" s="14" t="s">
        <v>322</v>
      </c>
      <c r="D1945" s="82">
        <v>62</v>
      </c>
      <c r="E1945" s="87">
        <v>1570.16</v>
      </c>
      <c r="F1945" s="87">
        <v>1594.8</v>
      </c>
      <c r="G1945" s="87">
        <v>1619.82</v>
      </c>
      <c r="H1945" s="87">
        <v>1645.23</v>
      </c>
    </row>
    <row r="1946" spans="1:8" x14ac:dyDescent="0.2">
      <c r="A1946" s="14" t="s">
        <v>121</v>
      </c>
      <c r="B1946" s="14" t="s">
        <v>82</v>
      </c>
      <c r="C1946" s="14" t="s">
        <v>322</v>
      </c>
      <c r="D1946" s="82">
        <v>63</v>
      </c>
      <c r="E1946" s="87">
        <v>1613.34</v>
      </c>
      <c r="F1946" s="87">
        <v>1638.65</v>
      </c>
      <c r="G1946" s="87">
        <v>1664.36</v>
      </c>
      <c r="H1946" s="87">
        <v>1690.47</v>
      </c>
    </row>
    <row r="1947" spans="1:8" x14ac:dyDescent="0.2">
      <c r="A1947" s="14" t="s">
        <v>121</v>
      </c>
      <c r="B1947" s="14" t="s">
        <v>82</v>
      </c>
      <c r="C1947" s="14" t="s">
        <v>322</v>
      </c>
      <c r="D1947" s="82" t="s">
        <v>84</v>
      </c>
      <c r="E1947" s="87">
        <v>1639.56</v>
      </c>
      <c r="F1947" s="87">
        <v>1665.28</v>
      </c>
      <c r="G1947" s="87">
        <v>1691.41</v>
      </c>
      <c r="H1947" s="87">
        <v>1717.95</v>
      </c>
    </row>
    <row r="1948" spans="1:8" ht="75" x14ac:dyDescent="0.2">
      <c r="A1948" s="82" t="s">
        <v>122</v>
      </c>
      <c r="B1948" s="83" t="s">
        <v>82</v>
      </c>
      <c r="C1948" s="88" t="s">
        <v>322</v>
      </c>
      <c r="D1948" s="82" t="s">
        <v>83</v>
      </c>
      <c r="E1948" s="87">
        <v>423.56</v>
      </c>
      <c r="F1948" s="87">
        <v>430.21</v>
      </c>
      <c r="G1948" s="87">
        <v>436.96</v>
      </c>
      <c r="H1948" s="87">
        <v>443.81</v>
      </c>
    </row>
    <row r="1949" spans="1:8" x14ac:dyDescent="0.2">
      <c r="A1949" s="14" t="s">
        <v>122</v>
      </c>
      <c r="B1949" s="14" t="s">
        <v>82</v>
      </c>
      <c r="C1949" s="14" t="s">
        <v>322</v>
      </c>
      <c r="D1949" s="82">
        <v>15</v>
      </c>
      <c r="E1949" s="87">
        <v>461.21</v>
      </c>
      <c r="F1949" s="87">
        <v>468.45</v>
      </c>
      <c r="G1949" s="87">
        <v>475.8</v>
      </c>
      <c r="H1949" s="87">
        <v>483.26</v>
      </c>
    </row>
    <row r="1950" spans="1:8" x14ac:dyDescent="0.2">
      <c r="A1950" s="14" t="s">
        <v>122</v>
      </c>
      <c r="B1950" s="14" t="s">
        <v>82</v>
      </c>
      <c r="C1950" s="14" t="s">
        <v>322</v>
      </c>
      <c r="D1950" s="82">
        <v>16</v>
      </c>
      <c r="E1950" s="87">
        <v>475.61</v>
      </c>
      <c r="F1950" s="87">
        <v>483.07</v>
      </c>
      <c r="G1950" s="87">
        <v>490.65</v>
      </c>
      <c r="H1950" s="87">
        <v>498.35</v>
      </c>
    </row>
    <row r="1951" spans="1:8" x14ac:dyDescent="0.2">
      <c r="A1951" s="14" t="s">
        <v>122</v>
      </c>
      <c r="B1951" s="14" t="s">
        <v>82</v>
      </c>
      <c r="C1951" s="14" t="s">
        <v>322</v>
      </c>
      <c r="D1951" s="82">
        <v>17</v>
      </c>
      <c r="E1951" s="87">
        <v>490</v>
      </c>
      <c r="F1951" s="87">
        <v>497.69</v>
      </c>
      <c r="G1951" s="87">
        <v>505.5</v>
      </c>
      <c r="H1951" s="87">
        <v>513.42999999999995</v>
      </c>
    </row>
    <row r="1952" spans="1:8" x14ac:dyDescent="0.2">
      <c r="A1952" s="14" t="s">
        <v>122</v>
      </c>
      <c r="B1952" s="14" t="s">
        <v>82</v>
      </c>
      <c r="C1952" s="14" t="s">
        <v>322</v>
      </c>
      <c r="D1952" s="82">
        <v>18</v>
      </c>
      <c r="E1952" s="87">
        <v>505.51</v>
      </c>
      <c r="F1952" s="87">
        <v>513.44000000000005</v>
      </c>
      <c r="G1952" s="87">
        <v>521.49</v>
      </c>
      <c r="H1952" s="87">
        <v>529.67999999999995</v>
      </c>
    </row>
    <row r="1953" spans="1:8" x14ac:dyDescent="0.2">
      <c r="A1953" s="14" t="s">
        <v>122</v>
      </c>
      <c r="B1953" s="14" t="s">
        <v>82</v>
      </c>
      <c r="C1953" s="14" t="s">
        <v>322</v>
      </c>
      <c r="D1953" s="82">
        <v>19</v>
      </c>
      <c r="E1953" s="87">
        <v>521.01</v>
      </c>
      <c r="F1953" s="87">
        <v>529.17999999999995</v>
      </c>
      <c r="G1953" s="87">
        <v>537.49</v>
      </c>
      <c r="H1953" s="87">
        <v>545.91999999999996</v>
      </c>
    </row>
    <row r="1954" spans="1:8" x14ac:dyDescent="0.2">
      <c r="A1954" s="14" t="s">
        <v>122</v>
      </c>
      <c r="B1954" s="14" t="s">
        <v>82</v>
      </c>
      <c r="C1954" s="14" t="s">
        <v>322</v>
      </c>
      <c r="D1954" s="82">
        <v>20</v>
      </c>
      <c r="E1954" s="87">
        <v>537.07000000000005</v>
      </c>
      <c r="F1954" s="87">
        <v>545.49</v>
      </c>
      <c r="G1954" s="87">
        <v>554.04999999999995</v>
      </c>
      <c r="H1954" s="87">
        <v>562.74</v>
      </c>
    </row>
    <row r="1955" spans="1:8" x14ac:dyDescent="0.2">
      <c r="A1955" s="14" t="s">
        <v>122</v>
      </c>
      <c r="B1955" s="14" t="s">
        <v>82</v>
      </c>
      <c r="C1955" s="14" t="s">
        <v>322</v>
      </c>
      <c r="D1955" s="82">
        <v>21</v>
      </c>
      <c r="E1955" s="87">
        <v>553.67999999999995</v>
      </c>
      <c r="F1955" s="87">
        <v>562.36</v>
      </c>
      <c r="G1955" s="87">
        <v>571.19000000000005</v>
      </c>
      <c r="H1955" s="87">
        <v>580.15</v>
      </c>
    </row>
    <row r="1956" spans="1:8" x14ac:dyDescent="0.2">
      <c r="A1956" s="14" t="s">
        <v>122</v>
      </c>
      <c r="B1956" s="14" t="s">
        <v>82</v>
      </c>
      <c r="C1956" s="14" t="s">
        <v>322</v>
      </c>
      <c r="D1956" s="82">
        <v>22</v>
      </c>
      <c r="E1956" s="87">
        <v>553.67999999999995</v>
      </c>
      <c r="F1956" s="87">
        <v>562.36</v>
      </c>
      <c r="G1956" s="87">
        <v>571.19000000000005</v>
      </c>
      <c r="H1956" s="87">
        <v>580.15</v>
      </c>
    </row>
    <row r="1957" spans="1:8" x14ac:dyDescent="0.2">
      <c r="A1957" s="14" t="s">
        <v>122</v>
      </c>
      <c r="B1957" s="14" t="s">
        <v>82</v>
      </c>
      <c r="C1957" s="14" t="s">
        <v>322</v>
      </c>
      <c r="D1957" s="82">
        <v>23</v>
      </c>
      <c r="E1957" s="87">
        <v>553.67999999999995</v>
      </c>
      <c r="F1957" s="87">
        <v>562.36</v>
      </c>
      <c r="G1957" s="87">
        <v>571.19000000000005</v>
      </c>
      <c r="H1957" s="87">
        <v>580.15</v>
      </c>
    </row>
    <row r="1958" spans="1:8" x14ac:dyDescent="0.2">
      <c r="A1958" s="14" t="s">
        <v>122</v>
      </c>
      <c r="B1958" s="14" t="s">
        <v>82</v>
      </c>
      <c r="C1958" s="14" t="s">
        <v>322</v>
      </c>
      <c r="D1958" s="82">
        <v>24</v>
      </c>
      <c r="E1958" s="87">
        <v>553.67999999999995</v>
      </c>
      <c r="F1958" s="87">
        <v>562.36</v>
      </c>
      <c r="G1958" s="87">
        <v>571.19000000000005</v>
      </c>
      <c r="H1958" s="87">
        <v>580.15</v>
      </c>
    </row>
    <row r="1959" spans="1:8" x14ac:dyDescent="0.2">
      <c r="A1959" s="14" t="s">
        <v>122</v>
      </c>
      <c r="B1959" s="14" t="s">
        <v>82</v>
      </c>
      <c r="C1959" s="14" t="s">
        <v>322</v>
      </c>
      <c r="D1959" s="82">
        <v>25</v>
      </c>
      <c r="E1959" s="87">
        <v>555.89</v>
      </c>
      <c r="F1959" s="87">
        <v>564.61</v>
      </c>
      <c r="G1959" s="87">
        <v>573.47</v>
      </c>
      <c r="H1959" s="87">
        <v>582.47</v>
      </c>
    </row>
    <row r="1960" spans="1:8" x14ac:dyDescent="0.2">
      <c r="A1960" s="14" t="s">
        <v>122</v>
      </c>
      <c r="B1960" s="14" t="s">
        <v>82</v>
      </c>
      <c r="C1960" s="14" t="s">
        <v>322</v>
      </c>
      <c r="D1960" s="82">
        <v>26</v>
      </c>
      <c r="E1960" s="87">
        <v>566.96</v>
      </c>
      <c r="F1960" s="87">
        <v>575.86</v>
      </c>
      <c r="G1960" s="87">
        <v>584.9</v>
      </c>
      <c r="H1960" s="87">
        <v>594.07000000000005</v>
      </c>
    </row>
    <row r="1961" spans="1:8" x14ac:dyDescent="0.2">
      <c r="A1961" s="14" t="s">
        <v>122</v>
      </c>
      <c r="B1961" s="14" t="s">
        <v>82</v>
      </c>
      <c r="C1961" s="14" t="s">
        <v>322</v>
      </c>
      <c r="D1961" s="82">
        <v>27</v>
      </c>
      <c r="E1961" s="87">
        <v>580.25</v>
      </c>
      <c r="F1961" s="87">
        <v>589.36</v>
      </c>
      <c r="G1961" s="87">
        <v>598.6</v>
      </c>
      <c r="H1961" s="87">
        <v>608</v>
      </c>
    </row>
    <row r="1962" spans="1:8" x14ac:dyDescent="0.2">
      <c r="A1962" s="14" t="s">
        <v>122</v>
      </c>
      <c r="B1962" s="14" t="s">
        <v>82</v>
      </c>
      <c r="C1962" s="14" t="s">
        <v>322</v>
      </c>
      <c r="D1962" s="82">
        <v>28</v>
      </c>
      <c r="E1962" s="87">
        <v>601.85</v>
      </c>
      <c r="F1962" s="87">
        <v>611.29</v>
      </c>
      <c r="G1962" s="87">
        <v>620.88</v>
      </c>
      <c r="H1962" s="87">
        <v>630.62</v>
      </c>
    </row>
    <row r="1963" spans="1:8" x14ac:dyDescent="0.2">
      <c r="A1963" s="14" t="s">
        <v>122</v>
      </c>
      <c r="B1963" s="14" t="s">
        <v>82</v>
      </c>
      <c r="C1963" s="14" t="s">
        <v>322</v>
      </c>
      <c r="D1963" s="82">
        <v>29</v>
      </c>
      <c r="E1963" s="87">
        <v>619.55999999999995</v>
      </c>
      <c r="F1963" s="87">
        <v>629.28</v>
      </c>
      <c r="G1963" s="87">
        <v>639.16</v>
      </c>
      <c r="H1963" s="87">
        <v>649.19000000000005</v>
      </c>
    </row>
    <row r="1964" spans="1:8" x14ac:dyDescent="0.2">
      <c r="A1964" s="14" t="s">
        <v>122</v>
      </c>
      <c r="B1964" s="14" t="s">
        <v>82</v>
      </c>
      <c r="C1964" s="14" t="s">
        <v>322</v>
      </c>
      <c r="D1964" s="82">
        <v>30</v>
      </c>
      <c r="E1964" s="87">
        <v>628.41999999999996</v>
      </c>
      <c r="F1964" s="87">
        <v>638.28</v>
      </c>
      <c r="G1964" s="87">
        <v>648.29999999999995</v>
      </c>
      <c r="H1964" s="87">
        <v>658.47</v>
      </c>
    </row>
    <row r="1965" spans="1:8" x14ac:dyDescent="0.2">
      <c r="A1965" s="14" t="s">
        <v>122</v>
      </c>
      <c r="B1965" s="14" t="s">
        <v>82</v>
      </c>
      <c r="C1965" s="14" t="s">
        <v>322</v>
      </c>
      <c r="D1965" s="82">
        <v>31</v>
      </c>
      <c r="E1965" s="87">
        <v>641.71</v>
      </c>
      <c r="F1965" s="87">
        <v>651.78</v>
      </c>
      <c r="G1965" s="87">
        <v>662.01</v>
      </c>
      <c r="H1965" s="87">
        <v>672.39</v>
      </c>
    </row>
    <row r="1966" spans="1:8" x14ac:dyDescent="0.2">
      <c r="A1966" s="14" t="s">
        <v>122</v>
      </c>
      <c r="B1966" s="14" t="s">
        <v>82</v>
      </c>
      <c r="C1966" s="14" t="s">
        <v>322</v>
      </c>
      <c r="D1966" s="82">
        <v>32</v>
      </c>
      <c r="E1966" s="87">
        <v>655</v>
      </c>
      <c r="F1966" s="87">
        <v>665.28</v>
      </c>
      <c r="G1966" s="87">
        <v>675.71</v>
      </c>
      <c r="H1966" s="87">
        <v>686.32</v>
      </c>
    </row>
    <row r="1967" spans="1:8" x14ac:dyDescent="0.2">
      <c r="A1967" s="14" t="s">
        <v>122</v>
      </c>
      <c r="B1967" s="14" t="s">
        <v>82</v>
      </c>
      <c r="C1967" s="14" t="s">
        <v>322</v>
      </c>
      <c r="D1967" s="82">
        <v>33</v>
      </c>
      <c r="E1967" s="87">
        <v>663.3</v>
      </c>
      <c r="F1967" s="87">
        <v>673.71</v>
      </c>
      <c r="G1967" s="87">
        <v>684.28</v>
      </c>
      <c r="H1967" s="87">
        <v>695.02</v>
      </c>
    </row>
    <row r="1968" spans="1:8" x14ac:dyDescent="0.2">
      <c r="A1968" s="14" t="s">
        <v>122</v>
      </c>
      <c r="B1968" s="14" t="s">
        <v>82</v>
      </c>
      <c r="C1968" s="14" t="s">
        <v>322</v>
      </c>
      <c r="D1968" s="82">
        <v>34</v>
      </c>
      <c r="E1968" s="87">
        <v>672.16</v>
      </c>
      <c r="F1968" s="87">
        <v>682.71</v>
      </c>
      <c r="G1968" s="87">
        <v>693.42</v>
      </c>
      <c r="H1968" s="87">
        <v>704.3</v>
      </c>
    </row>
    <row r="1969" spans="1:8" x14ac:dyDescent="0.2">
      <c r="A1969" s="14" t="s">
        <v>122</v>
      </c>
      <c r="B1969" s="14" t="s">
        <v>82</v>
      </c>
      <c r="C1969" s="14" t="s">
        <v>322</v>
      </c>
      <c r="D1969" s="82">
        <v>35</v>
      </c>
      <c r="E1969" s="87">
        <v>676.59</v>
      </c>
      <c r="F1969" s="87">
        <v>687.21</v>
      </c>
      <c r="G1969" s="87">
        <v>697.99</v>
      </c>
      <c r="H1969" s="87">
        <v>708.94</v>
      </c>
    </row>
    <row r="1970" spans="1:8" x14ac:dyDescent="0.2">
      <c r="A1970" s="14" t="s">
        <v>122</v>
      </c>
      <c r="B1970" s="14" t="s">
        <v>82</v>
      </c>
      <c r="C1970" s="14" t="s">
        <v>322</v>
      </c>
      <c r="D1970" s="82">
        <v>36</v>
      </c>
      <c r="E1970" s="87">
        <v>681.02</v>
      </c>
      <c r="F1970" s="87">
        <v>691.71</v>
      </c>
      <c r="G1970" s="87">
        <v>702.56</v>
      </c>
      <c r="H1970" s="87">
        <v>713.58</v>
      </c>
    </row>
    <row r="1971" spans="1:8" x14ac:dyDescent="0.2">
      <c r="A1971" s="14" t="s">
        <v>122</v>
      </c>
      <c r="B1971" s="14" t="s">
        <v>82</v>
      </c>
      <c r="C1971" s="14" t="s">
        <v>322</v>
      </c>
      <c r="D1971" s="82">
        <v>37</v>
      </c>
      <c r="E1971" s="87">
        <v>685.45</v>
      </c>
      <c r="F1971" s="87">
        <v>696.21</v>
      </c>
      <c r="G1971" s="87">
        <v>707.13</v>
      </c>
      <c r="H1971" s="87">
        <v>718.22</v>
      </c>
    </row>
    <row r="1972" spans="1:8" x14ac:dyDescent="0.2">
      <c r="A1972" s="14" t="s">
        <v>122</v>
      </c>
      <c r="B1972" s="14" t="s">
        <v>82</v>
      </c>
      <c r="C1972" s="14" t="s">
        <v>322</v>
      </c>
      <c r="D1972" s="82">
        <v>38</v>
      </c>
      <c r="E1972" s="87">
        <v>689.88</v>
      </c>
      <c r="F1972" s="87">
        <v>700.7</v>
      </c>
      <c r="G1972" s="87">
        <v>711.7</v>
      </c>
      <c r="H1972" s="87">
        <v>722.86</v>
      </c>
    </row>
    <row r="1973" spans="1:8" x14ac:dyDescent="0.2">
      <c r="A1973" s="14" t="s">
        <v>122</v>
      </c>
      <c r="B1973" s="14" t="s">
        <v>82</v>
      </c>
      <c r="C1973" s="14" t="s">
        <v>322</v>
      </c>
      <c r="D1973" s="82">
        <v>39</v>
      </c>
      <c r="E1973" s="87">
        <v>698.74</v>
      </c>
      <c r="F1973" s="87">
        <v>709.7</v>
      </c>
      <c r="G1973" s="87">
        <v>720.84</v>
      </c>
      <c r="H1973" s="87">
        <v>732.15</v>
      </c>
    </row>
    <row r="1974" spans="1:8" x14ac:dyDescent="0.2">
      <c r="A1974" s="14" t="s">
        <v>122</v>
      </c>
      <c r="B1974" s="14" t="s">
        <v>82</v>
      </c>
      <c r="C1974" s="14" t="s">
        <v>322</v>
      </c>
      <c r="D1974" s="82">
        <v>40</v>
      </c>
      <c r="E1974" s="87">
        <v>707.6</v>
      </c>
      <c r="F1974" s="87">
        <v>718.7</v>
      </c>
      <c r="G1974" s="87">
        <v>729.98</v>
      </c>
      <c r="H1974" s="87">
        <v>741.43</v>
      </c>
    </row>
    <row r="1975" spans="1:8" x14ac:dyDescent="0.2">
      <c r="A1975" s="14" t="s">
        <v>122</v>
      </c>
      <c r="B1975" s="14" t="s">
        <v>82</v>
      </c>
      <c r="C1975" s="14" t="s">
        <v>322</v>
      </c>
      <c r="D1975" s="82">
        <v>41</v>
      </c>
      <c r="E1975" s="87">
        <v>720.89</v>
      </c>
      <c r="F1975" s="87">
        <v>732.2</v>
      </c>
      <c r="G1975" s="87">
        <v>743.68</v>
      </c>
      <c r="H1975" s="87">
        <v>755.35</v>
      </c>
    </row>
    <row r="1976" spans="1:8" x14ac:dyDescent="0.2">
      <c r="A1976" s="14" t="s">
        <v>122</v>
      </c>
      <c r="B1976" s="14" t="s">
        <v>82</v>
      </c>
      <c r="C1976" s="14" t="s">
        <v>322</v>
      </c>
      <c r="D1976" s="82">
        <v>42</v>
      </c>
      <c r="E1976" s="87">
        <v>733.62</v>
      </c>
      <c r="F1976" s="87">
        <v>745.13</v>
      </c>
      <c r="G1976" s="87">
        <v>756.82</v>
      </c>
      <c r="H1976" s="87">
        <v>768.7</v>
      </c>
    </row>
    <row r="1977" spans="1:8" x14ac:dyDescent="0.2">
      <c r="A1977" s="14" t="s">
        <v>122</v>
      </c>
      <c r="B1977" s="14" t="s">
        <v>82</v>
      </c>
      <c r="C1977" s="14" t="s">
        <v>322</v>
      </c>
      <c r="D1977" s="82">
        <v>43</v>
      </c>
      <c r="E1977" s="87">
        <v>751.34</v>
      </c>
      <c r="F1977" s="87">
        <v>763.13</v>
      </c>
      <c r="G1977" s="87">
        <v>775.1</v>
      </c>
      <c r="H1977" s="87">
        <v>787.26</v>
      </c>
    </row>
    <row r="1978" spans="1:8" x14ac:dyDescent="0.2">
      <c r="A1978" s="14" t="s">
        <v>122</v>
      </c>
      <c r="B1978" s="14" t="s">
        <v>82</v>
      </c>
      <c r="C1978" s="14" t="s">
        <v>322</v>
      </c>
      <c r="D1978" s="82">
        <v>44</v>
      </c>
      <c r="E1978" s="87">
        <v>773.49</v>
      </c>
      <c r="F1978" s="87">
        <v>785.62</v>
      </c>
      <c r="G1978" s="87">
        <v>797.95</v>
      </c>
      <c r="H1978" s="87">
        <v>810.47</v>
      </c>
    </row>
    <row r="1979" spans="1:8" x14ac:dyDescent="0.2">
      <c r="A1979" s="14" t="s">
        <v>122</v>
      </c>
      <c r="B1979" s="14" t="s">
        <v>82</v>
      </c>
      <c r="C1979" s="14" t="s">
        <v>322</v>
      </c>
      <c r="D1979" s="82">
        <v>45</v>
      </c>
      <c r="E1979" s="87">
        <v>799.51</v>
      </c>
      <c r="F1979" s="87">
        <v>812.05</v>
      </c>
      <c r="G1979" s="87">
        <v>824.79</v>
      </c>
      <c r="H1979" s="87">
        <v>837.73</v>
      </c>
    </row>
    <row r="1980" spans="1:8" x14ac:dyDescent="0.2">
      <c r="A1980" s="14" t="s">
        <v>122</v>
      </c>
      <c r="B1980" s="14" t="s">
        <v>82</v>
      </c>
      <c r="C1980" s="14" t="s">
        <v>322</v>
      </c>
      <c r="D1980" s="82">
        <v>46</v>
      </c>
      <c r="E1980" s="87">
        <v>830.51</v>
      </c>
      <c r="F1980" s="87">
        <v>843.55</v>
      </c>
      <c r="G1980" s="87">
        <v>856.78</v>
      </c>
      <c r="H1980" s="87">
        <v>870.22</v>
      </c>
    </row>
    <row r="1981" spans="1:8" x14ac:dyDescent="0.2">
      <c r="A1981" s="14" t="s">
        <v>122</v>
      </c>
      <c r="B1981" s="14" t="s">
        <v>82</v>
      </c>
      <c r="C1981" s="14" t="s">
        <v>322</v>
      </c>
      <c r="D1981" s="82">
        <v>47</v>
      </c>
      <c r="E1981" s="87">
        <v>865.4</v>
      </c>
      <c r="F1981" s="87">
        <v>878.97</v>
      </c>
      <c r="G1981" s="87">
        <v>892.76</v>
      </c>
      <c r="H1981" s="87">
        <v>906.77</v>
      </c>
    </row>
    <row r="1982" spans="1:8" x14ac:dyDescent="0.2">
      <c r="A1982" s="14" t="s">
        <v>122</v>
      </c>
      <c r="B1982" s="14" t="s">
        <v>82</v>
      </c>
      <c r="C1982" s="14" t="s">
        <v>322</v>
      </c>
      <c r="D1982" s="82">
        <v>48</v>
      </c>
      <c r="E1982" s="87">
        <v>905.26</v>
      </c>
      <c r="F1982" s="87">
        <v>919.46</v>
      </c>
      <c r="G1982" s="87">
        <v>933.89</v>
      </c>
      <c r="H1982" s="87">
        <v>948.54</v>
      </c>
    </row>
    <row r="1983" spans="1:8" x14ac:dyDescent="0.2">
      <c r="A1983" s="14" t="s">
        <v>122</v>
      </c>
      <c r="B1983" s="14" t="s">
        <v>82</v>
      </c>
      <c r="C1983" s="14" t="s">
        <v>322</v>
      </c>
      <c r="D1983" s="82">
        <v>49</v>
      </c>
      <c r="E1983" s="87">
        <v>944.57</v>
      </c>
      <c r="F1983" s="87">
        <v>959.39</v>
      </c>
      <c r="G1983" s="87">
        <v>974.44</v>
      </c>
      <c r="H1983" s="87">
        <v>989.73</v>
      </c>
    </row>
    <row r="1984" spans="1:8" x14ac:dyDescent="0.2">
      <c r="A1984" s="14" t="s">
        <v>122</v>
      </c>
      <c r="B1984" s="14" t="s">
        <v>82</v>
      </c>
      <c r="C1984" s="14" t="s">
        <v>322</v>
      </c>
      <c r="D1984" s="82">
        <v>50</v>
      </c>
      <c r="E1984" s="87">
        <v>988.87</v>
      </c>
      <c r="F1984" s="87">
        <v>1004.38</v>
      </c>
      <c r="G1984" s="87">
        <v>1020.14</v>
      </c>
      <c r="H1984" s="87">
        <v>1036.1400000000001</v>
      </c>
    </row>
    <row r="1985" spans="1:8" x14ac:dyDescent="0.2">
      <c r="A1985" s="14" t="s">
        <v>122</v>
      </c>
      <c r="B1985" s="14" t="s">
        <v>82</v>
      </c>
      <c r="C1985" s="14" t="s">
        <v>322</v>
      </c>
      <c r="D1985" s="82">
        <v>51</v>
      </c>
      <c r="E1985" s="87">
        <v>1032.6099999999999</v>
      </c>
      <c r="F1985" s="87">
        <v>1048.81</v>
      </c>
      <c r="G1985" s="87">
        <v>1065.26</v>
      </c>
      <c r="H1985" s="87">
        <v>1081.98</v>
      </c>
    </row>
    <row r="1986" spans="1:8" x14ac:dyDescent="0.2">
      <c r="A1986" s="14" t="s">
        <v>122</v>
      </c>
      <c r="B1986" s="14" t="s">
        <v>82</v>
      </c>
      <c r="C1986" s="14" t="s">
        <v>322</v>
      </c>
      <c r="D1986" s="82">
        <v>52</v>
      </c>
      <c r="E1986" s="87">
        <v>1080.78</v>
      </c>
      <c r="F1986" s="87">
        <v>1097.73</v>
      </c>
      <c r="G1986" s="87">
        <v>1114.96</v>
      </c>
      <c r="H1986" s="87">
        <v>1132.45</v>
      </c>
    </row>
    <row r="1987" spans="1:8" x14ac:dyDescent="0.2">
      <c r="A1987" s="14" t="s">
        <v>122</v>
      </c>
      <c r="B1987" s="14" t="s">
        <v>82</v>
      </c>
      <c r="C1987" s="14" t="s">
        <v>322</v>
      </c>
      <c r="D1987" s="82">
        <v>53</v>
      </c>
      <c r="E1987" s="87">
        <v>1129.5</v>
      </c>
      <c r="F1987" s="87">
        <v>1147.22</v>
      </c>
      <c r="G1987" s="87">
        <v>1165.22</v>
      </c>
      <c r="H1987" s="87">
        <v>1183.5</v>
      </c>
    </row>
    <row r="1988" spans="1:8" x14ac:dyDescent="0.2">
      <c r="A1988" s="14" t="s">
        <v>122</v>
      </c>
      <c r="B1988" s="14" t="s">
        <v>82</v>
      </c>
      <c r="C1988" s="14" t="s">
        <v>322</v>
      </c>
      <c r="D1988" s="82">
        <v>54</v>
      </c>
      <c r="E1988" s="87">
        <v>1182.0999999999999</v>
      </c>
      <c r="F1988" s="87">
        <v>1200.6500000000001</v>
      </c>
      <c r="G1988" s="87">
        <v>1219.48</v>
      </c>
      <c r="H1988" s="87">
        <v>1238.6199999999999</v>
      </c>
    </row>
    <row r="1989" spans="1:8" x14ac:dyDescent="0.2">
      <c r="A1989" s="14" t="s">
        <v>122</v>
      </c>
      <c r="B1989" s="14" t="s">
        <v>82</v>
      </c>
      <c r="C1989" s="14" t="s">
        <v>322</v>
      </c>
      <c r="D1989" s="82">
        <v>55</v>
      </c>
      <c r="E1989" s="87">
        <v>1234.7</v>
      </c>
      <c r="F1989" s="87">
        <v>1254.07</v>
      </c>
      <c r="G1989" s="87">
        <v>1273.75</v>
      </c>
      <c r="H1989" s="87">
        <v>1293.73</v>
      </c>
    </row>
    <row r="1990" spans="1:8" x14ac:dyDescent="0.2">
      <c r="A1990" s="14" t="s">
        <v>122</v>
      </c>
      <c r="B1990" s="14" t="s">
        <v>82</v>
      </c>
      <c r="C1990" s="14" t="s">
        <v>322</v>
      </c>
      <c r="D1990" s="82">
        <v>56</v>
      </c>
      <c r="E1990" s="87">
        <v>1291.73</v>
      </c>
      <c r="F1990" s="87">
        <v>1311.99</v>
      </c>
      <c r="G1990" s="87">
        <v>1332.58</v>
      </c>
      <c r="H1990" s="87">
        <v>1353.49</v>
      </c>
    </row>
    <row r="1991" spans="1:8" x14ac:dyDescent="0.2">
      <c r="A1991" s="14" t="s">
        <v>122</v>
      </c>
      <c r="B1991" s="14" t="s">
        <v>82</v>
      </c>
      <c r="C1991" s="14" t="s">
        <v>322</v>
      </c>
      <c r="D1991" s="82">
        <v>57</v>
      </c>
      <c r="E1991" s="87">
        <v>1349.31</v>
      </c>
      <c r="F1991" s="87">
        <v>1370.48</v>
      </c>
      <c r="G1991" s="87">
        <v>1391.98</v>
      </c>
      <c r="H1991" s="87">
        <v>1413.82</v>
      </c>
    </row>
    <row r="1992" spans="1:8" x14ac:dyDescent="0.2">
      <c r="A1992" s="14" t="s">
        <v>122</v>
      </c>
      <c r="B1992" s="14" t="s">
        <v>82</v>
      </c>
      <c r="C1992" s="14" t="s">
        <v>322</v>
      </c>
      <c r="D1992" s="82">
        <v>58</v>
      </c>
      <c r="E1992" s="87">
        <v>1410.77</v>
      </c>
      <c r="F1992" s="87">
        <v>1432.9</v>
      </c>
      <c r="G1992" s="87">
        <v>1455.38</v>
      </c>
      <c r="H1992" s="87">
        <v>1478.22</v>
      </c>
    </row>
    <row r="1993" spans="1:8" x14ac:dyDescent="0.2">
      <c r="A1993" s="14" t="s">
        <v>122</v>
      </c>
      <c r="B1993" s="14" t="s">
        <v>82</v>
      </c>
      <c r="C1993" s="14" t="s">
        <v>322</v>
      </c>
      <c r="D1993" s="82">
        <v>59</v>
      </c>
      <c r="E1993" s="87">
        <v>1441.22</v>
      </c>
      <c r="F1993" s="87">
        <v>1463.83</v>
      </c>
      <c r="G1993" s="87">
        <v>1486.8</v>
      </c>
      <c r="H1993" s="87">
        <v>1510.13</v>
      </c>
    </row>
    <row r="1994" spans="1:8" x14ac:dyDescent="0.2">
      <c r="A1994" s="14" t="s">
        <v>122</v>
      </c>
      <c r="B1994" s="14" t="s">
        <v>82</v>
      </c>
      <c r="C1994" s="14" t="s">
        <v>322</v>
      </c>
      <c r="D1994" s="82">
        <v>60</v>
      </c>
      <c r="E1994" s="87">
        <v>1502.68</v>
      </c>
      <c r="F1994" s="87">
        <v>1526.25</v>
      </c>
      <c r="G1994" s="87">
        <v>1550.2</v>
      </c>
      <c r="H1994" s="87">
        <v>1574.52</v>
      </c>
    </row>
    <row r="1995" spans="1:8" x14ac:dyDescent="0.2">
      <c r="A1995" s="14" t="s">
        <v>122</v>
      </c>
      <c r="B1995" s="14" t="s">
        <v>82</v>
      </c>
      <c r="C1995" s="14" t="s">
        <v>322</v>
      </c>
      <c r="D1995" s="82">
        <v>61</v>
      </c>
      <c r="E1995" s="87">
        <v>1555.83</v>
      </c>
      <c r="F1995" s="87">
        <v>1580.24</v>
      </c>
      <c r="G1995" s="87">
        <v>1605.03</v>
      </c>
      <c r="H1995" s="87">
        <v>1630.22</v>
      </c>
    </row>
    <row r="1996" spans="1:8" x14ac:dyDescent="0.2">
      <c r="A1996" s="14" t="s">
        <v>122</v>
      </c>
      <c r="B1996" s="14" t="s">
        <v>82</v>
      </c>
      <c r="C1996" s="14" t="s">
        <v>322</v>
      </c>
      <c r="D1996" s="82">
        <v>62</v>
      </c>
      <c r="E1996" s="87">
        <v>1590.71</v>
      </c>
      <c r="F1996" s="87">
        <v>1615.67</v>
      </c>
      <c r="G1996" s="87">
        <v>1641.02</v>
      </c>
      <c r="H1996" s="87">
        <v>1666.77</v>
      </c>
    </row>
    <row r="1997" spans="1:8" x14ac:dyDescent="0.2">
      <c r="A1997" s="14" t="s">
        <v>122</v>
      </c>
      <c r="B1997" s="14" t="s">
        <v>82</v>
      </c>
      <c r="C1997" s="14" t="s">
        <v>322</v>
      </c>
      <c r="D1997" s="82">
        <v>63</v>
      </c>
      <c r="E1997" s="87">
        <v>1634.45</v>
      </c>
      <c r="F1997" s="87">
        <v>1660.1</v>
      </c>
      <c r="G1997" s="87">
        <v>1686.14</v>
      </c>
      <c r="H1997" s="87">
        <v>1712.6</v>
      </c>
    </row>
    <row r="1998" spans="1:8" x14ac:dyDescent="0.2">
      <c r="A1998" s="14" t="s">
        <v>122</v>
      </c>
      <c r="B1998" s="14" t="s">
        <v>82</v>
      </c>
      <c r="C1998" s="14" t="s">
        <v>322</v>
      </c>
      <c r="D1998" s="82" t="s">
        <v>84</v>
      </c>
      <c r="E1998" s="87">
        <v>1661.02</v>
      </c>
      <c r="F1998" s="87">
        <v>1687.08</v>
      </c>
      <c r="G1998" s="87">
        <v>1713.55</v>
      </c>
      <c r="H1998" s="87">
        <v>1740.43</v>
      </c>
    </row>
    <row r="1999" spans="1:8" ht="75" x14ac:dyDescent="0.2">
      <c r="A1999" s="82" t="s">
        <v>123</v>
      </c>
      <c r="B1999" s="83" t="s">
        <v>82</v>
      </c>
      <c r="C1999" s="88" t="s">
        <v>322</v>
      </c>
      <c r="D1999" s="82" t="s">
        <v>83</v>
      </c>
      <c r="E1999" s="87">
        <v>613.14</v>
      </c>
      <c r="F1999" s="87">
        <v>622.76</v>
      </c>
      <c r="G1999" s="87">
        <v>632.53</v>
      </c>
      <c r="H1999" s="87">
        <v>642.46</v>
      </c>
    </row>
    <row r="2000" spans="1:8" x14ac:dyDescent="0.2">
      <c r="A2000" s="14" t="s">
        <v>123</v>
      </c>
      <c r="B2000" s="14" t="s">
        <v>82</v>
      </c>
      <c r="C2000" s="14" t="s">
        <v>322</v>
      </c>
      <c r="D2000" s="82">
        <v>15</v>
      </c>
      <c r="E2000" s="87">
        <v>667.64</v>
      </c>
      <c r="F2000" s="87">
        <v>678.12</v>
      </c>
      <c r="G2000" s="87">
        <v>688.76</v>
      </c>
      <c r="H2000" s="87">
        <v>699.56</v>
      </c>
    </row>
    <row r="2001" spans="1:8" x14ac:dyDescent="0.2">
      <c r="A2001" s="14" t="s">
        <v>123</v>
      </c>
      <c r="B2001" s="14" t="s">
        <v>82</v>
      </c>
      <c r="C2001" s="14" t="s">
        <v>322</v>
      </c>
      <c r="D2001" s="82">
        <v>16</v>
      </c>
      <c r="E2001" s="87">
        <v>688.48</v>
      </c>
      <c r="F2001" s="87">
        <v>699.29</v>
      </c>
      <c r="G2001" s="87">
        <v>710.26</v>
      </c>
      <c r="H2001" s="87">
        <v>721.4</v>
      </c>
    </row>
    <row r="2002" spans="1:8" x14ac:dyDescent="0.2">
      <c r="A2002" s="14" t="s">
        <v>123</v>
      </c>
      <c r="B2002" s="14" t="s">
        <v>82</v>
      </c>
      <c r="C2002" s="14" t="s">
        <v>322</v>
      </c>
      <c r="D2002" s="82">
        <v>17</v>
      </c>
      <c r="E2002" s="87">
        <v>709.32</v>
      </c>
      <c r="F2002" s="87">
        <v>720.45</v>
      </c>
      <c r="G2002" s="87">
        <v>731.75</v>
      </c>
      <c r="H2002" s="87">
        <v>743.24</v>
      </c>
    </row>
    <row r="2003" spans="1:8" x14ac:dyDescent="0.2">
      <c r="A2003" s="14" t="s">
        <v>123</v>
      </c>
      <c r="B2003" s="14" t="s">
        <v>82</v>
      </c>
      <c r="C2003" s="14" t="s">
        <v>322</v>
      </c>
      <c r="D2003" s="82">
        <v>18</v>
      </c>
      <c r="E2003" s="87">
        <v>731.76</v>
      </c>
      <c r="F2003" s="87">
        <v>743.24</v>
      </c>
      <c r="G2003" s="87">
        <v>754.91</v>
      </c>
      <c r="H2003" s="87">
        <v>766.75</v>
      </c>
    </row>
    <row r="2004" spans="1:8" x14ac:dyDescent="0.2">
      <c r="A2004" s="14" t="s">
        <v>123</v>
      </c>
      <c r="B2004" s="14" t="s">
        <v>82</v>
      </c>
      <c r="C2004" s="14" t="s">
        <v>322</v>
      </c>
      <c r="D2004" s="82">
        <v>19</v>
      </c>
      <c r="E2004" s="87">
        <v>754.21</v>
      </c>
      <c r="F2004" s="87">
        <v>766.04</v>
      </c>
      <c r="G2004" s="87">
        <v>778.06</v>
      </c>
      <c r="H2004" s="87">
        <v>790.26</v>
      </c>
    </row>
    <row r="2005" spans="1:8" x14ac:dyDescent="0.2">
      <c r="A2005" s="14" t="s">
        <v>123</v>
      </c>
      <c r="B2005" s="14" t="s">
        <v>82</v>
      </c>
      <c r="C2005" s="14" t="s">
        <v>322</v>
      </c>
      <c r="D2005" s="82">
        <v>20</v>
      </c>
      <c r="E2005" s="87">
        <v>777.45</v>
      </c>
      <c r="F2005" s="87">
        <v>789.65</v>
      </c>
      <c r="G2005" s="87">
        <v>802.04</v>
      </c>
      <c r="H2005" s="87">
        <v>814.62</v>
      </c>
    </row>
    <row r="2006" spans="1:8" x14ac:dyDescent="0.2">
      <c r="A2006" s="14" t="s">
        <v>123</v>
      </c>
      <c r="B2006" s="14" t="s">
        <v>82</v>
      </c>
      <c r="C2006" s="14" t="s">
        <v>322</v>
      </c>
      <c r="D2006" s="82">
        <v>21</v>
      </c>
      <c r="E2006" s="87">
        <v>801.49</v>
      </c>
      <c r="F2006" s="87">
        <v>814.07</v>
      </c>
      <c r="G2006" s="87">
        <v>826.84</v>
      </c>
      <c r="H2006" s="87">
        <v>839.81</v>
      </c>
    </row>
    <row r="2007" spans="1:8" x14ac:dyDescent="0.2">
      <c r="A2007" s="14" t="s">
        <v>123</v>
      </c>
      <c r="B2007" s="14" t="s">
        <v>82</v>
      </c>
      <c r="C2007" s="14" t="s">
        <v>322</v>
      </c>
      <c r="D2007" s="82">
        <v>22</v>
      </c>
      <c r="E2007" s="87">
        <v>801.49</v>
      </c>
      <c r="F2007" s="87">
        <v>814.07</v>
      </c>
      <c r="G2007" s="87">
        <v>826.84</v>
      </c>
      <c r="H2007" s="87">
        <v>839.81</v>
      </c>
    </row>
    <row r="2008" spans="1:8" x14ac:dyDescent="0.2">
      <c r="A2008" s="14" t="s">
        <v>123</v>
      </c>
      <c r="B2008" s="14" t="s">
        <v>82</v>
      </c>
      <c r="C2008" s="14" t="s">
        <v>322</v>
      </c>
      <c r="D2008" s="82">
        <v>23</v>
      </c>
      <c r="E2008" s="87">
        <v>801.49</v>
      </c>
      <c r="F2008" s="87">
        <v>814.07</v>
      </c>
      <c r="G2008" s="87">
        <v>826.84</v>
      </c>
      <c r="H2008" s="87">
        <v>839.81</v>
      </c>
    </row>
    <row r="2009" spans="1:8" x14ac:dyDescent="0.2">
      <c r="A2009" s="14" t="s">
        <v>123</v>
      </c>
      <c r="B2009" s="14" t="s">
        <v>82</v>
      </c>
      <c r="C2009" s="14" t="s">
        <v>322</v>
      </c>
      <c r="D2009" s="82">
        <v>24</v>
      </c>
      <c r="E2009" s="87">
        <v>801.49</v>
      </c>
      <c r="F2009" s="87">
        <v>814.07</v>
      </c>
      <c r="G2009" s="87">
        <v>826.84</v>
      </c>
      <c r="H2009" s="87">
        <v>839.81</v>
      </c>
    </row>
    <row r="2010" spans="1:8" x14ac:dyDescent="0.2">
      <c r="A2010" s="14" t="s">
        <v>123</v>
      </c>
      <c r="B2010" s="14" t="s">
        <v>82</v>
      </c>
      <c r="C2010" s="14" t="s">
        <v>322</v>
      </c>
      <c r="D2010" s="82">
        <v>25</v>
      </c>
      <c r="E2010" s="87">
        <v>804.7</v>
      </c>
      <c r="F2010" s="87">
        <v>817.33</v>
      </c>
      <c r="G2010" s="87">
        <v>830.15</v>
      </c>
      <c r="H2010" s="87">
        <v>843.17</v>
      </c>
    </row>
    <row r="2011" spans="1:8" x14ac:dyDescent="0.2">
      <c r="A2011" s="14" t="s">
        <v>123</v>
      </c>
      <c r="B2011" s="14" t="s">
        <v>82</v>
      </c>
      <c r="C2011" s="14" t="s">
        <v>322</v>
      </c>
      <c r="D2011" s="82">
        <v>26</v>
      </c>
      <c r="E2011" s="87">
        <v>820.73</v>
      </c>
      <c r="F2011" s="87">
        <v>833.61</v>
      </c>
      <c r="G2011" s="87">
        <v>846.69</v>
      </c>
      <c r="H2011" s="87">
        <v>859.97</v>
      </c>
    </row>
    <row r="2012" spans="1:8" x14ac:dyDescent="0.2">
      <c r="A2012" s="14" t="s">
        <v>123</v>
      </c>
      <c r="B2012" s="14" t="s">
        <v>82</v>
      </c>
      <c r="C2012" s="14" t="s">
        <v>322</v>
      </c>
      <c r="D2012" s="82">
        <v>27</v>
      </c>
      <c r="E2012" s="87">
        <v>839.97</v>
      </c>
      <c r="F2012" s="87">
        <v>853.14</v>
      </c>
      <c r="G2012" s="87">
        <v>866.53</v>
      </c>
      <c r="H2012" s="87">
        <v>880.12</v>
      </c>
    </row>
    <row r="2013" spans="1:8" x14ac:dyDescent="0.2">
      <c r="A2013" s="14" t="s">
        <v>123</v>
      </c>
      <c r="B2013" s="14" t="s">
        <v>82</v>
      </c>
      <c r="C2013" s="14" t="s">
        <v>322</v>
      </c>
      <c r="D2013" s="82">
        <v>28</v>
      </c>
      <c r="E2013" s="87">
        <v>871.22</v>
      </c>
      <c r="F2013" s="87">
        <v>884.89</v>
      </c>
      <c r="G2013" s="87">
        <v>898.78</v>
      </c>
      <c r="H2013" s="87">
        <v>912.88</v>
      </c>
    </row>
    <row r="2014" spans="1:8" x14ac:dyDescent="0.2">
      <c r="A2014" s="14" t="s">
        <v>123</v>
      </c>
      <c r="B2014" s="14" t="s">
        <v>82</v>
      </c>
      <c r="C2014" s="14" t="s">
        <v>322</v>
      </c>
      <c r="D2014" s="82">
        <v>29</v>
      </c>
      <c r="E2014" s="87">
        <v>896.87</v>
      </c>
      <c r="F2014" s="87">
        <v>910.94</v>
      </c>
      <c r="G2014" s="87">
        <v>925.24</v>
      </c>
      <c r="H2014" s="87">
        <v>939.75</v>
      </c>
    </row>
    <row r="2015" spans="1:8" x14ac:dyDescent="0.2">
      <c r="A2015" s="14" t="s">
        <v>123</v>
      </c>
      <c r="B2015" s="14" t="s">
        <v>82</v>
      </c>
      <c r="C2015" s="14" t="s">
        <v>322</v>
      </c>
      <c r="D2015" s="82">
        <v>30</v>
      </c>
      <c r="E2015" s="87">
        <v>909.7</v>
      </c>
      <c r="F2015" s="87">
        <v>923.97</v>
      </c>
      <c r="G2015" s="87">
        <v>938.46</v>
      </c>
      <c r="H2015" s="87">
        <v>953.19</v>
      </c>
    </row>
    <row r="2016" spans="1:8" x14ac:dyDescent="0.2">
      <c r="A2016" s="14" t="s">
        <v>123</v>
      </c>
      <c r="B2016" s="14" t="s">
        <v>82</v>
      </c>
      <c r="C2016" s="14" t="s">
        <v>322</v>
      </c>
      <c r="D2016" s="82">
        <v>31</v>
      </c>
      <c r="E2016" s="87">
        <v>928.93</v>
      </c>
      <c r="F2016" s="87">
        <v>943.51</v>
      </c>
      <c r="G2016" s="87">
        <v>958.31</v>
      </c>
      <c r="H2016" s="87">
        <v>973.34</v>
      </c>
    </row>
    <row r="2017" spans="1:8" x14ac:dyDescent="0.2">
      <c r="A2017" s="14" t="s">
        <v>123</v>
      </c>
      <c r="B2017" s="14" t="s">
        <v>82</v>
      </c>
      <c r="C2017" s="14" t="s">
        <v>322</v>
      </c>
      <c r="D2017" s="82">
        <v>32</v>
      </c>
      <c r="E2017" s="87">
        <v>948.17</v>
      </c>
      <c r="F2017" s="87">
        <v>963.04</v>
      </c>
      <c r="G2017" s="87">
        <v>978.15</v>
      </c>
      <c r="H2017" s="87">
        <v>993.5</v>
      </c>
    </row>
    <row r="2018" spans="1:8" x14ac:dyDescent="0.2">
      <c r="A2018" s="14" t="s">
        <v>123</v>
      </c>
      <c r="B2018" s="14" t="s">
        <v>82</v>
      </c>
      <c r="C2018" s="14" t="s">
        <v>322</v>
      </c>
      <c r="D2018" s="82">
        <v>33</v>
      </c>
      <c r="E2018" s="87">
        <v>960.19</v>
      </c>
      <c r="F2018" s="87">
        <v>975.25</v>
      </c>
      <c r="G2018" s="87">
        <v>990.56</v>
      </c>
      <c r="H2018" s="87">
        <v>1006.1</v>
      </c>
    </row>
    <row r="2019" spans="1:8" x14ac:dyDescent="0.2">
      <c r="A2019" s="14" t="s">
        <v>123</v>
      </c>
      <c r="B2019" s="14" t="s">
        <v>82</v>
      </c>
      <c r="C2019" s="14" t="s">
        <v>322</v>
      </c>
      <c r="D2019" s="82">
        <v>34</v>
      </c>
      <c r="E2019" s="87">
        <v>973.01</v>
      </c>
      <c r="F2019" s="87">
        <v>988.28</v>
      </c>
      <c r="G2019" s="87">
        <v>1003.79</v>
      </c>
      <c r="H2019" s="87">
        <v>1019.53</v>
      </c>
    </row>
    <row r="2020" spans="1:8" x14ac:dyDescent="0.2">
      <c r="A2020" s="14" t="s">
        <v>123</v>
      </c>
      <c r="B2020" s="14" t="s">
        <v>82</v>
      </c>
      <c r="C2020" s="14" t="s">
        <v>322</v>
      </c>
      <c r="D2020" s="82">
        <v>35</v>
      </c>
      <c r="E2020" s="87">
        <v>979.43</v>
      </c>
      <c r="F2020" s="87">
        <v>994.79</v>
      </c>
      <c r="G2020" s="87">
        <v>1010.4</v>
      </c>
      <c r="H2020" s="87">
        <v>1026.25</v>
      </c>
    </row>
    <row r="2021" spans="1:8" x14ac:dyDescent="0.2">
      <c r="A2021" s="14" t="s">
        <v>123</v>
      </c>
      <c r="B2021" s="14" t="s">
        <v>82</v>
      </c>
      <c r="C2021" s="14" t="s">
        <v>322</v>
      </c>
      <c r="D2021" s="82">
        <v>36</v>
      </c>
      <c r="E2021" s="87">
        <v>985.84</v>
      </c>
      <c r="F2021" s="87">
        <v>1001.3</v>
      </c>
      <c r="G2021" s="87">
        <v>1017.01</v>
      </c>
      <c r="H2021" s="87">
        <v>1032.97</v>
      </c>
    </row>
    <row r="2022" spans="1:8" x14ac:dyDescent="0.2">
      <c r="A2022" s="14" t="s">
        <v>123</v>
      </c>
      <c r="B2022" s="14" t="s">
        <v>82</v>
      </c>
      <c r="C2022" s="14" t="s">
        <v>322</v>
      </c>
      <c r="D2022" s="82">
        <v>37</v>
      </c>
      <c r="E2022" s="87">
        <v>992.25</v>
      </c>
      <c r="F2022" s="87">
        <v>1007.82</v>
      </c>
      <c r="G2022" s="87">
        <v>1023.63</v>
      </c>
      <c r="H2022" s="87">
        <v>1039.69</v>
      </c>
    </row>
    <row r="2023" spans="1:8" x14ac:dyDescent="0.2">
      <c r="A2023" s="14" t="s">
        <v>123</v>
      </c>
      <c r="B2023" s="14" t="s">
        <v>82</v>
      </c>
      <c r="C2023" s="14" t="s">
        <v>322</v>
      </c>
      <c r="D2023" s="82">
        <v>38</v>
      </c>
      <c r="E2023" s="87">
        <v>998.66</v>
      </c>
      <c r="F2023" s="87">
        <v>1014.33</v>
      </c>
      <c r="G2023" s="87">
        <v>1030.24</v>
      </c>
      <c r="H2023" s="87">
        <v>1046.4100000000001</v>
      </c>
    </row>
    <row r="2024" spans="1:8" x14ac:dyDescent="0.2">
      <c r="A2024" s="14" t="s">
        <v>123</v>
      </c>
      <c r="B2024" s="14" t="s">
        <v>82</v>
      </c>
      <c r="C2024" s="14" t="s">
        <v>322</v>
      </c>
      <c r="D2024" s="82">
        <v>39</v>
      </c>
      <c r="E2024" s="87">
        <v>1011.49</v>
      </c>
      <c r="F2024" s="87">
        <v>1027.3599999999999</v>
      </c>
      <c r="G2024" s="87">
        <v>1043.47</v>
      </c>
      <c r="H2024" s="87">
        <v>1059.8499999999999</v>
      </c>
    </row>
    <row r="2025" spans="1:8" x14ac:dyDescent="0.2">
      <c r="A2025" s="14" t="s">
        <v>123</v>
      </c>
      <c r="B2025" s="14" t="s">
        <v>82</v>
      </c>
      <c r="C2025" s="14" t="s">
        <v>322</v>
      </c>
      <c r="D2025" s="82">
        <v>40</v>
      </c>
      <c r="E2025" s="87">
        <v>1024.31</v>
      </c>
      <c r="F2025" s="87">
        <v>1040.3800000000001</v>
      </c>
      <c r="G2025" s="87">
        <v>1056.7</v>
      </c>
      <c r="H2025" s="87">
        <v>1073.28</v>
      </c>
    </row>
    <row r="2026" spans="1:8" x14ac:dyDescent="0.2">
      <c r="A2026" s="14" t="s">
        <v>123</v>
      </c>
      <c r="B2026" s="14" t="s">
        <v>82</v>
      </c>
      <c r="C2026" s="14" t="s">
        <v>322</v>
      </c>
      <c r="D2026" s="82">
        <v>41</v>
      </c>
      <c r="E2026" s="87">
        <v>1043.55</v>
      </c>
      <c r="F2026" s="87">
        <v>1059.92</v>
      </c>
      <c r="G2026" s="87">
        <v>1076.55</v>
      </c>
      <c r="H2026" s="87">
        <v>1093.44</v>
      </c>
    </row>
    <row r="2027" spans="1:8" x14ac:dyDescent="0.2">
      <c r="A2027" s="14" t="s">
        <v>123</v>
      </c>
      <c r="B2027" s="14" t="s">
        <v>82</v>
      </c>
      <c r="C2027" s="14" t="s">
        <v>322</v>
      </c>
      <c r="D2027" s="82">
        <v>42</v>
      </c>
      <c r="E2027" s="87">
        <v>1061.98</v>
      </c>
      <c r="F2027" s="87">
        <v>1078.6400000000001</v>
      </c>
      <c r="G2027" s="87">
        <v>1095.56</v>
      </c>
      <c r="H2027" s="87">
        <v>1112.75</v>
      </c>
    </row>
    <row r="2028" spans="1:8" x14ac:dyDescent="0.2">
      <c r="A2028" s="14" t="s">
        <v>123</v>
      </c>
      <c r="B2028" s="14" t="s">
        <v>82</v>
      </c>
      <c r="C2028" s="14" t="s">
        <v>322</v>
      </c>
      <c r="D2028" s="82">
        <v>43</v>
      </c>
      <c r="E2028" s="87">
        <v>1087.6300000000001</v>
      </c>
      <c r="F2028" s="87">
        <v>1104.69</v>
      </c>
      <c r="G2028" s="87">
        <v>1122.02</v>
      </c>
      <c r="H2028" s="87">
        <v>1139.6300000000001</v>
      </c>
    </row>
    <row r="2029" spans="1:8" x14ac:dyDescent="0.2">
      <c r="A2029" s="14" t="s">
        <v>123</v>
      </c>
      <c r="B2029" s="14" t="s">
        <v>82</v>
      </c>
      <c r="C2029" s="14" t="s">
        <v>322</v>
      </c>
      <c r="D2029" s="82">
        <v>44</v>
      </c>
      <c r="E2029" s="87">
        <v>1119.69</v>
      </c>
      <c r="F2029" s="87">
        <v>1137.25</v>
      </c>
      <c r="G2029" s="87">
        <v>1155.0999999999999</v>
      </c>
      <c r="H2029" s="87">
        <v>1173.22</v>
      </c>
    </row>
    <row r="2030" spans="1:8" x14ac:dyDescent="0.2">
      <c r="A2030" s="14" t="s">
        <v>123</v>
      </c>
      <c r="B2030" s="14" t="s">
        <v>82</v>
      </c>
      <c r="C2030" s="14" t="s">
        <v>322</v>
      </c>
      <c r="D2030" s="82">
        <v>45</v>
      </c>
      <c r="E2030" s="87">
        <v>1157.3599999999999</v>
      </c>
      <c r="F2030" s="87">
        <v>1175.52</v>
      </c>
      <c r="G2030" s="87">
        <v>1193.96</v>
      </c>
      <c r="H2030" s="87">
        <v>1212.69</v>
      </c>
    </row>
    <row r="2031" spans="1:8" x14ac:dyDescent="0.2">
      <c r="A2031" s="14" t="s">
        <v>123</v>
      </c>
      <c r="B2031" s="14" t="s">
        <v>82</v>
      </c>
      <c r="C2031" s="14" t="s">
        <v>322</v>
      </c>
      <c r="D2031" s="82">
        <v>46</v>
      </c>
      <c r="E2031" s="87">
        <v>1202.24</v>
      </c>
      <c r="F2031" s="87">
        <v>1221.0999999999999</v>
      </c>
      <c r="G2031" s="87">
        <v>1240.26</v>
      </c>
      <c r="H2031" s="87">
        <v>1259.72</v>
      </c>
    </row>
    <row r="2032" spans="1:8" x14ac:dyDescent="0.2">
      <c r="A2032" s="14" t="s">
        <v>123</v>
      </c>
      <c r="B2032" s="14" t="s">
        <v>82</v>
      </c>
      <c r="C2032" s="14" t="s">
        <v>322</v>
      </c>
      <c r="D2032" s="82">
        <v>47</v>
      </c>
      <c r="E2032" s="87">
        <v>1252.74</v>
      </c>
      <c r="F2032" s="87">
        <v>1272.3900000000001</v>
      </c>
      <c r="G2032" s="87">
        <v>1292.3499999999999</v>
      </c>
      <c r="H2032" s="87">
        <v>1312.63</v>
      </c>
    </row>
    <row r="2033" spans="1:8" x14ac:dyDescent="0.2">
      <c r="A2033" s="14" t="s">
        <v>123</v>
      </c>
      <c r="B2033" s="14" t="s">
        <v>82</v>
      </c>
      <c r="C2033" s="14" t="s">
        <v>322</v>
      </c>
      <c r="D2033" s="82">
        <v>48</v>
      </c>
      <c r="E2033" s="87">
        <v>1310.44</v>
      </c>
      <c r="F2033" s="87">
        <v>1331</v>
      </c>
      <c r="G2033" s="87">
        <v>1351.89</v>
      </c>
      <c r="H2033" s="87">
        <v>1373.1</v>
      </c>
    </row>
    <row r="2034" spans="1:8" x14ac:dyDescent="0.2">
      <c r="A2034" s="14" t="s">
        <v>123</v>
      </c>
      <c r="B2034" s="14" t="s">
        <v>82</v>
      </c>
      <c r="C2034" s="14" t="s">
        <v>322</v>
      </c>
      <c r="D2034" s="82">
        <v>49</v>
      </c>
      <c r="E2034" s="87">
        <v>1367.35</v>
      </c>
      <c r="F2034" s="87">
        <v>1388.8</v>
      </c>
      <c r="G2034" s="87">
        <v>1410.59</v>
      </c>
      <c r="H2034" s="87">
        <v>1432.72</v>
      </c>
    </row>
    <row r="2035" spans="1:8" x14ac:dyDescent="0.2">
      <c r="A2035" s="14" t="s">
        <v>123</v>
      </c>
      <c r="B2035" s="14" t="s">
        <v>82</v>
      </c>
      <c r="C2035" s="14" t="s">
        <v>322</v>
      </c>
      <c r="D2035" s="82">
        <v>50</v>
      </c>
      <c r="E2035" s="87">
        <v>1431.47</v>
      </c>
      <c r="F2035" s="87">
        <v>1453.93</v>
      </c>
      <c r="G2035" s="87">
        <v>1476.74</v>
      </c>
      <c r="H2035" s="87">
        <v>1499.91</v>
      </c>
    </row>
    <row r="2036" spans="1:8" x14ac:dyDescent="0.2">
      <c r="A2036" s="14" t="s">
        <v>123</v>
      </c>
      <c r="B2036" s="14" t="s">
        <v>82</v>
      </c>
      <c r="C2036" s="14" t="s">
        <v>322</v>
      </c>
      <c r="D2036" s="82">
        <v>51</v>
      </c>
      <c r="E2036" s="87">
        <v>1494.79</v>
      </c>
      <c r="F2036" s="87">
        <v>1518.24</v>
      </c>
      <c r="G2036" s="87">
        <v>1542.06</v>
      </c>
      <c r="H2036" s="87">
        <v>1566.25</v>
      </c>
    </row>
    <row r="2037" spans="1:8" x14ac:dyDescent="0.2">
      <c r="A2037" s="14" t="s">
        <v>123</v>
      </c>
      <c r="B2037" s="14" t="s">
        <v>82</v>
      </c>
      <c r="C2037" s="14" t="s">
        <v>322</v>
      </c>
      <c r="D2037" s="82">
        <v>52</v>
      </c>
      <c r="E2037" s="87">
        <v>1564.52</v>
      </c>
      <c r="F2037" s="87">
        <v>1589.06</v>
      </c>
      <c r="G2037" s="87">
        <v>1613.99</v>
      </c>
      <c r="H2037" s="87">
        <v>1639.32</v>
      </c>
    </row>
    <row r="2038" spans="1:8" x14ac:dyDescent="0.2">
      <c r="A2038" s="14" t="s">
        <v>123</v>
      </c>
      <c r="B2038" s="14" t="s">
        <v>82</v>
      </c>
      <c r="C2038" s="14" t="s">
        <v>322</v>
      </c>
      <c r="D2038" s="82">
        <v>53</v>
      </c>
      <c r="E2038" s="87">
        <v>1635.05</v>
      </c>
      <c r="F2038" s="87">
        <v>1660.7</v>
      </c>
      <c r="G2038" s="87">
        <v>1686.76</v>
      </c>
      <c r="H2038" s="87">
        <v>1713.22</v>
      </c>
    </row>
    <row r="2039" spans="1:8" x14ac:dyDescent="0.2">
      <c r="A2039" s="14" t="s">
        <v>123</v>
      </c>
      <c r="B2039" s="14" t="s">
        <v>82</v>
      </c>
      <c r="C2039" s="14" t="s">
        <v>322</v>
      </c>
      <c r="D2039" s="82">
        <v>54</v>
      </c>
      <c r="E2039" s="87">
        <v>1711.19</v>
      </c>
      <c r="F2039" s="87">
        <v>1738.04</v>
      </c>
      <c r="G2039" s="87">
        <v>1765.31</v>
      </c>
      <c r="H2039" s="87">
        <v>1793</v>
      </c>
    </row>
    <row r="2040" spans="1:8" x14ac:dyDescent="0.2">
      <c r="A2040" s="14" t="s">
        <v>123</v>
      </c>
      <c r="B2040" s="14" t="s">
        <v>82</v>
      </c>
      <c r="C2040" s="14" t="s">
        <v>322</v>
      </c>
      <c r="D2040" s="82">
        <v>55</v>
      </c>
      <c r="E2040" s="87">
        <v>1787.33</v>
      </c>
      <c r="F2040" s="87">
        <v>1815.37</v>
      </c>
      <c r="G2040" s="87">
        <v>1843.86</v>
      </c>
      <c r="H2040" s="87">
        <v>1872.78</v>
      </c>
    </row>
    <row r="2041" spans="1:8" x14ac:dyDescent="0.2">
      <c r="A2041" s="14" t="s">
        <v>123</v>
      </c>
      <c r="B2041" s="14" t="s">
        <v>82</v>
      </c>
      <c r="C2041" s="14" t="s">
        <v>322</v>
      </c>
      <c r="D2041" s="82">
        <v>56</v>
      </c>
      <c r="E2041" s="87">
        <v>1869.89</v>
      </c>
      <c r="F2041" s="87">
        <v>1899.22</v>
      </c>
      <c r="G2041" s="87">
        <v>1929.02</v>
      </c>
      <c r="H2041" s="87">
        <v>1959.29</v>
      </c>
    </row>
    <row r="2042" spans="1:8" x14ac:dyDescent="0.2">
      <c r="A2042" s="14" t="s">
        <v>123</v>
      </c>
      <c r="B2042" s="14" t="s">
        <v>82</v>
      </c>
      <c r="C2042" s="14" t="s">
        <v>322</v>
      </c>
      <c r="D2042" s="82">
        <v>57</v>
      </c>
      <c r="E2042" s="87">
        <v>1953.24</v>
      </c>
      <c r="F2042" s="87">
        <v>1983.89</v>
      </c>
      <c r="G2042" s="87">
        <v>2015.01</v>
      </c>
      <c r="H2042" s="87">
        <v>2046.63</v>
      </c>
    </row>
    <row r="2043" spans="1:8" x14ac:dyDescent="0.2">
      <c r="A2043" s="14" t="s">
        <v>123</v>
      </c>
      <c r="B2043" s="14" t="s">
        <v>82</v>
      </c>
      <c r="C2043" s="14" t="s">
        <v>322</v>
      </c>
      <c r="D2043" s="82">
        <v>58</v>
      </c>
      <c r="E2043" s="87">
        <v>2042.21</v>
      </c>
      <c r="F2043" s="87">
        <v>2074.25</v>
      </c>
      <c r="G2043" s="87">
        <v>2106.79</v>
      </c>
      <c r="H2043" s="87">
        <v>2139.85</v>
      </c>
    </row>
    <row r="2044" spans="1:8" x14ac:dyDescent="0.2">
      <c r="A2044" s="14" t="s">
        <v>123</v>
      </c>
      <c r="B2044" s="14" t="s">
        <v>82</v>
      </c>
      <c r="C2044" s="14" t="s">
        <v>322</v>
      </c>
      <c r="D2044" s="82">
        <v>59</v>
      </c>
      <c r="E2044" s="87">
        <v>2086.29</v>
      </c>
      <c r="F2044" s="87">
        <v>2119.02</v>
      </c>
      <c r="G2044" s="87">
        <v>2152.27</v>
      </c>
      <c r="H2044" s="87">
        <v>2186.04</v>
      </c>
    </row>
    <row r="2045" spans="1:8" x14ac:dyDescent="0.2">
      <c r="A2045" s="14" t="s">
        <v>123</v>
      </c>
      <c r="B2045" s="14" t="s">
        <v>82</v>
      </c>
      <c r="C2045" s="14" t="s">
        <v>322</v>
      </c>
      <c r="D2045" s="82">
        <v>60</v>
      </c>
      <c r="E2045" s="87">
        <v>2175.25</v>
      </c>
      <c r="F2045" s="87">
        <v>2209.38</v>
      </c>
      <c r="G2045" s="87">
        <v>2244.0500000000002</v>
      </c>
      <c r="H2045" s="87">
        <v>2279.25</v>
      </c>
    </row>
    <row r="2046" spans="1:8" x14ac:dyDescent="0.2">
      <c r="A2046" s="14" t="s">
        <v>123</v>
      </c>
      <c r="B2046" s="14" t="s">
        <v>82</v>
      </c>
      <c r="C2046" s="14" t="s">
        <v>322</v>
      </c>
      <c r="D2046" s="82">
        <v>61</v>
      </c>
      <c r="E2046" s="87">
        <v>2252.1999999999998</v>
      </c>
      <c r="F2046" s="87">
        <v>2287.5300000000002</v>
      </c>
      <c r="G2046" s="87">
        <v>2323.42</v>
      </c>
      <c r="H2046" s="87">
        <v>2359.88</v>
      </c>
    </row>
    <row r="2047" spans="1:8" x14ac:dyDescent="0.2">
      <c r="A2047" s="14" t="s">
        <v>123</v>
      </c>
      <c r="B2047" s="14" t="s">
        <v>82</v>
      </c>
      <c r="C2047" s="14" t="s">
        <v>322</v>
      </c>
      <c r="D2047" s="82">
        <v>62</v>
      </c>
      <c r="E2047" s="87">
        <v>2302.69</v>
      </c>
      <c r="F2047" s="87">
        <v>2338.8200000000002</v>
      </c>
      <c r="G2047" s="87">
        <v>2375.5100000000002</v>
      </c>
      <c r="H2047" s="87">
        <v>2412.79</v>
      </c>
    </row>
    <row r="2048" spans="1:8" x14ac:dyDescent="0.2">
      <c r="A2048" s="14" t="s">
        <v>123</v>
      </c>
      <c r="B2048" s="14" t="s">
        <v>82</v>
      </c>
      <c r="C2048" s="14" t="s">
        <v>322</v>
      </c>
      <c r="D2048" s="82">
        <v>63</v>
      </c>
      <c r="E2048" s="87">
        <v>2366.0100000000002</v>
      </c>
      <c r="F2048" s="87">
        <v>2403.13</v>
      </c>
      <c r="G2048" s="87">
        <v>2440.84</v>
      </c>
      <c r="H2048" s="87">
        <v>2479.13</v>
      </c>
    </row>
    <row r="2049" spans="1:8" x14ac:dyDescent="0.2">
      <c r="A2049" s="14" t="s">
        <v>123</v>
      </c>
      <c r="B2049" s="14" t="s">
        <v>82</v>
      </c>
      <c r="C2049" s="14" t="s">
        <v>322</v>
      </c>
      <c r="D2049" s="82" t="s">
        <v>84</v>
      </c>
      <c r="E2049" s="87">
        <v>2404.4699999999998</v>
      </c>
      <c r="F2049" s="87">
        <v>2442.1999999999998</v>
      </c>
      <c r="G2049" s="87">
        <v>2480.5100000000002</v>
      </c>
      <c r="H2049" s="87">
        <v>2519.4299999999998</v>
      </c>
    </row>
    <row r="2050" spans="1:8" x14ac:dyDescent="0.2">
      <c r="A2050" s="82"/>
      <c r="B2050" s="83"/>
      <c r="C2050" s="88"/>
      <c r="D2050" s="82"/>
      <c r="E2050" s="87"/>
      <c r="F2050" s="87"/>
      <c r="G2050" s="87"/>
      <c r="H2050" s="87"/>
    </row>
    <row r="2051" spans="1:8" x14ac:dyDescent="0.2">
      <c r="A2051" s="14"/>
      <c r="B2051" s="14"/>
      <c r="C2051" s="14"/>
      <c r="D2051" s="82"/>
      <c r="E2051" s="87"/>
      <c r="F2051" s="87"/>
      <c r="G2051" s="87"/>
      <c r="H2051" s="87"/>
    </row>
    <row r="2052" spans="1:8" x14ac:dyDescent="0.2">
      <c r="A2052" s="14"/>
      <c r="B2052" s="14"/>
      <c r="C2052" s="14"/>
      <c r="D2052" s="82"/>
      <c r="E2052" s="87"/>
      <c r="F2052" s="87"/>
      <c r="G2052" s="87"/>
      <c r="H2052" s="87"/>
    </row>
    <row r="2053" spans="1:8" x14ac:dyDescent="0.2">
      <c r="A2053" s="14"/>
      <c r="B2053" s="14"/>
      <c r="C2053" s="14"/>
      <c r="D2053" s="82"/>
      <c r="E2053" s="87"/>
      <c r="F2053" s="87"/>
      <c r="G2053" s="87"/>
      <c r="H2053" s="87"/>
    </row>
    <row r="2054" spans="1:8" x14ac:dyDescent="0.2">
      <c r="A2054" s="14"/>
      <c r="B2054" s="14"/>
      <c r="C2054" s="14"/>
      <c r="D2054" s="82"/>
      <c r="E2054" s="87"/>
      <c r="F2054" s="87"/>
      <c r="G2054" s="87"/>
      <c r="H2054" s="87"/>
    </row>
    <row r="2055" spans="1:8" x14ac:dyDescent="0.2">
      <c r="A2055" s="14"/>
      <c r="B2055" s="14"/>
      <c r="C2055" s="14"/>
      <c r="D2055" s="82"/>
      <c r="E2055" s="87"/>
      <c r="F2055" s="87"/>
      <c r="G2055" s="87"/>
      <c r="H2055" s="87"/>
    </row>
    <row r="2056" spans="1:8" x14ac:dyDescent="0.2">
      <c r="A2056" s="14"/>
      <c r="B2056" s="14"/>
      <c r="C2056" s="14"/>
      <c r="D2056" s="82"/>
      <c r="E2056" s="87"/>
      <c r="F2056" s="87"/>
      <c r="G2056" s="87"/>
      <c r="H2056" s="87"/>
    </row>
    <row r="2057" spans="1:8" x14ac:dyDescent="0.2">
      <c r="A2057" s="14"/>
      <c r="B2057" s="14"/>
      <c r="C2057" s="14"/>
      <c r="D2057" s="82"/>
      <c r="E2057" s="87"/>
      <c r="F2057" s="87"/>
      <c r="G2057" s="87"/>
      <c r="H2057" s="87"/>
    </row>
    <row r="2058" spans="1:8" x14ac:dyDescent="0.2">
      <c r="A2058" s="14"/>
      <c r="B2058" s="14"/>
      <c r="C2058" s="14"/>
      <c r="D2058" s="82"/>
      <c r="E2058" s="87"/>
      <c r="F2058" s="87"/>
      <c r="G2058" s="87"/>
      <c r="H2058" s="87"/>
    </row>
    <row r="2059" spans="1:8" x14ac:dyDescent="0.2">
      <c r="A2059" s="14"/>
      <c r="B2059" s="14"/>
      <c r="C2059" s="14"/>
      <c r="D2059" s="82"/>
      <c r="E2059" s="87"/>
      <c r="F2059" s="87"/>
      <c r="G2059" s="87"/>
      <c r="H2059" s="87"/>
    </row>
    <row r="2060" spans="1:8" x14ac:dyDescent="0.2">
      <c r="A2060" s="14"/>
      <c r="B2060" s="14"/>
      <c r="C2060" s="14"/>
      <c r="D2060" s="82"/>
      <c r="E2060" s="87"/>
      <c r="F2060" s="87"/>
      <c r="G2060" s="87"/>
      <c r="H2060" s="87"/>
    </row>
    <row r="2061" spans="1:8" x14ac:dyDescent="0.2">
      <c r="A2061" s="14"/>
      <c r="B2061" s="14"/>
      <c r="C2061" s="14"/>
      <c r="D2061" s="82"/>
      <c r="E2061" s="87"/>
      <c r="F2061" s="87"/>
      <c r="G2061" s="87"/>
      <c r="H2061" s="87"/>
    </row>
    <row r="2062" spans="1:8" x14ac:dyDescent="0.2">
      <c r="A2062" s="14"/>
      <c r="B2062" s="14"/>
      <c r="C2062" s="14"/>
      <c r="D2062" s="82"/>
      <c r="E2062" s="87"/>
      <c r="F2062" s="87"/>
      <c r="G2062" s="87"/>
      <c r="H2062" s="87"/>
    </row>
    <row r="2063" spans="1:8" x14ac:dyDescent="0.2">
      <c r="A2063" s="14"/>
      <c r="B2063" s="14"/>
      <c r="C2063" s="14"/>
      <c r="D2063" s="82"/>
      <c r="E2063" s="87"/>
      <c r="F2063" s="87"/>
      <c r="G2063" s="87"/>
      <c r="H2063" s="87"/>
    </row>
    <row r="2064" spans="1:8" x14ac:dyDescent="0.2">
      <c r="A2064" s="14"/>
      <c r="B2064" s="14"/>
      <c r="C2064" s="14"/>
      <c r="D2064" s="82"/>
      <c r="E2064" s="87"/>
      <c r="F2064" s="87"/>
      <c r="G2064" s="87"/>
      <c r="H2064" s="87"/>
    </row>
    <row r="2065" spans="1:8" x14ac:dyDescent="0.2">
      <c r="A2065" s="14"/>
      <c r="B2065" s="14"/>
      <c r="C2065" s="14"/>
      <c r="D2065" s="82"/>
      <c r="E2065" s="87"/>
      <c r="F2065" s="87"/>
      <c r="G2065" s="87"/>
      <c r="H2065" s="87"/>
    </row>
    <row r="2066" spans="1:8" x14ac:dyDescent="0.2">
      <c r="A2066" s="14"/>
      <c r="B2066" s="14"/>
      <c r="C2066" s="14"/>
      <c r="D2066" s="82"/>
      <c r="E2066" s="87"/>
      <c r="F2066" s="87"/>
      <c r="G2066" s="87"/>
      <c r="H2066" s="87"/>
    </row>
    <row r="2067" spans="1:8" x14ac:dyDescent="0.2">
      <c r="A2067" s="14"/>
      <c r="B2067" s="14"/>
      <c r="C2067" s="14"/>
      <c r="D2067" s="82"/>
      <c r="E2067" s="87"/>
      <c r="F2067" s="87"/>
      <c r="G2067" s="87"/>
      <c r="H2067" s="87"/>
    </row>
    <row r="2068" spans="1:8" x14ac:dyDescent="0.2">
      <c r="A2068" s="14"/>
      <c r="B2068" s="14"/>
      <c r="C2068" s="14"/>
      <c r="D2068" s="82"/>
      <c r="E2068" s="87"/>
      <c r="F2068" s="87"/>
      <c r="G2068" s="87"/>
      <c r="H2068" s="87"/>
    </row>
    <row r="2069" spans="1:8" x14ac:dyDescent="0.2">
      <c r="A2069" s="14"/>
      <c r="B2069" s="14"/>
      <c r="C2069" s="14"/>
      <c r="D2069" s="82"/>
      <c r="E2069" s="87"/>
      <c r="F2069" s="87"/>
      <c r="G2069" s="87"/>
      <c r="H2069" s="87"/>
    </row>
    <row r="2070" spans="1:8" x14ac:dyDescent="0.2">
      <c r="A2070" s="14"/>
      <c r="B2070" s="14"/>
      <c r="C2070" s="14"/>
      <c r="D2070" s="82"/>
      <c r="E2070" s="87"/>
      <c r="F2070" s="87"/>
      <c r="G2070" s="87"/>
      <c r="H2070" s="87"/>
    </row>
    <row r="2071" spans="1:8" x14ac:dyDescent="0.2">
      <c r="A2071" s="14"/>
      <c r="B2071" s="14"/>
      <c r="C2071" s="14"/>
      <c r="D2071" s="82"/>
      <c r="E2071" s="87"/>
      <c r="F2071" s="87"/>
      <c r="G2071" s="87"/>
      <c r="H2071" s="87"/>
    </row>
    <row r="2072" spans="1:8" x14ac:dyDescent="0.2">
      <c r="A2072" s="14"/>
      <c r="B2072" s="14"/>
      <c r="C2072" s="14"/>
      <c r="D2072" s="82"/>
      <c r="E2072" s="87"/>
      <c r="F2072" s="87"/>
      <c r="G2072" s="87"/>
      <c r="H2072" s="87"/>
    </row>
    <row r="2073" spans="1:8" x14ac:dyDescent="0.2">
      <c r="A2073" s="14"/>
      <c r="B2073" s="14"/>
      <c r="C2073" s="14"/>
      <c r="D2073" s="82"/>
      <c r="E2073" s="87"/>
      <c r="F2073" s="87"/>
      <c r="G2073" s="87"/>
      <c r="H2073" s="87"/>
    </row>
    <row r="2074" spans="1:8" x14ac:dyDescent="0.2">
      <c r="A2074" s="14"/>
      <c r="B2074" s="14"/>
      <c r="C2074" s="14"/>
      <c r="D2074" s="82"/>
      <c r="E2074" s="87"/>
      <c r="F2074" s="87"/>
      <c r="G2074" s="87"/>
      <c r="H2074" s="87"/>
    </row>
    <row r="2075" spans="1:8" x14ac:dyDescent="0.2">
      <c r="A2075" s="14"/>
      <c r="B2075" s="14"/>
      <c r="C2075" s="14"/>
      <c r="D2075" s="82"/>
      <c r="E2075" s="87"/>
      <c r="F2075" s="87"/>
      <c r="G2075" s="87"/>
      <c r="H2075" s="87"/>
    </row>
    <row r="2076" spans="1:8" x14ac:dyDescent="0.2">
      <c r="A2076" s="14"/>
      <c r="B2076" s="14"/>
      <c r="C2076" s="14"/>
      <c r="D2076" s="82"/>
      <c r="E2076" s="87"/>
      <c r="F2076" s="87"/>
      <c r="G2076" s="87"/>
      <c r="H2076" s="87"/>
    </row>
    <row r="2077" spans="1:8" x14ac:dyDescent="0.2">
      <c r="A2077" s="14"/>
      <c r="B2077" s="14"/>
      <c r="C2077" s="14"/>
      <c r="D2077" s="82"/>
      <c r="E2077" s="87"/>
      <c r="F2077" s="87"/>
      <c r="G2077" s="87"/>
      <c r="H2077" s="87"/>
    </row>
    <row r="2078" spans="1:8" x14ac:dyDescent="0.2">
      <c r="A2078" s="14"/>
      <c r="B2078" s="14"/>
      <c r="C2078" s="14"/>
      <c r="D2078" s="82"/>
      <c r="E2078" s="87"/>
      <c r="F2078" s="87"/>
      <c r="G2078" s="87"/>
      <c r="H2078" s="87"/>
    </row>
    <row r="2079" spans="1:8" x14ac:dyDescent="0.2">
      <c r="A2079" s="14"/>
      <c r="B2079" s="14"/>
      <c r="C2079" s="14"/>
      <c r="D2079" s="82"/>
      <c r="E2079" s="87"/>
      <c r="F2079" s="87"/>
      <c r="G2079" s="87"/>
      <c r="H2079" s="87"/>
    </row>
    <row r="2080" spans="1:8" x14ac:dyDescent="0.2">
      <c r="A2080" s="14"/>
      <c r="B2080" s="14"/>
      <c r="C2080" s="14"/>
      <c r="D2080" s="82"/>
      <c r="E2080" s="87"/>
      <c r="F2080" s="87"/>
      <c r="G2080" s="87"/>
      <c r="H2080" s="87"/>
    </row>
    <row r="2081" spans="1:8" x14ac:dyDescent="0.2">
      <c r="A2081" s="14"/>
      <c r="B2081" s="14"/>
      <c r="C2081" s="14"/>
      <c r="D2081" s="82"/>
      <c r="E2081" s="87"/>
      <c r="F2081" s="87"/>
      <c r="G2081" s="87"/>
      <c r="H2081" s="87"/>
    </row>
    <row r="2082" spans="1:8" x14ac:dyDescent="0.2">
      <c r="A2082" s="14"/>
      <c r="B2082" s="14"/>
      <c r="C2082" s="14"/>
      <c r="D2082" s="82"/>
      <c r="E2082" s="87"/>
      <c r="F2082" s="87"/>
      <c r="G2082" s="87"/>
      <c r="H2082" s="87"/>
    </row>
    <row r="2083" spans="1:8" x14ac:dyDescent="0.2">
      <c r="A2083" s="14"/>
      <c r="B2083" s="14"/>
      <c r="C2083" s="14"/>
      <c r="D2083" s="82"/>
      <c r="E2083" s="87"/>
      <c r="F2083" s="87"/>
      <c r="G2083" s="87"/>
      <c r="H2083" s="87"/>
    </row>
    <row r="2084" spans="1:8" x14ac:dyDescent="0.2">
      <c r="A2084" s="14"/>
      <c r="B2084" s="14"/>
      <c r="C2084" s="14"/>
      <c r="D2084" s="82"/>
      <c r="E2084" s="87"/>
      <c r="F2084" s="87"/>
      <c r="G2084" s="87"/>
      <c r="H2084" s="87"/>
    </row>
    <row r="2085" spans="1:8" x14ac:dyDescent="0.2">
      <c r="A2085" s="14"/>
      <c r="B2085" s="14"/>
      <c r="C2085" s="14"/>
      <c r="D2085" s="82"/>
      <c r="E2085" s="87"/>
      <c r="F2085" s="87"/>
      <c r="G2085" s="87"/>
      <c r="H2085" s="87"/>
    </row>
    <row r="2086" spans="1:8" x14ac:dyDescent="0.2">
      <c r="A2086" s="14"/>
      <c r="B2086" s="14"/>
      <c r="C2086" s="14"/>
      <c r="D2086" s="82"/>
      <c r="E2086" s="87"/>
      <c r="F2086" s="87"/>
      <c r="G2086" s="87"/>
      <c r="H2086" s="87"/>
    </row>
    <row r="2087" spans="1:8" x14ac:dyDescent="0.2">
      <c r="A2087" s="14"/>
      <c r="B2087" s="14"/>
      <c r="C2087" s="14"/>
      <c r="D2087" s="82"/>
      <c r="E2087" s="87"/>
      <c r="F2087" s="87"/>
      <c r="G2087" s="87"/>
      <c r="H2087" s="87"/>
    </row>
    <row r="2088" spans="1:8" x14ac:dyDescent="0.2">
      <c r="A2088" s="14"/>
      <c r="B2088" s="14"/>
      <c r="C2088" s="14"/>
      <c r="D2088" s="82"/>
      <c r="E2088" s="87"/>
      <c r="F2088" s="87"/>
      <c r="G2088" s="87"/>
      <c r="H2088" s="87"/>
    </row>
    <row r="2089" spans="1:8" x14ac:dyDescent="0.2">
      <c r="A2089" s="14"/>
      <c r="B2089" s="14"/>
      <c r="C2089" s="14"/>
      <c r="D2089" s="82"/>
      <c r="E2089" s="87"/>
      <c r="F2089" s="87"/>
      <c r="G2089" s="87"/>
      <c r="H2089" s="87"/>
    </row>
    <row r="2090" spans="1:8" x14ac:dyDescent="0.2">
      <c r="A2090" s="14"/>
      <c r="B2090" s="14"/>
      <c r="C2090" s="14"/>
      <c r="D2090" s="82"/>
      <c r="E2090" s="87"/>
      <c r="F2090" s="87"/>
      <c r="G2090" s="87"/>
      <c r="H2090" s="87"/>
    </row>
    <row r="2091" spans="1:8" x14ac:dyDescent="0.2">
      <c r="A2091" s="14"/>
      <c r="B2091" s="14"/>
      <c r="C2091" s="14"/>
      <c r="D2091" s="82"/>
      <c r="E2091" s="87"/>
      <c r="F2091" s="87"/>
      <c r="G2091" s="87"/>
      <c r="H2091" s="87"/>
    </row>
    <row r="2092" spans="1:8" x14ac:dyDescent="0.2">
      <c r="A2092" s="14"/>
      <c r="B2092" s="14"/>
      <c r="C2092" s="14"/>
      <c r="D2092" s="82"/>
      <c r="E2092" s="87"/>
      <c r="F2092" s="87"/>
      <c r="G2092" s="87"/>
      <c r="H2092" s="87"/>
    </row>
    <row r="2093" spans="1:8" x14ac:dyDescent="0.2">
      <c r="A2093" s="14"/>
      <c r="B2093" s="14"/>
      <c r="C2093" s="14"/>
      <c r="D2093" s="82"/>
      <c r="E2093" s="87"/>
      <c r="F2093" s="87"/>
      <c r="G2093" s="87"/>
      <c r="H2093" s="87"/>
    </row>
    <row r="2094" spans="1:8" x14ac:dyDescent="0.2">
      <c r="A2094" s="14"/>
      <c r="B2094" s="14"/>
      <c r="C2094" s="14"/>
      <c r="D2094" s="82"/>
      <c r="E2094" s="87"/>
      <c r="F2094" s="87"/>
      <c r="G2094" s="87"/>
      <c r="H2094" s="87"/>
    </row>
    <row r="2095" spans="1:8" x14ac:dyDescent="0.2">
      <c r="A2095" s="14"/>
      <c r="B2095" s="14"/>
      <c r="C2095" s="14"/>
      <c r="D2095" s="82"/>
      <c r="E2095" s="87"/>
      <c r="F2095" s="87"/>
      <c r="G2095" s="87"/>
      <c r="H2095" s="87"/>
    </row>
    <row r="2096" spans="1:8" x14ac:dyDescent="0.2">
      <c r="A2096" s="14"/>
      <c r="B2096" s="14"/>
      <c r="C2096" s="14"/>
      <c r="D2096" s="82"/>
      <c r="E2096" s="87"/>
      <c r="F2096" s="87"/>
      <c r="G2096" s="87"/>
      <c r="H2096" s="87"/>
    </row>
    <row r="2097" spans="1:8" x14ac:dyDescent="0.2">
      <c r="A2097" s="14"/>
      <c r="B2097" s="14"/>
      <c r="C2097" s="14"/>
      <c r="D2097" s="82"/>
      <c r="E2097" s="87"/>
      <c r="F2097" s="87"/>
      <c r="G2097" s="87"/>
      <c r="H2097" s="87"/>
    </row>
    <row r="2098" spans="1:8" x14ac:dyDescent="0.2">
      <c r="A2098" s="14"/>
      <c r="B2098" s="14"/>
      <c r="C2098" s="14"/>
      <c r="D2098" s="82"/>
      <c r="E2098" s="87"/>
      <c r="F2098" s="87"/>
      <c r="G2098" s="87"/>
      <c r="H2098" s="87"/>
    </row>
    <row r="2099" spans="1:8" x14ac:dyDescent="0.2">
      <c r="A2099" s="14"/>
      <c r="B2099" s="14"/>
      <c r="C2099" s="14"/>
      <c r="D2099" s="82"/>
      <c r="E2099" s="87"/>
      <c r="F2099" s="87"/>
      <c r="G2099" s="87"/>
      <c r="H2099" s="87"/>
    </row>
    <row r="2100" spans="1:8" x14ac:dyDescent="0.2">
      <c r="A2100" s="14"/>
      <c r="B2100" s="14"/>
      <c r="C2100" s="14"/>
      <c r="D2100" s="82"/>
      <c r="E2100" s="87"/>
      <c r="F2100" s="87"/>
      <c r="G2100" s="87"/>
      <c r="H2100" s="87"/>
    </row>
    <row r="2101" spans="1:8" x14ac:dyDescent="0.2">
      <c r="A2101" s="82"/>
      <c r="B2101" s="83"/>
      <c r="C2101" s="88"/>
      <c r="D2101" s="82"/>
      <c r="E2101" s="87"/>
      <c r="F2101" s="87"/>
      <c r="G2101" s="87"/>
      <c r="H2101" s="87"/>
    </row>
    <row r="2102" spans="1:8" x14ac:dyDescent="0.2">
      <c r="A2102" s="14"/>
      <c r="B2102" s="14"/>
      <c r="C2102" s="14"/>
      <c r="D2102" s="82"/>
      <c r="E2102" s="87"/>
      <c r="F2102" s="87"/>
      <c r="G2102" s="87"/>
      <c r="H2102" s="87"/>
    </row>
    <row r="2103" spans="1:8" x14ac:dyDescent="0.2">
      <c r="A2103" s="14"/>
      <c r="B2103" s="14"/>
      <c r="C2103" s="14"/>
      <c r="D2103" s="82"/>
      <c r="E2103" s="87"/>
      <c r="F2103" s="87"/>
      <c r="G2103" s="87"/>
      <c r="H2103" s="87"/>
    </row>
    <row r="2104" spans="1:8" x14ac:dyDescent="0.2">
      <c r="A2104" s="14"/>
      <c r="B2104" s="14"/>
      <c r="C2104" s="14"/>
      <c r="D2104" s="82"/>
      <c r="E2104" s="87"/>
      <c r="F2104" s="87"/>
      <c r="G2104" s="87"/>
      <c r="H2104" s="87"/>
    </row>
    <row r="2105" spans="1:8" x14ac:dyDescent="0.2">
      <c r="A2105" s="14"/>
      <c r="B2105" s="14"/>
      <c r="C2105" s="14"/>
      <c r="D2105" s="82"/>
      <c r="E2105" s="87"/>
      <c r="F2105" s="87"/>
      <c r="G2105" s="87"/>
      <c r="H2105" s="87"/>
    </row>
    <row r="2106" spans="1:8" x14ac:dyDescent="0.2">
      <c r="A2106" s="14"/>
      <c r="B2106" s="14"/>
      <c r="C2106" s="14"/>
      <c r="D2106" s="82"/>
      <c r="E2106" s="87"/>
      <c r="F2106" s="87"/>
      <c r="G2106" s="87"/>
      <c r="H2106" s="87"/>
    </row>
    <row r="2107" spans="1:8" x14ac:dyDescent="0.2">
      <c r="A2107" s="14"/>
      <c r="B2107" s="14"/>
      <c r="C2107" s="14"/>
      <c r="D2107" s="82"/>
      <c r="E2107" s="87"/>
      <c r="F2107" s="87"/>
      <c r="G2107" s="87"/>
      <c r="H2107" s="87"/>
    </row>
    <row r="2108" spans="1:8" x14ac:dyDescent="0.2">
      <c r="A2108" s="14"/>
      <c r="B2108" s="14"/>
      <c r="C2108" s="14"/>
      <c r="D2108" s="82"/>
      <c r="E2108" s="87"/>
      <c r="F2108" s="87"/>
      <c r="G2108" s="87"/>
      <c r="H2108" s="87"/>
    </row>
    <row r="2109" spans="1:8" x14ac:dyDescent="0.2">
      <c r="A2109" s="14"/>
      <c r="B2109" s="14"/>
      <c r="C2109" s="14"/>
      <c r="D2109" s="82"/>
      <c r="E2109" s="87"/>
      <c r="F2109" s="87"/>
      <c r="G2109" s="87"/>
      <c r="H2109" s="87"/>
    </row>
    <row r="2110" spans="1:8" x14ac:dyDescent="0.2">
      <c r="A2110" s="14"/>
      <c r="B2110" s="14"/>
      <c r="C2110" s="14"/>
      <c r="D2110" s="82"/>
      <c r="E2110" s="87"/>
      <c r="F2110" s="87"/>
      <c r="G2110" s="87"/>
      <c r="H2110" s="87"/>
    </row>
    <row r="2111" spans="1:8" x14ac:dyDescent="0.2">
      <c r="A2111" s="14"/>
      <c r="B2111" s="14"/>
      <c r="C2111" s="14"/>
      <c r="D2111" s="82"/>
      <c r="E2111" s="87"/>
      <c r="F2111" s="87"/>
      <c r="G2111" s="87"/>
      <c r="H2111" s="87"/>
    </row>
    <row r="2112" spans="1:8" x14ac:dyDescent="0.2">
      <c r="A2112" s="14"/>
      <c r="B2112" s="14"/>
      <c r="C2112" s="14"/>
      <c r="D2112" s="82"/>
      <c r="E2112" s="87"/>
      <c r="F2112" s="87"/>
      <c r="G2112" s="87"/>
      <c r="H2112" s="87"/>
    </row>
    <row r="2113" spans="1:8" x14ac:dyDescent="0.2">
      <c r="A2113" s="14"/>
      <c r="B2113" s="14"/>
      <c r="C2113" s="14"/>
      <c r="D2113" s="82"/>
      <c r="E2113" s="87"/>
      <c r="F2113" s="87"/>
      <c r="G2113" s="87"/>
      <c r="H2113" s="87"/>
    </row>
    <row r="2114" spans="1:8" x14ac:dyDescent="0.2">
      <c r="A2114" s="14"/>
      <c r="B2114" s="14"/>
      <c r="C2114" s="14"/>
      <c r="D2114" s="82"/>
      <c r="E2114" s="87"/>
      <c r="F2114" s="87"/>
      <c r="G2114" s="87"/>
      <c r="H2114" s="87"/>
    </row>
    <row r="2115" spans="1:8" x14ac:dyDescent="0.2">
      <c r="A2115" s="14"/>
      <c r="B2115" s="14"/>
      <c r="C2115" s="14"/>
      <c r="D2115" s="82"/>
      <c r="E2115" s="87"/>
      <c r="F2115" s="87"/>
      <c r="G2115" s="87"/>
      <c r="H2115" s="87"/>
    </row>
    <row r="2116" spans="1:8" x14ac:dyDescent="0.2">
      <c r="A2116" s="14"/>
      <c r="B2116" s="14"/>
      <c r="C2116" s="14"/>
      <c r="D2116" s="82"/>
      <c r="E2116" s="87"/>
      <c r="F2116" s="87"/>
      <c r="G2116" s="87"/>
      <c r="H2116" s="87"/>
    </row>
    <row r="2117" spans="1:8" x14ac:dyDescent="0.2">
      <c r="A2117" s="14"/>
      <c r="B2117" s="14"/>
      <c r="C2117" s="14"/>
      <c r="D2117" s="82"/>
      <c r="E2117" s="87"/>
      <c r="F2117" s="87"/>
      <c r="G2117" s="87"/>
      <c r="H2117" s="87"/>
    </row>
    <row r="2118" spans="1:8" x14ac:dyDescent="0.2">
      <c r="A2118" s="14"/>
      <c r="B2118" s="14"/>
      <c r="C2118" s="14"/>
      <c r="D2118" s="82"/>
      <c r="E2118" s="87"/>
      <c r="F2118" s="87"/>
      <c r="G2118" s="87"/>
      <c r="H2118" s="87"/>
    </row>
    <row r="2119" spans="1:8" x14ac:dyDescent="0.2">
      <c r="A2119" s="14"/>
      <c r="B2119" s="14"/>
      <c r="C2119" s="14"/>
      <c r="D2119" s="82"/>
      <c r="E2119" s="87"/>
      <c r="F2119" s="87"/>
      <c r="G2119" s="87"/>
      <c r="H2119" s="87"/>
    </row>
    <row r="2120" spans="1:8" x14ac:dyDescent="0.2">
      <c r="A2120" s="14"/>
      <c r="B2120" s="14"/>
      <c r="C2120" s="14"/>
      <c r="D2120" s="82"/>
      <c r="E2120" s="87"/>
      <c r="F2120" s="87"/>
      <c r="G2120" s="87"/>
      <c r="H2120" s="87"/>
    </row>
    <row r="2121" spans="1:8" x14ac:dyDescent="0.2">
      <c r="A2121" s="14"/>
      <c r="B2121" s="14"/>
      <c r="C2121" s="14"/>
      <c r="D2121" s="82"/>
      <c r="E2121" s="87"/>
      <c r="F2121" s="87"/>
      <c r="G2121" s="87"/>
      <c r="H2121" s="87"/>
    </row>
    <row r="2122" spans="1:8" x14ac:dyDescent="0.2">
      <c r="A2122" s="14"/>
      <c r="B2122" s="14"/>
      <c r="C2122" s="14"/>
      <c r="D2122" s="82"/>
      <c r="E2122" s="87"/>
      <c r="F2122" s="87"/>
      <c r="G2122" s="87"/>
      <c r="H2122" s="87"/>
    </row>
    <row r="2123" spans="1:8" x14ac:dyDescent="0.2">
      <c r="A2123" s="14"/>
      <c r="B2123" s="14"/>
      <c r="C2123" s="14"/>
      <c r="D2123" s="82"/>
      <c r="E2123" s="87"/>
      <c r="F2123" s="87"/>
      <c r="G2123" s="87"/>
      <c r="H2123" s="87"/>
    </row>
    <row r="2124" spans="1:8" x14ac:dyDescent="0.2">
      <c r="A2124" s="14"/>
      <c r="B2124" s="14"/>
      <c r="C2124" s="14"/>
      <c r="D2124" s="82"/>
      <c r="E2124" s="87"/>
      <c r="F2124" s="87"/>
      <c r="G2124" s="87"/>
      <c r="H2124" s="87"/>
    </row>
    <row r="2125" spans="1:8" x14ac:dyDescent="0.2">
      <c r="A2125" s="14"/>
      <c r="B2125" s="14"/>
      <c r="C2125" s="14"/>
      <c r="D2125" s="82"/>
      <c r="E2125" s="87"/>
      <c r="F2125" s="87"/>
      <c r="G2125" s="87"/>
      <c r="H2125" s="87"/>
    </row>
    <row r="2126" spans="1:8" x14ac:dyDescent="0.2">
      <c r="A2126" s="14"/>
      <c r="B2126" s="14"/>
      <c r="C2126" s="14"/>
      <c r="D2126" s="82"/>
      <c r="E2126" s="87"/>
      <c r="F2126" s="87"/>
      <c r="G2126" s="87"/>
      <c r="H2126" s="87"/>
    </row>
    <row r="2127" spans="1:8" x14ac:dyDescent="0.2">
      <c r="A2127" s="14"/>
      <c r="B2127" s="14"/>
      <c r="C2127" s="14"/>
      <c r="D2127" s="82"/>
      <c r="E2127" s="87"/>
      <c r="F2127" s="87"/>
      <c r="G2127" s="87"/>
      <c r="H2127" s="87"/>
    </row>
    <row r="2128" spans="1:8" x14ac:dyDescent="0.2">
      <c r="A2128" s="14"/>
      <c r="B2128" s="14"/>
      <c r="C2128" s="14"/>
      <c r="D2128" s="82"/>
      <c r="E2128" s="87"/>
      <c r="F2128" s="87"/>
      <c r="G2128" s="87"/>
      <c r="H2128" s="87"/>
    </row>
    <row r="2129" spans="1:8" x14ac:dyDescent="0.2">
      <c r="A2129" s="14"/>
      <c r="B2129" s="14"/>
      <c r="C2129" s="14"/>
      <c r="D2129" s="82"/>
      <c r="E2129" s="87"/>
      <c r="F2129" s="87"/>
      <c r="G2129" s="87"/>
      <c r="H2129" s="87"/>
    </row>
    <row r="2130" spans="1:8" x14ac:dyDescent="0.2">
      <c r="A2130" s="14"/>
      <c r="B2130" s="14"/>
      <c r="C2130" s="14"/>
      <c r="D2130" s="82"/>
      <c r="E2130" s="87"/>
      <c r="F2130" s="87"/>
      <c r="G2130" s="87"/>
      <c r="H2130" s="87"/>
    </row>
    <row r="2131" spans="1:8" x14ac:dyDescent="0.2">
      <c r="A2131" s="14"/>
      <c r="B2131" s="14"/>
      <c r="C2131" s="14"/>
      <c r="D2131" s="82"/>
      <c r="E2131" s="87"/>
      <c r="F2131" s="87"/>
      <c r="G2131" s="87"/>
      <c r="H2131" s="87"/>
    </row>
    <row r="2132" spans="1:8" x14ac:dyDescent="0.2">
      <c r="A2132" s="14"/>
      <c r="B2132" s="14"/>
      <c r="C2132" s="14"/>
      <c r="D2132" s="82"/>
      <c r="E2132" s="87"/>
      <c r="F2132" s="87"/>
      <c r="G2132" s="87"/>
      <c r="H2132" s="87"/>
    </row>
    <row r="2133" spans="1:8" x14ac:dyDescent="0.2">
      <c r="A2133" s="14"/>
      <c r="B2133" s="14"/>
      <c r="C2133" s="14"/>
      <c r="D2133" s="82"/>
      <c r="E2133" s="87"/>
      <c r="F2133" s="87"/>
      <c r="G2133" s="87"/>
      <c r="H2133" s="87"/>
    </row>
    <row r="2134" spans="1:8" x14ac:dyDescent="0.2">
      <c r="A2134" s="14"/>
      <c r="B2134" s="14"/>
      <c r="C2134" s="14"/>
      <c r="D2134" s="82"/>
      <c r="E2134" s="87"/>
      <c r="F2134" s="87"/>
      <c r="G2134" s="87"/>
      <c r="H2134" s="87"/>
    </row>
    <row r="2135" spans="1:8" x14ac:dyDescent="0.2">
      <c r="A2135" s="14"/>
      <c r="B2135" s="14"/>
      <c r="C2135" s="14"/>
      <c r="D2135" s="82"/>
      <c r="E2135" s="87"/>
      <c r="F2135" s="87"/>
      <c r="G2135" s="87"/>
      <c r="H2135" s="87"/>
    </row>
    <row r="2136" spans="1:8" x14ac:dyDescent="0.2">
      <c r="A2136" s="14"/>
      <c r="B2136" s="14"/>
      <c r="C2136" s="14"/>
      <c r="D2136" s="82"/>
      <c r="E2136" s="87"/>
      <c r="F2136" s="87"/>
      <c r="G2136" s="87"/>
      <c r="H2136" s="87"/>
    </row>
    <row r="2137" spans="1:8" x14ac:dyDescent="0.2">
      <c r="A2137" s="14"/>
      <c r="B2137" s="14"/>
      <c r="C2137" s="14"/>
      <c r="D2137" s="82"/>
      <c r="E2137" s="87"/>
      <c r="F2137" s="87"/>
      <c r="G2137" s="87"/>
      <c r="H2137" s="87"/>
    </row>
    <row r="2138" spans="1:8" x14ac:dyDescent="0.2">
      <c r="A2138" s="14"/>
      <c r="B2138" s="14"/>
      <c r="C2138" s="14"/>
      <c r="D2138" s="82"/>
      <c r="E2138" s="87"/>
      <c r="F2138" s="87"/>
      <c r="G2138" s="87"/>
      <c r="H2138" s="87"/>
    </row>
    <row r="2139" spans="1:8" x14ac:dyDescent="0.2">
      <c r="A2139" s="14"/>
      <c r="B2139" s="14"/>
      <c r="C2139" s="14"/>
      <c r="D2139" s="82"/>
      <c r="E2139" s="87"/>
      <c r="F2139" s="87"/>
      <c r="G2139" s="87"/>
      <c r="H2139" s="87"/>
    </row>
    <row r="2140" spans="1:8" x14ac:dyDescent="0.2">
      <c r="A2140" s="14"/>
      <c r="B2140" s="14"/>
      <c r="C2140" s="14"/>
      <c r="D2140" s="82"/>
      <c r="E2140" s="87"/>
      <c r="F2140" s="87"/>
      <c r="G2140" s="87"/>
      <c r="H2140" s="87"/>
    </row>
    <row r="2141" spans="1:8" x14ac:dyDescent="0.2">
      <c r="A2141" s="14"/>
      <c r="B2141" s="14"/>
      <c r="C2141" s="14"/>
      <c r="D2141" s="82"/>
      <c r="E2141" s="87"/>
      <c r="F2141" s="87"/>
      <c r="G2141" s="87"/>
      <c r="H2141" s="87"/>
    </row>
    <row r="2142" spans="1:8" x14ac:dyDescent="0.2">
      <c r="A2142" s="14"/>
      <c r="B2142" s="14"/>
      <c r="C2142" s="14"/>
      <c r="D2142" s="82"/>
      <c r="E2142" s="87"/>
      <c r="F2142" s="87"/>
      <c r="G2142" s="87"/>
      <c r="H2142" s="87"/>
    </row>
    <row r="2143" spans="1:8" x14ac:dyDescent="0.2">
      <c r="A2143" s="14"/>
      <c r="B2143" s="14"/>
      <c r="C2143" s="14"/>
      <c r="D2143" s="82"/>
      <c r="E2143" s="87"/>
      <c r="F2143" s="87"/>
      <c r="G2143" s="87"/>
      <c r="H2143" s="87"/>
    </row>
    <row r="2144" spans="1:8" x14ac:dyDescent="0.2">
      <c r="A2144" s="14"/>
      <c r="B2144" s="14"/>
      <c r="C2144" s="14"/>
      <c r="D2144" s="82"/>
      <c r="E2144" s="87"/>
      <c r="F2144" s="87"/>
      <c r="G2144" s="87"/>
      <c r="H2144" s="87"/>
    </row>
    <row r="2145" spans="1:8" x14ac:dyDescent="0.2">
      <c r="A2145" s="14"/>
      <c r="B2145" s="14"/>
      <c r="C2145" s="14"/>
      <c r="D2145" s="82"/>
      <c r="E2145" s="87"/>
      <c r="F2145" s="87"/>
      <c r="G2145" s="87"/>
      <c r="H2145" s="87"/>
    </row>
    <row r="2146" spans="1:8" x14ac:dyDescent="0.2">
      <c r="A2146" s="14"/>
      <c r="B2146" s="14"/>
      <c r="C2146" s="14"/>
      <c r="D2146" s="82"/>
      <c r="E2146" s="87"/>
      <c r="F2146" s="87"/>
      <c r="G2146" s="87"/>
      <c r="H2146" s="87"/>
    </row>
    <row r="2147" spans="1:8" x14ac:dyDescent="0.2">
      <c r="A2147" s="14"/>
      <c r="B2147" s="14"/>
      <c r="C2147" s="14"/>
      <c r="D2147" s="82"/>
      <c r="E2147" s="87"/>
      <c r="F2147" s="87"/>
      <c r="G2147" s="87"/>
      <c r="H2147" s="87"/>
    </row>
    <row r="2148" spans="1:8" x14ac:dyDescent="0.2">
      <c r="A2148" s="14"/>
      <c r="B2148" s="14"/>
      <c r="C2148" s="14"/>
      <c r="D2148" s="82"/>
      <c r="E2148" s="87"/>
      <c r="F2148" s="87"/>
      <c r="G2148" s="87"/>
      <c r="H2148" s="87"/>
    </row>
    <row r="2149" spans="1:8" x14ac:dyDescent="0.2">
      <c r="A2149" s="14"/>
      <c r="B2149" s="14"/>
      <c r="C2149" s="14"/>
      <c r="D2149" s="82"/>
      <c r="E2149" s="87"/>
      <c r="F2149" s="87"/>
      <c r="G2149" s="87"/>
      <c r="H2149" s="87"/>
    </row>
    <row r="2150" spans="1:8" x14ac:dyDescent="0.2">
      <c r="A2150" s="14"/>
      <c r="B2150" s="14"/>
      <c r="C2150" s="14"/>
      <c r="D2150" s="82"/>
      <c r="E2150" s="87"/>
      <c r="F2150" s="87"/>
      <c r="G2150" s="87"/>
      <c r="H2150" s="87"/>
    </row>
    <row r="2151" spans="1:8" x14ac:dyDescent="0.2">
      <c r="A2151" s="14"/>
      <c r="B2151" s="14"/>
      <c r="C2151" s="14"/>
      <c r="D2151" s="82"/>
      <c r="E2151" s="87"/>
      <c r="F2151" s="87"/>
      <c r="G2151" s="87"/>
      <c r="H2151" s="87"/>
    </row>
    <row r="2152" spans="1:8" x14ac:dyDescent="0.2">
      <c r="A2152" s="82"/>
      <c r="B2152" s="83"/>
      <c r="C2152" s="88"/>
      <c r="D2152" s="82"/>
      <c r="E2152" s="87"/>
      <c r="F2152" s="87"/>
      <c r="G2152" s="87"/>
      <c r="H2152" s="87"/>
    </row>
    <row r="2153" spans="1:8" x14ac:dyDescent="0.2">
      <c r="A2153" s="14"/>
      <c r="B2153" s="14"/>
      <c r="C2153" s="14"/>
      <c r="D2153" s="82"/>
      <c r="E2153" s="87"/>
      <c r="F2153" s="87"/>
      <c r="G2153" s="87"/>
      <c r="H2153" s="87"/>
    </row>
    <row r="2154" spans="1:8" x14ac:dyDescent="0.2">
      <c r="A2154" s="14"/>
      <c r="B2154" s="14"/>
      <c r="C2154" s="14"/>
      <c r="D2154" s="82"/>
      <c r="E2154" s="87"/>
      <c r="F2154" s="87"/>
      <c r="G2154" s="87"/>
      <c r="H2154" s="87"/>
    </row>
    <row r="2155" spans="1:8" x14ac:dyDescent="0.2">
      <c r="A2155" s="14"/>
      <c r="B2155" s="14"/>
      <c r="C2155" s="14"/>
      <c r="D2155" s="82"/>
      <c r="E2155" s="87"/>
      <c r="F2155" s="87"/>
      <c r="G2155" s="87"/>
      <c r="H2155" s="87"/>
    </row>
    <row r="2156" spans="1:8" x14ac:dyDescent="0.2">
      <c r="A2156" s="14"/>
      <c r="B2156" s="14"/>
      <c r="C2156" s="14"/>
      <c r="D2156" s="82"/>
      <c r="E2156" s="87"/>
      <c r="F2156" s="87"/>
      <c r="G2156" s="87"/>
      <c r="H2156" s="87"/>
    </row>
    <row r="2157" spans="1:8" x14ac:dyDescent="0.2">
      <c r="A2157" s="14"/>
      <c r="B2157" s="14"/>
      <c r="C2157" s="14"/>
      <c r="D2157" s="82"/>
      <c r="E2157" s="87"/>
      <c r="F2157" s="87"/>
      <c r="G2157" s="87"/>
      <c r="H2157" s="87"/>
    </row>
    <row r="2158" spans="1:8" x14ac:dyDescent="0.2">
      <c r="A2158" s="14"/>
      <c r="B2158" s="14"/>
      <c r="C2158" s="14"/>
      <c r="D2158" s="82"/>
      <c r="E2158" s="87"/>
      <c r="F2158" s="87"/>
      <c r="G2158" s="87"/>
      <c r="H2158" s="87"/>
    </row>
    <row r="2159" spans="1:8" x14ac:dyDescent="0.2">
      <c r="A2159" s="14"/>
      <c r="B2159" s="14"/>
      <c r="C2159" s="14"/>
      <c r="D2159" s="82"/>
      <c r="E2159" s="87"/>
      <c r="F2159" s="87"/>
      <c r="G2159" s="87"/>
      <c r="H2159" s="87"/>
    </row>
    <row r="2160" spans="1:8" x14ac:dyDescent="0.2">
      <c r="A2160" s="14"/>
      <c r="B2160" s="14"/>
      <c r="C2160" s="14"/>
      <c r="D2160" s="82"/>
      <c r="E2160" s="87"/>
      <c r="F2160" s="87"/>
      <c r="G2160" s="87"/>
      <c r="H2160" s="87"/>
    </row>
    <row r="2161" spans="1:8" x14ac:dyDescent="0.2">
      <c r="A2161" s="14"/>
      <c r="B2161" s="14"/>
      <c r="C2161" s="14"/>
      <c r="D2161" s="82"/>
      <c r="E2161" s="87"/>
      <c r="F2161" s="87"/>
      <c r="G2161" s="87"/>
      <c r="H2161" s="87"/>
    </row>
    <row r="2162" spans="1:8" x14ac:dyDescent="0.2">
      <c r="A2162" s="14"/>
      <c r="B2162" s="14"/>
      <c r="C2162" s="14"/>
      <c r="D2162" s="82"/>
      <c r="E2162" s="87"/>
      <c r="F2162" s="87"/>
      <c r="G2162" s="87"/>
      <c r="H2162" s="87"/>
    </row>
    <row r="2163" spans="1:8" x14ac:dyDescent="0.2">
      <c r="A2163" s="14"/>
      <c r="B2163" s="14"/>
      <c r="C2163" s="14"/>
      <c r="D2163" s="82"/>
      <c r="E2163" s="87"/>
      <c r="F2163" s="87"/>
      <c r="G2163" s="87"/>
      <c r="H2163" s="87"/>
    </row>
    <row r="2164" spans="1:8" x14ac:dyDescent="0.2">
      <c r="A2164" s="14"/>
      <c r="B2164" s="14"/>
      <c r="C2164" s="14"/>
      <c r="D2164" s="82"/>
      <c r="E2164" s="87"/>
      <c r="F2164" s="87"/>
      <c r="G2164" s="87"/>
      <c r="H2164" s="87"/>
    </row>
    <row r="2165" spans="1:8" x14ac:dyDescent="0.2">
      <c r="A2165" s="14"/>
      <c r="B2165" s="14"/>
      <c r="C2165" s="14"/>
      <c r="D2165" s="82"/>
      <c r="E2165" s="87"/>
      <c r="F2165" s="87"/>
      <c r="G2165" s="87"/>
      <c r="H2165" s="87"/>
    </row>
    <row r="2166" spans="1:8" x14ac:dyDescent="0.2">
      <c r="A2166" s="14"/>
      <c r="B2166" s="14"/>
      <c r="C2166" s="14"/>
      <c r="D2166" s="82"/>
      <c r="E2166" s="87"/>
      <c r="F2166" s="87"/>
      <c r="G2166" s="87"/>
      <c r="H2166" s="87"/>
    </row>
    <row r="2167" spans="1:8" x14ac:dyDescent="0.2">
      <c r="A2167" s="14"/>
      <c r="B2167" s="14"/>
      <c r="C2167" s="14"/>
      <c r="D2167" s="82"/>
      <c r="E2167" s="87"/>
      <c r="F2167" s="87"/>
      <c r="G2167" s="87"/>
      <c r="H2167" s="87"/>
    </row>
    <row r="2168" spans="1:8" x14ac:dyDescent="0.2">
      <c r="A2168" s="14"/>
      <c r="B2168" s="14"/>
      <c r="C2168" s="14"/>
      <c r="D2168" s="82"/>
      <c r="E2168" s="87"/>
      <c r="F2168" s="87"/>
      <c r="G2168" s="87"/>
      <c r="H2168" s="87"/>
    </row>
    <row r="2169" spans="1:8" x14ac:dyDescent="0.2">
      <c r="A2169" s="14"/>
      <c r="B2169" s="14"/>
      <c r="C2169" s="14"/>
      <c r="D2169" s="82"/>
      <c r="E2169" s="87"/>
      <c r="F2169" s="87"/>
      <c r="G2169" s="87"/>
      <c r="H2169" s="87"/>
    </row>
    <row r="2170" spans="1:8" x14ac:dyDescent="0.2">
      <c r="A2170" s="14"/>
      <c r="B2170" s="14"/>
      <c r="C2170" s="14"/>
      <c r="D2170" s="82"/>
      <c r="E2170" s="87"/>
      <c r="F2170" s="87"/>
      <c r="G2170" s="87"/>
      <c r="H2170" s="87"/>
    </row>
    <row r="2171" spans="1:8" x14ac:dyDescent="0.2">
      <c r="A2171" s="14"/>
      <c r="B2171" s="14"/>
      <c r="C2171" s="14"/>
      <c r="D2171" s="82"/>
      <c r="E2171" s="87"/>
      <c r="F2171" s="87"/>
      <c r="G2171" s="87"/>
      <c r="H2171" s="87"/>
    </row>
    <row r="2172" spans="1:8" x14ac:dyDescent="0.2">
      <c r="A2172" s="14"/>
      <c r="B2172" s="14"/>
      <c r="C2172" s="14"/>
      <c r="D2172" s="82"/>
      <c r="E2172" s="87"/>
      <c r="F2172" s="87"/>
      <c r="G2172" s="87"/>
      <c r="H2172" s="87"/>
    </row>
    <row r="2173" spans="1:8" x14ac:dyDescent="0.2">
      <c r="A2173" s="14"/>
      <c r="B2173" s="14"/>
      <c r="C2173" s="14"/>
      <c r="D2173" s="82"/>
      <c r="E2173" s="87"/>
      <c r="F2173" s="87"/>
      <c r="G2173" s="87"/>
      <c r="H2173" s="87"/>
    </row>
    <row r="2174" spans="1:8" x14ac:dyDescent="0.2">
      <c r="A2174" s="14"/>
      <c r="B2174" s="14"/>
      <c r="C2174" s="14"/>
      <c r="D2174" s="82"/>
      <c r="E2174" s="87"/>
      <c r="F2174" s="87"/>
      <c r="G2174" s="87"/>
      <c r="H2174" s="87"/>
    </row>
    <row r="2175" spans="1:8" x14ac:dyDescent="0.2">
      <c r="A2175" s="14"/>
      <c r="B2175" s="14"/>
      <c r="C2175" s="14"/>
      <c r="D2175" s="82"/>
      <c r="E2175" s="87"/>
      <c r="F2175" s="87"/>
      <c r="G2175" s="87"/>
      <c r="H2175" s="87"/>
    </row>
    <row r="2176" spans="1:8" x14ac:dyDescent="0.2">
      <c r="A2176" s="14"/>
      <c r="B2176" s="14"/>
      <c r="C2176" s="14"/>
      <c r="D2176" s="82"/>
      <c r="E2176" s="87"/>
      <c r="F2176" s="87"/>
      <c r="G2176" s="87"/>
      <c r="H2176" s="87"/>
    </row>
    <row r="2177" spans="1:8" x14ac:dyDescent="0.2">
      <c r="A2177" s="14"/>
      <c r="B2177" s="14"/>
      <c r="C2177" s="14"/>
      <c r="D2177" s="82"/>
      <c r="E2177" s="87"/>
      <c r="F2177" s="87"/>
      <c r="G2177" s="87"/>
      <c r="H2177" s="87"/>
    </row>
    <row r="2178" spans="1:8" x14ac:dyDescent="0.2">
      <c r="A2178" s="14"/>
      <c r="B2178" s="14"/>
      <c r="C2178" s="14"/>
      <c r="D2178" s="82"/>
      <c r="E2178" s="87"/>
      <c r="F2178" s="87"/>
      <c r="G2178" s="87"/>
      <c r="H2178" s="87"/>
    </row>
    <row r="2179" spans="1:8" x14ac:dyDescent="0.2">
      <c r="A2179" s="14"/>
      <c r="B2179" s="14"/>
      <c r="C2179" s="14"/>
      <c r="D2179" s="82"/>
      <c r="E2179" s="87"/>
      <c r="F2179" s="87"/>
      <c r="G2179" s="87"/>
      <c r="H2179" s="87"/>
    </row>
    <row r="2180" spans="1:8" x14ac:dyDescent="0.2">
      <c r="A2180" s="14"/>
      <c r="B2180" s="14"/>
      <c r="C2180" s="14"/>
      <c r="D2180" s="82"/>
      <c r="E2180" s="87"/>
      <c r="F2180" s="87"/>
      <c r="G2180" s="87"/>
      <c r="H2180" s="87"/>
    </row>
    <row r="2181" spans="1:8" x14ac:dyDescent="0.2">
      <c r="A2181" s="14"/>
      <c r="B2181" s="14"/>
      <c r="C2181" s="14"/>
      <c r="D2181" s="82"/>
      <c r="E2181" s="87"/>
      <c r="F2181" s="87"/>
      <c r="G2181" s="87"/>
      <c r="H2181" s="87"/>
    </row>
    <row r="2182" spans="1:8" x14ac:dyDescent="0.2">
      <c r="A2182" s="14"/>
      <c r="B2182" s="14"/>
      <c r="C2182" s="14"/>
      <c r="D2182" s="82"/>
      <c r="E2182" s="87"/>
      <c r="F2182" s="87"/>
      <c r="G2182" s="87"/>
      <c r="H2182" s="87"/>
    </row>
    <row r="2183" spans="1:8" x14ac:dyDescent="0.2">
      <c r="A2183" s="14"/>
      <c r="B2183" s="14"/>
      <c r="C2183" s="14"/>
      <c r="D2183" s="82"/>
      <c r="E2183" s="87"/>
      <c r="F2183" s="87"/>
      <c r="G2183" s="87"/>
      <c r="H2183" s="87"/>
    </row>
    <row r="2184" spans="1:8" x14ac:dyDescent="0.2">
      <c r="A2184" s="14"/>
      <c r="B2184" s="14"/>
      <c r="C2184" s="14"/>
      <c r="D2184" s="82"/>
      <c r="E2184" s="87"/>
      <c r="F2184" s="87"/>
      <c r="G2184" s="87"/>
      <c r="H2184" s="87"/>
    </row>
    <row r="2185" spans="1:8" x14ac:dyDescent="0.2">
      <c r="A2185" s="14"/>
      <c r="B2185" s="14"/>
      <c r="C2185" s="14"/>
      <c r="D2185" s="82"/>
      <c r="E2185" s="87"/>
      <c r="F2185" s="87"/>
      <c r="G2185" s="87"/>
      <c r="H2185" s="87"/>
    </row>
    <row r="2186" spans="1:8" x14ac:dyDescent="0.2">
      <c r="A2186" s="14"/>
      <c r="B2186" s="14"/>
      <c r="C2186" s="14"/>
      <c r="D2186" s="82"/>
      <c r="E2186" s="87"/>
      <c r="F2186" s="87"/>
      <c r="G2186" s="87"/>
      <c r="H2186" s="87"/>
    </row>
    <row r="2187" spans="1:8" x14ac:dyDescent="0.2">
      <c r="A2187" s="14"/>
      <c r="B2187" s="14"/>
      <c r="C2187" s="14"/>
      <c r="D2187" s="82"/>
      <c r="E2187" s="87"/>
      <c r="F2187" s="87"/>
      <c r="G2187" s="87"/>
      <c r="H2187" s="87"/>
    </row>
    <row r="2188" spans="1:8" x14ac:dyDescent="0.2">
      <c r="A2188" s="14"/>
      <c r="B2188" s="14"/>
      <c r="C2188" s="14"/>
      <c r="D2188" s="82"/>
      <c r="E2188" s="87"/>
      <c r="F2188" s="87"/>
      <c r="G2188" s="87"/>
      <c r="H2188" s="87"/>
    </row>
    <row r="2189" spans="1:8" x14ac:dyDescent="0.2">
      <c r="A2189" s="14"/>
      <c r="B2189" s="14"/>
      <c r="C2189" s="14"/>
      <c r="D2189" s="82"/>
      <c r="E2189" s="87"/>
      <c r="F2189" s="87"/>
      <c r="G2189" s="87"/>
      <c r="H2189" s="87"/>
    </row>
    <row r="2190" spans="1:8" x14ac:dyDescent="0.2">
      <c r="A2190" s="14"/>
      <c r="B2190" s="14"/>
      <c r="C2190" s="14"/>
      <c r="D2190" s="82"/>
      <c r="E2190" s="87"/>
      <c r="F2190" s="87"/>
      <c r="G2190" s="87"/>
      <c r="H2190" s="87"/>
    </row>
    <row r="2191" spans="1:8" x14ac:dyDescent="0.2">
      <c r="A2191" s="14"/>
      <c r="B2191" s="14"/>
      <c r="C2191" s="14"/>
      <c r="D2191" s="82"/>
      <c r="E2191" s="87"/>
      <c r="F2191" s="87"/>
      <c r="G2191" s="87"/>
      <c r="H2191" s="87"/>
    </row>
    <row r="2192" spans="1:8" x14ac:dyDescent="0.2">
      <c r="A2192" s="14"/>
      <c r="B2192" s="14"/>
      <c r="C2192" s="14"/>
      <c r="D2192" s="82"/>
      <c r="E2192" s="87"/>
      <c r="F2192" s="87"/>
      <c r="G2192" s="87"/>
      <c r="H2192" s="87"/>
    </row>
    <row r="2193" spans="1:8" x14ac:dyDescent="0.2">
      <c r="A2193" s="14"/>
      <c r="B2193" s="14"/>
      <c r="C2193" s="14"/>
      <c r="D2193" s="82"/>
      <c r="E2193" s="87"/>
      <c r="F2193" s="87"/>
      <c r="G2193" s="87"/>
      <c r="H2193" s="87"/>
    </row>
    <row r="2194" spans="1:8" x14ac:dyDescent="0.2">
      <c r="A2194" s="14"/>
      <c r="B2194" s="14"/>
      <c r="C2194" s="14"/>
      <c r="D2194" s="82"/>
      <c r="E2194" s="87"/>
      <c r="F2194" s="87"/>
      <c r="G2194" s="87"/>
      <c r="H2194" s="87"/>
    </row>
    <row r="2195" spans="1:8" x14ac:dyDescent="0.2">
      <c r="A2195" s="14"/>
      <c r="B2195" s="14"/>
      <c r="C2195" s="14"/>
      <c r="D2195" s="82"/>
      <c r="E2195" s="87"/>
      <c r="F2195" s="87"/>
      <c r="G2195" s="87"/>
      <c r="H2195" s="87"/>
    </row>
    <row r="2196" spans="1:8" x14ac:dyDescent="0.2">
      <c r="A2196" s="14"/>
      <c r="B2196" s="14"/>
      <c r="C2196" s="14"/>
      <c r="D2196" s="82"/>
      <c r="E2196" s="87"/>
      <c r="F2196" s="87"/>
      <c r="G2196" s="87"/>
      <c r="H2196" s="87"/>
    </row>
    <row r="2197" spans="1:8" x14ac:dyDescent="0.2">
      <c r="A2197" s="14"/>
      <c r="B2197" s="14"/>
      <c r="C2197" s="14"/>
      <c r="D2197" s="82"/>
      <c r="E2197" s="87"/>
      <c r="F2197" s="87"/>
      <c r="G2197" s="87"/>
      <c r="H2197" s="87"/>
    </row>
    <row r="2198" spans="1:8" x14ac:dyDescent="0.2">
      <c r="A2198" s="14"/>
      <c r="B2198" s="14"/>
      <c r="C2198" s="14"/>
      <c r="D2198" s="82"/>
      <c r="E2198" s="87"/>
      <c r="F2198" s="87"/>
      <c r="G2198" s="87"/>
      <c r="H2198" s="87"/>
    </row>
    <row r="2199" spans="1:8" x14ac:dyDescent="0.2">
      <c r="A2199" s="14"/>
      <c r="B2199" s="14"/>
      <c r="C2199" s="14"/>
      <c r="D2199" s="82"/>
      <c r="E2199" s="87"/>
      <c r="F2199" s="87"/>
      <c r="G2199" s="87"/>
      <c r="H2199" s="87"/>
    </row>
    <row r="2200" spans="1:8" x14ac:dyDescent="0.2">
      <c r="A2200" s="14"/>
      <c r="B2200" s="14"/>
      <c r="C2200" s="14"/>
      <c r="D2200" s="82"/>
      <c r="E2200" s="87"/>
      <c r="F2200" s="87"/>
      <c r="G2200" s="87"/>
      <c r="H2200" s="87"/>
    </row>
    <row r="2201" spans="1:8" x14ac:dyDescent="0.2">
      <c r="A2201" s="14"/>
      <c r="B2201" s="14"/>
      <c r="C2201" s="14"/>
      <c r="D2201" s="82"/>
      <c r="E2201" s="87"/>
      <c r="F2201" s="87"/>
      <c r="G2201" s="87"/>
      <c r="H2201" s="87"/>
    </row>
    <row r="2202" spans="1:8" x14ac:dyDescent="0.2">
      <c r="A2202" s="14"/>
      <c r="B2202" s="14"/>
      <c r="C2202" s="14"/>
      <c r="D2202" s="82"/>
      <c r="E2202" s="87"/>
      <c r="F2202" s="87"/>
      <c r="G2202" s="87"/>
      <c r="H2202" s="87"/>
    </row>
    <row r="2203" spans="1:8" x14ac:dyDescent="0.2">
      <c r="A2203" s="82"/>
      <c r="B2203" s="83"/>
      <c r="C2203" s="88"/>
      <c r="D2203" s="82"/>
      <c r="E2203" s="87"/>
      <c r="F2203" s="87"/>
      <c r="G2203" s="87"/>
      <c r="H2203" s="87"/>
    </row>
    <row r="2204" spans="1:8" x14ac:dyDescent="0.2">
      <c r="A2204" s="14"/>
      <c r="B2204" s="14"/>
      <c r="C2204" s="14"/>
      <c r="D2204" s="82"/>
      <c r="E2204" s="87"/>
      <c r="F2204" s="87"/>
      <c r="G2204" s="87"/>
      <c r="H2204" s="87"/>
    </row>
    <row r="2205" spans="1:8" x14ac:dyDescent="0.2">
      <c r="A2205" s="14"/>
      <c r="B2205" s="14"/>
      <c r="C2205" s="14"/>
      <c r="D2205" s="82"/>
      <c r="E2205" s="87"/>
      <c r="F2205" s="87"/>
      <c r="G2205" s="87"/>
      <c r="H2205" s="87"/>
    </row>
    <row r="2206" spans="1:8" x14ac:dyDescent="0.2">
      <c r="A2206" s="14"/>
      <c r="B2206" s="14"/>
      <c r="C2206" s="14"/>
      <c r="D2206" s="82"/>
      <c r="E2206" s="87"/>
      <c r="F2206" s="87"/>
      <c r="G2206" s="87"/>
      <c r="H2206" s="87"/>
    </row>
    <row r="2207" spans="1:8" x14ac:dyDescent="0.2">
      <c r="A2207" s="14"/>
      <c r="B2207" s="14"/>
      <c r="C2207" s="14"/>
      <c r="D2207" s="82"/>
      <c r="E2207" s="87"/>
      <c r="F2207" s="87"/>
      <c r="G2207" s="87"/>
      <c r="H2207" s="87"/>
    </row>
    <row r="2208" spans="1:8" x14ac:dyDescent="0.2">
      <c r="A2208" s="14"/>
      <c r="B2208" s="14"/>
      <c r="C2208" s="14"/>
      <c r="D2208" s="82"/>
      <c r="E2208" s="87"/>
      <c r="F2208" s="87"/>
      <c r="G2208" s="87"/>
      <c r="H2208" s="87"/>
    </row>
    <row r="2209" spans="1:8" x14ac:dyDescent="0.2">
      <c r="A2209" s="14"/>
      <c r="B2209" s="14"/>
      <c r="C2209" s="14"/>
      <c r="D2209" s="82"/>
      <c r="E2209" s="87"/>
      <c r="F2209" s="87"/>
      <c r="G2209" s="87"/>
      <c r="H2209" s="87"/>
    </row>
    <row r="2210" spans="1:8" x14ac:dyDescent="0.2">
      <c r="A2210" s="14"/>
      <c r="B2210" s="14"/>
      <c r="C2210" s="14"/>
      <c r="D2210" s="82"/>
      <c r="E2210" s="87"/>
      <c r="F2210" s="87"/>
      <c r="G2210" s="87"/>
      <c r="H2210" s="87"/>
    </row>
    <row r="2211" spans="1:8" x14ac:dyDescent="0.2">
      <c r="A2211" s="14"/>
      <c r="B2211" s="14"/>
      <c r="C2211" s="14"/>
      <c r="D2211" s="82"/>
      <c r="E2211" s="87"/>
      <c r="F2211" s="87"/>
      <c r="G2211" s="87"/>
      <c r="H2211" s="87"/>
    </row>
    <row r="2212" spans="1:8" x14ac:dyDescent="0.2">
      <c r="A2212" s="14"/>
      <c r="B2212" s="14"/>
      <c r="C2212" s="14"/>
      <c r="D2212" s="82"/>
      <c r="E2212" s="87"/>
      <c r="F2212" s="87"/>
      <c r="G2212" s="87"/>
      <c r="H2212" s="87"/>
    </row>
    <row r="2213" spans="1:8" x14ac:dyDescent="0.2">
      <c r="A2213" s="14"/>
      <c r="B2213" s="14"/>
      <c r="C2213" s="14"/>
      <c r="D2213" s="82"/>
      <c r="E2213" s="87"/>
      <c r="F2213" s="87"/>
      <c r="G2213" s="87"/>
      <c r="H2213" s="87"/>
    </row>
    <row r="2214" spans="1:8" x14ac:dyDescent="0.2">
      <c r="A2214" s="14"/>
      <c r="B2214" s="14"/>
      <c r="C2214" s="14"/>
      <c r="D2214" s="82"/>
      <c r="E2214" s="87"/>
      <c r="F2214" s="87"/>
      <c r="G2214" s="87"/>
      <c r="H2214" s="87"/>
    </row>
    <row r="2215" spans="1:8" x14ac:dyDescent="0.2">
      <c r="A2215" s="14"/>
      <c r="B2215" s="14"/>
      <c r="C2215" s="14"/>
      <c r="D2215" s="82"/>
      <c r="E2215" s="87"/>
      <c r="F2215" s="87"/>
      <c r="G2215" s="87"/>
      <c r="H2215" s="87"/>
    </row>
    <row r="2216" spans="1:8" x14ac:dyDescent="0.2">
      <c r="A2216" s="14"/>
      <c r="B2216" s="14"/>
      <c r="C2216" s="14"/>
      <c r="D2216" s="82"/>
      <c r="E2216" s="87"/>
      <c r="F2216" s="87"/>
      <c r="G2216" s="87"/>
      <c r="H2216" s="87"/>
    </row>
    <row r="2217" spans="1:8" x14ac:dyDescent="0.2">
      <c r="A2217" s="14"/>
      <c r="B2217" s="14"/>
      <c r="C2217" s="14"/>
      <c r="D2217" s="82"/>
      <c r="E2217" s="87"/>
      <c r="F2217" s="87"/>
      <c r="G2217" s="87"/>
      <c r="H2217" s="87"/>
    </row>
    <row r="2218" spans="1:8" x14ac:dyDescent="0.2">
      <c r="A2218" s="14"/>
      <c r="B2218" s="14"/>
      <c r="C2218" s="14"/>
      <c r="D2218" s="82"/>
      <c r="E2218" s="87"/>
      <c r="F2218" s="87"/>
      <c r="G2218" s="87"/>
      <c r="H2218" s="87"/>
    </row>
    <row r="2219" spans="1:8" x14ac:dyDescent="0.2">
      <c r="A2219" s="14"/>
      <c r="B2219" s="14"/>
      <c r="C2219" s="14"/>
      <c r="D2219" s="82"/>
      <c r="E2219" s="87"/>
      <c r="F2219" s="87"/>
      <c r="G2219" s="87"/>
      <c r="H2219" s="87"/>
    </row>
    <row r="2220" spans="1:8" x14ac:dyDescent="0.2">
      <c r="A2220" s="14"/>
      <c r="B2220" s="14"/>
      <c r="C2220" s="14"/>
      <c r="D2220" s="82"/>
      <c r="E2220" s="87"/>
      <c r="F2220" s="87"/>
      <c r="G2220" s="87"/>
      <c r="H2220" s="87"/>
    </row>
    <row r="2221" spans="1:8" x14ac:dyDescent="0.2">
      <c r="A2221" s="14"/>
      <c r="B2221" s="14"/>
      <c r="C2221" s="14"/>
      <c r="D2221" s="82"/>
      <c r="E2221" s="87"/>
      <c r="F2221" s="87"/>
      <c r="G2221" s="87"/>
      <c r="H2221" s="87"/>
    </row>
    <row r="2222" spans="1:8" x14ac:dyDescent="0.2">
      <c r="A2222" s="14"/>
      <c r="B2222" s="14"/>
      <c r="C2222" s="14"/>
      <c r="D2222" s="82"/>
      <c r="E2222" s="87"/>
      <c r="F2222" s="87"/>
      <c r="G2222" s="87"/>
      <c r="H2222" s="87"/>
    </row>
    <row r="2223" spans="1:8" x14ac:dyDescent="0.2">
      <c r="A2223" s="14"/>
      <c r="B2223" s="14"/>
      <c r="C2223" s="14"/>
      <c r="D2223" s="82"/>
      <c r="E2223" s="87"/>
      <c r="F2223" s="87"/>
      <c r="G2223" s="87"/>
      <c r="H2223" s="87"/>
    </row>
    <row r="2224" spans="1:8" x14ac:dyDescent="0.2">
      <c r="A2224" s="14"/>
      <c r="B2224" s="14"/>
      <c r="C2224" s="14"/>
      <c r="D2224" s="82"/>
      <c r="E2224" s="87"/>
      <c r="F2224" s="87"/>
      <c r="G2224" s="87"/>
      <c r="H2224" s="87"/>
    </row>
    <row r="2225" spans="1:8" x14ac:dyDescent="0.2">
      <c r="A2225" s="14"/>
      <c r="B2225" s="14"/>
      <c r="C2225" s="14"/>
      <c r="D2225" s="82"/>
      <c r="E2225" s="87"/>
      <c r="F2225" s="87"/>
      <c r="G2225" s="87"/>
      <c r="H2225" s="87"/>
    </row>
    <row r="2226" spans="1:8" x14ac:dyDescent="0.2">
      <c r="A2226" s="14"/>
      <c r="B2226" s="14"/>
      <c r="C2226" s="14"/>
      <c r="D2226" s="82"/>
      <c r="E2226" s="87"/>
      <c r="F2226" s="87"/>
      <c r="G2226" s="87"/>
      <c r="H2226" s="87"/>
    </row>
    <row r="2227" spans="1:8" x14ac:dyDescent="0.2">
      <c r="A2227" s="14"/>
      <c r="B2227" s="14"/>
      <c r="C2227" s="14"/>
      <c r="D2227" s="82"/>
      <c r="E2227" s="87"/>
      <c r="F2227" s="87"/>
      <c r="G2227" s="87"/>
      <c r="H2227" s="87"/>
    </row>
    <row r="2228" spans="1:8" x14ac:dyDescent="0.2">
      <c r="A2228" s="14"/>
      <c r="B2228" s="14"/>
      <c r="C2228" s="14"/>
      <c r="D2228" s="82"/>
      <c r="E2228" s="87"/>
      <c r="F2228" s="87"/>
      <c r="G2228" s="87"/>
      <c r="H2228" s="87"/>
    </row>
    <row r="2229" spans="1:8" x14ac:dyDescent="0.2">
      <c r="A2229" s="14"/>
      <c r="B2229" s="14"/>
      <c r="C2229" s="14"/>
      <c r="D2229" s="82"/>
      <c r="E2229" s="87"/>
      <c r="F2229" s="87"/>
      <c r="G2229" s="87"/>
      <c r="H2229" s="87"/>
    </row>
    <row r="2230" spans="1:8" x14ac:dyDescent="0.2">
      <c r="A2230" s="14"/>
      <c r="B2230" s="14"/>
      <c r="C2230" s="14"/>
      <c r="D2230" s="82"/>
      <c r="E2230" s="87"/>
      <c r="F2230" s="87"/>
      <c r="G2230" s="87"/>
      <c r="H2230" s="87"/>
    </row>
    <row r="2231" spans="1:8" x14ac:dyDescent="0.2">
      <c r="A2231" s="14"/>
      <c r="B2231" s="14"/>
      <c r="C2231" s="14"/>
      <c r="D2231" s="82"/>
      <c r="E2231" s="87"/>
      <c r="F2231" s="87"/>
      <c r="G2231" s="87"/>
      <c r="H2231" s="87"/>
    </row>
    <row r="2232" spans="1:8" x14ac:dyDescent="0.2">
      <c r="A2232" s="14"/>
      <c r="B2232" s="14"/>
      <c r="C2232" s="14"/>
      <c r="D2232" s="82"/>
      <c r="E2232" s="87"/>
      <c r="F2232" s="87"/>
      <c r="G2232" s="87"/>
      <c r="H2232" s="87"/>
    </row>
    <row r="2233" spans="1:8" x14ac:dyDescent="0.2">
      <c r="A2233" s="14"/>
      <c r="B2233" s="14"/>
      <c r="C2233" s="14"/>
      <c r="D2233" s="82"/>
      <c r="E2233" s="87"/>
      <c r="F2233" s="87"/>
      <c r="G2233" s="87"/>
      <c r="H2233" s="87"/>
    </row>
    <row r="2234" spans="1:8" x14ac:dyDescent="0.2">
      <c r="A2234" s="14"/>
      <c r="B2234" s="14"/>
      <c r="C2234" s="14"/>
      <c r="D2234" s="82"/>
      <c r="E2234" s="87"/>
      <c r="F2234" s="87"/>
      <c r="G2234" s="87"/>
      <c r="H2234" s="87"/>
    </row>
    <row r="2235" spans="1:8" x14ac:dyDescent="0.2">
      <c r="A2235" s="14"/>
      <c r="B2235" s="14"/>
      <c r="C2235" s="14"/>
      <c r="D2235" s="82"/>
      <c r="E2235" s="87"/>
      <c r="F2235" s="87"/>
      <c r="G2235" s="87"/>
      <c r="H2235" s="87"/>
    </row>
    <row r="2236" spans="1:8" x14ac:dyDescent="0.2">
      <c r="A2236" s="14"/>
      <c r="B2236" s="14"/>
      <c r="C2236" s="14"/>
      <c r="D2236" s="82"/>
      <c r="E2236" s="87"/>
      <c r="F2236" s="87"/>
      <c r="G2236" s="87"/>
      <c r="H2236" s="87"/>
    </row>
    <row r="2237" spans="1:8" x14ac:dyDescent="0.2">
      <c r="A2237" s="14"/>
      <c r="B2237" s="14"/>
      <c r="C2237" s="14"/>
      <c r="D2237" s="82"/>
      <c r="E2237" s="87"/>
      <c r="F2237" s="87"/>
      <c r="G2237" s="87"/>
      <c r="H2237" s="87"/>
    </row>
    <row r="2238" spans="1:8" x14ac:dyDescent="0.2">
      <c r="A2238" s="14"/>
      <c r="B2238" s="14"/>
      <c r="C2238" s="14"/>
      <c r="D2238" s="82"/>
      <c r="E2238" s="87"/>
      <c r="F2238" s="87"/>
      <c r="G2238" s="87"/>
      <c r="H2238" s="87"/>
    </row>
    <row r="2239" spans="1:8" x14ac:dyDescent="0.2">
      <c r="A2239" s="14"/>
      <c r="B2239" s="14"/>
      <c r="C2239" s="14"/>
      <c r="D2239" s="82"/>
      <c r="E2239" s="87"/>
      <c r="F2239" s="87"/>
      <c r="G2239" s="87"/>
      <c r="H2239" s="87"/>
    </row>
    <row r="2240" spans="1:8" x14ac:dyDescent="0.2">
      <c r="A2240" s="14"/>
      <c r="B2240" s="14"/>
      <c r="C2240" s="14"/>
      <c r="D2240" s="82"/>
      <c r="E2240" s="87"/>
      <c r="F2240" s="87"/>
      <c r="G2240" s="87"/>
      <c r="H2240" s="87"/>
    </row>
    <row r="2241" spans="1:8" x14ac:dyDescent="0.2">
      <c r="A2241" s="14"/>
      <c r="B2241" s="14"/>
      <c r="C2241" s="14"/>
      <c r="D2241" s="82"/>
      <c r="E2241" s="87"/>
      <c r="F2241" s="87"/>
      <c r="G2241" s="87"/>
      <c r="H2241" s="87"/>
    </row>
    <row r="2242" spans="1:8" x14ac:dyDescent="0.2">
      <c r="A2242" s="14"/>
      <c r="B2242" s="14"/>
      <c r="C2242" s="14"/>
      <c r="D2242" s="82"/>
      <c r="E2242" s="87"/>
      <c r="F2242" s="87"/>
      <c r="G2242" s="87"/>
      <c r="H2242" s="87"/>
    </row>
    <row r="2243" spans="1:8" x14ac:dyDescent="0.2">
      <c r="A2243" s="14"/>
      <c r="B2243" s="14"/>
      <c r="C2243" s="14"/>
      <c r="D2243" s="82"/>
      <c r="E2243" s="87"/>
      <c r="F2243" s="87"/>
      <c r="G2243" s="87"/>
      <c r="H2243" s="87"/>
    </row>
    <row r="2244" spans="1:8" x14ac:dyDescent="0.2">
      <c r="A2244" s="14"/>
      <c r="B2244" s="14"/>
      <c r="C2244" s="14"/>
      <c r="D2244" s="82"/>
      <c r="E2244" s="87"/>
      <c r="F2244" s="87"/>
      <c r="G2244" s="87"/>
      <c r="H2244" s="87"/>
    </row>
    <row r="2245" spans="1:8" x14ac:dyDescent="0.2">
      <c r="A2245" s="14"/>
      <c r="B2245" s="14"/>
      <c r="C2245" s="14"/>
      <c r="D2245" s="82"/>
      <c r="E2245" s="87"/>
      <c r="F2245" s="87"/>
      <c r="G2245" s="87"/>
      <c r="H2245" s="87"/>
    </row>
    <row r="2246" spans="1:8" x14ac:dyDescent="0.2">
      <c r="A2246" s="14"/>
      <c r="B2246" s="14"/>
      <c r="C2246" s="14"/>
      <c r="D2246" s="82"/>
      <c r="E2246" s="87"/>
      <c r="F2246" s="87"/>
      <c r="G2246" s="87"/>
      <c r="H2246" s="87"/>
    </row>
    <row r="2247" spans="1:8" x14ac:dyDescent="0.2">
      <c r="A2247" s="14"/>
      <c r="B2247" s="14"/>
      <c r="C2247" s="14"/>
      <c r="D2247" s="82"/>
      <c r="E2247" s="87"/>
      <c r="F2247" s="87"/>
      <c r="G2247" s="87"/>
      <c r="H2247" s="87"/>
    </row>
    <row r="2248" spans="1:8" x14ac:dyDescent="0.2">
      <c r="A2248" s="14"/>
      <c r="B2248" s="14"/>
      <c r="C2248" s="14"/>
      <c r="D2248" s="82"/>
      <c r="E2248" s="87"/>
      <c r="F2248" s="87"/>
      <c r="G2248" s="87"/>
      <c r="H2248" s="87"/>
    </row>
    <row r="2249" spans="1:8" x14ac:dyDescent="0.2">
      <c r="A2249" s="14"/>
      <c r="B2249" s="14"/>
      <c r="C2249" s="14"/>
      <c r="D2249" s="82"/>
      <c r="E2249" s="87"/>
      <c r="F2249" s="87"/>
      <c r="G2249" s="87"/>
      <c r="H2249" s="87"/>
    </row>
    <row r="2250" spans="1:8" x14ac:dyDescent="0.2">
      <c r="A2250" s="14"/>
      <c r="B2250" s="14"/>
      <c r="C2250" s="14"/>
      <c r="D2250" s="82"/>
      <c r="E2250" s="87"/>
      <c r="F2250" s="87"/>
      <c r="G2250" s="87"/>
      <c r="H2250" s="87"/>
    </row>
    <row r="2251" spans="1:8" x14ac:dyDescent="0.2">
      <c r="A2251" s="14"/>
      <c r="B2251" s="14"/>
      <c r="C2251" s="14"/>
      <c r="D2251" s="82"/>
      <c r="E2251" s="87"/>
      <c r="F2251" s="87"/>
      <c r="G2251" s="87"/>
      <c r="H2251" s="87"/>
    </row>
    <row r="2252" spans="1:8" x14ac:dyDescent="0.2">
      <c r="A2252" s="14"/>
      <c r="B2252" s="14"/>
      <c r="C2252" s="14"/>
      <c r="D2252" s="82"/>
      <c r="E2252" s="87"/>
      <c r="F2252" s="87"/>
      <c r="G2252" s="87"/>
      <c r="H2252" s="87"/>
    </row>
    <row r="2253" spans="1:8" x14ac:dyDescent="0.2">
      <c r="A2253" s="14"/>
      <c r="B2253" s="14"/>
      <c r="C2253" s="14"/>
      <c r="D2253" s="82"/>
      <c r="E2253" s="87"/>
      <c r="F2253" s="87"/>
      <c r="G2253" s="87"/>
      <c r="H2253" s="87"/>
    </row>
    <row r="2254" spans="1:8" x14ac:dyDescent="0.2">
      <c r="A2254" s="82"/>
      <c r="B2254" s="83"/>
      <c r="C2254" s="88"/>
      <c r="D2254" s="82"/>
      <c r="E2254" s="87"/>
      <c r="F2254" s="87"/>
      <c r="G2254" s="87"/>
      <c r="H2254" s="87"/>
    </row>
    <row r="2255" spans="1:8" x14ac:dyDescent="0.2">
      <c r="A2255" s="14"/>
      <c r="B2255" s="14"/>
      <c r="C2255" s="14"/>
      <c r="D2255" s="82"/>
      <c r="E2255" s="87"/>
      <c r="F2255" s="87"/>
      <c r="G2255" s="87"/>
      <c r="H2255" s="87"/>
    </row>
    <row r="2256" spans="1:8" x14ac:dyDescent="0.2">
      <c r="A2256" s="14"/>
      <c r="B2256" s="14"/>
      <c r="C2256" s="14"/>
      <c r="D2256" s="82"/>
      <c r="E2256" s="87"/>
      <c r="F2256" s="87"/>
      <c r="G2256" s="87"/>
      <c r="H2256" s="87"/>
    </row>
    <row r="2257" spans="1:8" x14ac:dyDescent="0.2">
      <c r="A2257" s="14"/>
      <c r="B2257" s="14"/>
      <c r="C2257" s="14"/>
      <c r="D2257" s="82"/>
      <c r="E2257" s="87"/>
      <c r="F2257" s="87"/>
      <c r="G2257" s="87"/>
      <c r="H2257" s="87"/>
    </row>
    <row r="2258" spans="1:8" x14ac:dyDescent="0.2">
      <c r="A2258" s="14"/>
      <c r="B2258" s="14"/>
      <c r="C2258" s="14"/>
      <c r="D2258" s="82"/>
      <c r="E2258" s="87"/>
      <c r="F2258" s="87"/>
      <c r="G2258" s="87"/>
      <c r="H2258" s="87"/>
    </row>
    <row r="2259" spans="1:8" x14ac:dyDescent="0.2">
      <c r="A2259" s="14"/>
      <c r="B2259" s="14"/>
      <c r="C2259" s="14"/>
      <c r="D2259" s="82"/>
      <c r="E2259" s="87"/>
      <c r="F2259" s="87"/>
      <c r="G2259" s="87"/>
      <c r="H2259" s="87"/>
    </row>
    <row r="2260" spans="1:8" x14ac:dyDescent="0.2">
      <c r="A2260" s="14"/>
      <c r="B2260" s="14"/>
      <c r="C2260" s="14"/>
      <c r="D2260" s="82"/>
      <c r="E2260" s="87"/>
      <c r="F2260" s="87"/>
      <c r="G2260" s="87"/>
      <c r="H2260" s="87"/>
    </row>
    <row r="2261" spans="1:8" x14ac:dyDescent="0.2">
      <c r="A2261" s="14"/>
      <c r="B2261" s="14"/>
      <c r="C2261" s="14"/>
      <c r="D2261" s="82"/>
      <c r="E2261" s="87"/>
      <c r="F2261" s="87"/>
      <c r="G2261" s="87"/>
      <c r="H2261" s="87"/>
    </row>
    <row r="2262" spans="1:8" x14ac:dyDescent="0.2">
      <c r="A2262" s="14"/>
      <c r="B2262" s="14"/>
      <c r="C2262" s="14"/>
      <c r="D2262" s="82"/>
      <c r="E2262" s="87"/>
      <c r="F2262" s="87"/>
      <c r="G2262" s="87"/>
      <c r="H2262" s="87"/>
    </row>
    <row r="2263" spans="1:8" x14ac:dyDescent="0.2">
      <c r="A2263" s="14"/>
      <c r="B2263" s="14"/>
      <c r="C2263" s="14"/>
      <c r="D2263" s="82"/>
      <c r="E2263" s="87"/>
      <c r="F2263" s="87"/>
      <c r="G2263" s="87"/>
      <c r="H2263" s="87"/>
    </row>
    <row r="2264" spans="1:8" x14ac:dyDescent="0.2">
      <c r="A2264" s="14"/>
      <c r="B2264" s="14"/>
      <c r="C2264" s="14"/>
      <c r="D2264" s="82"/>
      <c r="E2264" s="87"/>
      <c r="F2264" s="87"/>
      <c r="G2264" s="87"/>
      <c r="H2264" s="87"/>
    </row>
    <row r="2265" spans="1:8" x14ac:dyDescent="0.2">
      <c r="A2265" s="14"/>
      <c r="B2265" s="14"/>
      <c r="C2265" s="14"/>
      <c r="D2265" s="82"/>
      <c r="E2265" s="87"/>
      <c r="F2265" s="87"/>
      <c r="G2265" s="87"/>
      <c r="H2265" s="87"/>
    </row>
    <row r="2266" spans="1:8" x14ac:dyDescent="0.2">
      <c r="A2266" s="14"/>
      <c r="B2266" s="14"/>
      <c r="C2266" s="14"/>
      <c r="D2266" s="82"/>
      <c r="E2266" s="87"/>
      <c r="F2266" s="87"/>
      <c r="G2266" s="87"/>
      <c r="H2266" s="87"/>
    </row>
    <row r="2267" spans="1:8" x14ac:dyDescent="0.2">
      <c r="A2267" s="14"/>
      <c r="B2267" s="14"/>
      <c r="C2267" s="14"/>
      <c r="D2267" s="82"/>
      <c r="E2267" s="87"/>
      <c r="F2267" s="87"/>
      <c r="G2267" s="87"/>
      <c r="H2267" s="87"/>
    </row>
    <row r="2268" spans="1:8" x14ac:dyDescent="0.2">
      <c r="A2268" s="14"/>
      <c r="B2268" s="14"/>
      <c r="C2268" s="14"/>
      <c r="D2268" s="82"/>
      <c r="E2268" s="87"/>
      <c r="F2268" s="87"/>
      <c r="G2268" s="87"/>
      <c r="H2268" s="87"/>
    </row>
    <row r="2269" spans="1:8" x14ac:dyDescent="0.2">
      <c r="A2269" s="14"/>
      <c r="B2269" s="14"/>
      <c r="C2269" s="14"/>
      <c r="D2269" s="82"/>
      <c r="E2269" s="87"/>
      <c r="F2269" s="87"/>
      <c r="G2269" s="87"/>
      <c r="H2269" s="87"/>
    </row>
    <row r="2270" spans="1:8" x14ac:dyDescent="0.2">
      <c r="A2270" s="14"/>
      <c r="B2270" s="14"/>
      <c r="C2270" s="14"/>
      <c r="D2270" s="82"/>
      <c r="E2270" s="87"/>
      <c r="F2270" s="87"/>
      <c r="G2270" s="87"/>
      <c r="H2270" s="87"/>
    </row>
    <row r="2271" spans="1:8" x14ac:dyDescent="0.2">
      <c r="A2271" s="14"/>
      <c r="B2271" s="14"/>
      <c r="C2271" s="14"/>
      <c r="D2271" s="82"/>
      <c r="E2271" s="87"/>
      <c r="F2271" s="87"/>
      <c r="G2271" s="87"/>
      <c r="H2271" s="87"/>
    </row>
    <row r="2272" spans="1:8" x14ac:dyDescent="0.2">
      <c r="A2272" s="14"/>
      <c r="B2272" s="14"/>
      <c r="C2272" s="14"/>
      <c r="D2272" s="82"/>
      <c r="E2272" s="87"/>
      <c r="F2272" s="87"/>
      <c r="G2272" s="87"/>
      <c r="H2272" s="87"/>
    </row>
    <row r="2273" spans="1:8" x14ac:dyDescent="0.2">
      <c r="A2273" s="14"/>
      <c r="B2273" s="14"/>
      <c r="C2273" s="14"/>
      <c r="D2273" s="82"/>
      <c r="E2273" s="87"/>
      <c r="F2273" s="87"/>
      <c r="G2273" s="87"/>
      <c r="H2273" s="87"/>
    </row>
    <row r="2274" spans="1:8" x14ac:dyDescent="0.2">
      <c r="A2274" s="14"/>
      <c r="B2274" s="14"/>
      <c r="C2274" s="14"/>
      <c r="D2274" s="82"/>
      <c r="E2274" s="87"/>
      <c r="F2274" s="87"/>
      <c r="G2274" s="87"/>
      <c r="H2274" s="87"/>
    </row>
    <row r="2275" spans="1:8" x14ac:dyDescent="0.2">
      <c r="A2275" s="14"/>
      <c r="B2275" s="14"/>
      <c r="C2275" s="14"/>
      <c r="D2275" s="82"/>
      <c r="E2275" s="87"/>
      <c r="F2275" s="87"/>
      <c r="G2275" s="87"/>
      <c r="H2275" s="87"/>
    </row>
    <row r="2276" spans="1:8" x14ac:dyDescent="0.2">
      <c r="A2276" s="14"/>
      <c r="B2276" s="14"/>
      <c r="C2276" s="14"/>
      <c r="D2276" s="82"/>
      <c r="E2276" s="87"/>
      <c r="F2276" s="87"/>
      <c r="G2276" s="87"/>
      <c r="H2276" s="87"/>
    </row>
    <row r="2277" spans="1:8" x14ac:dyDescent="0.2">
      <c r="A2277" s="14"/>
      <c r="B2277" s="14"/>
      <c r="C2277" s="14"/>
      <c r="D2277" s="82"/>
      <c r="E2277" s="87"/>
      <c r="F2277" s="87"/>
      <c r="G2277" s="87"/>
      <c r="H2277" s="87"/>
    </row>
    <row r="2278" spans="1:8" x14ac:dyDescent="0.2">
      <c r="A2278" s="14"/>
      <c r="B2278" s="14"/>
      <c r="C2278" s="14"/>
      <c r="D2278" s="82"/>
      <c r="E2278" s="87"/>
      <c r="F2278" s="87"/>
      <c r="G2278" s="87"/>
      <c r="H2278" s="87"/>
    </row>
    <row r="2279" spans="1:8" x14ac:dyDescent="0.2">
      <c r="A2279" s="14"/>
      <c r="B2279" s="14"/>
      <c r="C2279" s="14"/>
      <c r="D2279" s="82"/>
      <c r="E2279" s="87"/>
      <c r="F2279" s="87"/>
      <c r="G2279" s="87"/>
      <c r="H2279" s="87"/>
    </row>
    <row r="2280" spans="1:8" x14ac:dyDescent="0.2">
      <c r="A2280" s="14"/>
      <c r="B2280" s="14"/>
      <c r="C2280" s="14"/>
      <c r="D2280" s="82"/>
      <c r="E2280" s="87"/>
      <c r="F2280" s="87"/>
      <c r="G2280" s="87"/>
      <c r="H2280" s="87"/>
    </row>
    <row r="2281" spans="1:8" x14ac:dyDescent="0.2">
      <c r="A2281" s="14"/>
      <c r="B2281" s="14"/>
      <c r="C2281" s="14"/>
      <c r="D2281" s="82"/>
      <c r="E2281" s="87"/>
      <c r="F2281" s="87"/>
      <c r="G2281" s="87"/>
      <c r="H2281" s="87"/>
    </row>
    <row r="2282" spans="1:8" x14ac:dyDescent="0.2">
      <c r="A2282" s="14"/>
      <c r="B2282" s="14"/>
      <c r="C2282" s="14"/>
      <c r="D2282" s="82"/>
      <c r="E2282" s="87"/>
      <c r="F2282" s="87"/>
      <c r="G2282" s="87"/>
      <c r="H2282" s="87"/>
    </row>
    <row r="2283" spans="1:8" x14ac:dyDescent="0.2">
      <c r="A2283" s="14"/>
      <c r="B2283" s="14"/>
      <c r="C2283" s="14"/>
      <c r="D2283" s="82"/>
      <c r="E2283" s="87"/>
      <c r="F2283" s="87"/>
      <c r="G2283" s="87"/>
      <c r="H2283" s="87"/>
    </row>
    <row r="2284" spans="1:8" x14ac:dyDescent="0.2">
      <c r="A2284" s="14"/>
      <c r="B2284" s="14"/>
      <c r="C2284" s="14"/>
      <c r="D2284" s="82"/>
      <c r="E2284" s="87"/>
      <c r="F2284" s="87"/>
      <c r="G2284" s="87"/>
      <c r="H2284" s="87"/>
    </row>
    <row r="2285" spans="1:8" x14ac:dyDescent="0.2">
      <c r="A2285" s="14"/>
      <c r="B2285" s="14"/>
      <c r="C2285" s="14"/>
      <c r="D2285" s="82"/>
      <c r="E2285" s="87"/>
      <c r="F2285" s="87"/>
      <c r="G2285" s="87"/>
      <c r="H2285" s="87"/>
    </row>
    <row r="2286" spans="1:8" x14ac:dyDescent="0.2">
      <c r="A2286" s="14"/>
      <c r="B2286" s="14"/>
      <c r="C2286" s="14"/>
      <c r="D2286" s="82"/>
      <c r="E2286" s="87"/>
      <c r="F2286" s="87"/>
      <c r="G2286" s="87"/>
      <c r="H2286" s="87"/>
    </row>
    <row r="2287" spans="1:8" x14ac:dyDescent="0.2">
      <c r="A2287" s="14"/>
      <c r="B2287" s="14"/>
      <c r="C2287" s="14"/>
      <c r="D2287" s="82"/>
      <c r="E2287" s="87"/>
      <c r="F2287" s="87"/>
      <c r="G2287" s="87"/>
      <c r="H2287" s="87"/>
    </row>
    <row r="2288" spans="1:8" x14ac:dyDescent="0.2">
      <c r="A2288" s="14"/>
      <c r="B2288" s="14"/>
      <c r="C2288" s="14"/>
      <c r="D2288" s="82"/>
      <c r="E2288" s="87"/>
      <c r="F2288" s="87"/>
      <c r="G2288" s="87"/>
      <c r="H2288" s="87"/>
    </row>
    <row r="2289" spans="1:8" x14ac:dyDescent="0.2">
      <c r="A2289" s="14"/>
      <c r="B2289" s="14"/>
      <c r="C2289" s="14"/>
      <c r="D2289" s="82"/>
      <c r="E2289" s="87"/>
      <c r="F2289" s="87"/>
      <c r="G2289" s="87"/>
      <c r="H2289" s="87"/>
    </row>
    <row r="2290" spans="1:8" x14ac:dyDescent="0.2">
      <c r="A2290" s="14"/>
      <c r="B2290" s="14"/>
      <c r="C2290" s="14"/>
      <c r="D2290" s="82"/>
      <c r="E2290" s="87"/>
      <c r="F2290" s="87"/>
      <c r="G2290" s="87"/>
      <c r="H2290" s="87"/>
    </row>
    <row r="2291" spans="1:8" x14ac:dyDescent="0.2">
      <c r="A2291" s="14"/>
      <c r="B2291" s="14"/>
      <c r="C2291" s="14"/>
      <c r="D2291" s="82"/>
      <c r="E2291" s="87"/>
      <c r="F2291" s="87"/>
      <c r="G2291" s="87"/>
      <c r="H2291" s="87"/>
    </row>
    <row r="2292" spans="1:8" x14ac:dyDescent="0.2">
      <c r="A2292" s="14"/>
      <c r="B2292" s="14"/>
      <c r="C2292" s="14"/>
      <c r="D2292" s="82"/>
      <c r="E2292" s="87"/>
      <c r="F2292" s="87"/>
      <c r="G2292" s="87"/>
      <c r="H2292" s="87"/>
    </row>
    <row r="2293" spans="1:8" x14ac:dyDescent="0.2">
      <c r="A2293" s="14"/>
      <c r="B2293" s="14"/>
      <c r="C2293" s="14"/>
      <c r="D2293" s="82"/>
      <c r="E2293" s="87"/>
      <c r="F2293" s="87"/>
      <c r="G2293" s="87"/>
      <c r="H2293" s="87"/>
    </row>
    <row r="2294" spans="1:8" x14ac:dyDescent="0.2">
      <c r="A2294" s="14"/>
      <c r="B2294" s="14"/>
      <c r="C2294" s="14"/>
      <c r="D2294" s="82"/>
      <c r="E2294" s="87"/>
      <c r="F2294" s="87"/>
      <c r="G2294" s="87"/>
      <c r="H2294" s="87"/>
    </row>
    <row r="2295" spans="1:8" x14ac:dyDescent="0.2">
      <c r="A2295" s="14"/>
      <c r="B2295" s="14"/>
      <c r="C2295" s="14"/>
      <c r="D2295" s="82"/>
      <c r="E2295" s="87"/>
      <c r="F2295" s="87"/>
      <c r="G2295" s="87"/>
      <c r="H2295" s="87"/>
    </row>
    <row r="2296" spans="1:8" x14ac:dyDescent="0.2">
      <c r="A2296" s="14"/>
      <c r="B2296" s="14"/>
      <c r="C2296" s="14"/>
      <c r="D2296" s="82"/>
      <c r="E2296" s="87"/>
      <c r="F2296" s="87"/>
      <c r="G2296" s="87"/>
      <c r="H2296" s="87"/>
    </row>
    <row r="2297" spans="1:8" x14ac:dyDescent="0.2">
      <c r="A2297" s="14"/>
      <c r="B2297" s="14"/>
      <c r="C2297" s="14"/>
      <c r="D2297" s="82"/>
      <c r="E2297" s="87"/>
      <c r="F2297" s="87"/>
      <c r="G2297" s="87"/>
      <c r="H2297" s="87"/>
    </row>
    <row r="2298" spans="1:8" x14ac:dyDescent="0.2">
      <c r="A2298" s="14"/>
      <c r="B2298" s="14"/>
      <c r="C2298" s="14"/>
      <c r="D2298" s="82"/>
      <c r="E2298" s="87"/>
      <c r="F2298" s="87"/>
      <c r="G2298" s="87"/>
      <c r="H2298" s="87"/>
    </row>
    <row r="2299" spans="1:8" x14ac:dyDescent="0.2">
      <c r="A2299" s="14"/>
      <c r="B2299" s="14"/>
      <c r="C2299" s="14"/>
      <c r="D2299" s="82"/>
      <c r="E2299" s="87"/>
      <c r="F2299" s="87"/>
      <c r="G2299" s="87"/>
      <c r="H2299" s="87"/>
    </row>
    <row r="2300" spans="1:8" x14ac:dyDescent="0.2">
      <c r="A2300" s="14"/>
      <c r="B2300" s="14"/>
      <c r="C2300" s="14"/>
      <c r="D2300" s="82"/>
      <c r="E2300" s="87"/>
      <c r="F2300" s="87"/>
      <c r="G2300" s="87"/>
      <c r="H2300" s="87"/>
    </row>
    <row r="2301" spans="1:8" x14ac:dyDescent="0.2">
      <c r="A2301" s="14"/>
      <c r="B2301" s="14"/>
      <c r="C2301" s="14"/>
      <c r="D2301" s="82"/>
      <c r="E2301" s="87"/>
      <c r="F2301" s="87"/>
      <c r="G2301" s="87"/>
      <c r="H2301" s="87"/>
    </row>
    <row r="2302" spans="1:8" x14ac:dyDescent="0.2">
      <c r="A2302" s="14"/>
      <c r="B2302" s="14"/>
      <c r="C2302" s="14"/>
      <c r="D2302" s="82"/>
      <c r="E2302" s="87"/>
      <c r="F2302" s="87"/>
      <c r="G2302" s="87"/>
      <c r="H2302" s="87"/>
    </row>
    <row r="2303" spans="1:8" x14ac:dyDescent="0.2">
      <c r="A2303" s="14"/>
      <c r="B2303" s="14"/>
      <c r="C2303" s="14"/>
      <c r="D2303" s="82"/>
      <c r="E2303" s="87"/>
      <c r="F2303" s="87"/>
      <c r="G2303" s="87"/>
      <c r="H2303" s="87"/>
    </row>
    <row r="2304" spans="1:8" x14ac:dyDescent="0.2">
      <c r="A2304" s="14"/>
      <c r="B2304" s="14"/>
      <c r="C2304" s="14"/>
      <c r="D2304" s="82"/>
      <c r="E2304" s="87"/>
      <c r="F2304" s="87"/>
      <c r="G2304" s="87"/>
      <c r="H2304" s="87"/>
    </row>
  </sheetData>
  <mergeCells count="2">
    <mergeCell ref="E7:H7"/>
    <mergeCell ref="E8:H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5D7045E404EE04BBB863D4C65968EE5" ma:contentTypeVersion="15" ma:contentTypeDescription="Create a new document." ma:contentTypeScope="" ma:versionID="76b793da7f7e2f5b40d2bac08c0c8bea">
  <xsd:schema xmlns:xsd="http://www.w3.org/2001/XMLSchema" xmlns:xs="http://www.w3.org/2001/XMLSchema" xmlns:p="http://schemas.microsoft.com/office/2006/metadata/properties" xmlns:ns2="a2259a9c-ece9-4c02-8b6e-8b6ffe41bba1" xmlns:ns3="acc2c165-593d-4a4b-84c5-c960b35494c6" targetNamespace="http://schemas.microsoft.com/office/2006/metadata/properties" ma:root="true" ma:fieldsID="25a803bac13bd983692deb62ecb1b74c" ns2:_="" ns3:_="">
    <xsd:import namespace="a2259a9c-ece9-4c02-8b6e-8b6ffe41bba1"/>
    <xsd:import namespace="acc2c165-593d-4a4b-84c5-c960b35494c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DateTaken" minOccurs="0"/>
                <xsd:element ref="ns3:MediaServiceLocation" minOccurs="0"/>
                <xsd:element ref="ns3:MediaServiceGenerationTime" minOccurs="0"/>
                <xsd:element ref="ns3:MediaServiceEventHashCode" minOccurs="0"/>
                <xsd:element ref="ns3:MediaServiceOCR"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259a9c-ece9-4c02-8b6e-8b6ffe41bba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36d307b3-ad23-42f4-ba6e-5021b17a0c1d}" ma:internalName="TaxCatchAll" ma:showField="CatchAllData" ma:web="a2259a9c-ece9-4c02-8b6e-8b6ffe41bba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cc2c165-593d-4a4b-84c5-c960b35494c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aff1cb65-f299-48b0-bb02-caa7638a6904"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a2259a9c-ece9-4c02-8b6e-8b6ffe41bba1">
      <UserInfo>
        <DisplayName>Conboy, Clara Perry</DisplayName>
        <AccountId>18</AccountId>
        <AccountType/>
      </UserInfo>
      <UserInfo>
        <DisplayName>Saunders, Haley</DisplayName>
        <AccountId>17</AccountId>
        <AccountType/>
      </UserInfo>
      <UserInfo>
        <DisplayName>Black, Chandler</DisplayName>
        <AccountId>29</AccountId>
        <AccountType/>
      </UserInfo>
      <UserInfo>
        <DisplayName>Emch, Talia</DisplayName>
        <AccountId>125</AccountId>
        <AccountType/>
      </UserInfo>
      <UserInfo>
        <DisplayName>Thornton, Jake</DisplayName>
        <AccountId>126</AccountId>
        <AccountType/>
      </UserInfo>
    </SharedWithUsers>
    <MediaLengthInSeconds xmlns="acc2c165-593d-4a4b-84c5-c960b35494c6" xsi:nil="true"/>
    <TaxCatchAll xmlns="a2259a9c-ece9-4c02-8b6e-8b6ffe41bba1" xsi:nil="true"/>
    <lcf76f155ced4ddcb4097134ff3c332f xmlns="acc2c165-593d-4a4b-84c5-c960b35494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C77E24D-FECB-4A7B-B370-1028B8F66163}">
  <ds:schemaRefs>
    <ds:schemaRef ds:uri="http://schemas.microsoft.com/sharepoint/v3/contenttype/forms"/>
  </ds:schemaRefs>
</ds:datastoreItem>
</file>

<file path=customXml/itemProps2.xml><?xml version="1.0" encoding="utf-8"?>
<ds:datastoreItem xmlns:ds="http://schemas.openxmlformats.org/officeDocument/2006/customXml" ds:itemID="{B5C63AD5-6632-4C5D-BD28-AD476EC7B6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259a9c-ece9-4c02-8b6e-8b6ffe41bba1"/>
    <ds:schemaRef ds:uri="acc2c165-593d-4a4b-84c5-c960b35494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13A353-9752-496D-8ACC-9240890AE35D}">
  <ds:schemaRefs>
    <ds:schemaRef ds:uri="http://purl.org/dc/elements/1.1/"/>
    <ds:schemaRef ds:uri="acc2c165-593d-4a4b-84c5-c960b35494c6"/>
    <ds:schemaRef ds:uri="http://schemas.microsoft.com/office/infopath/2007/PartnerControls"/>
    <ds:schemaRef ds:uri="http://www.w3.org/XML/1998/namespace"/>
    <ds:schemaRef ds:uri="http://purl.org/dc/dcmitype/"/>
    <ds:schemaRef ds:uri="http://schemas.microsoft.com/office/2006/documentManagement/types"/>
    <ds:schemaRef ds:uri="http://schemas.openxmlformats.org/package/2006/metadata/core-properties"/>
    <ds:schemaRef ds:uri="a2259a9c-ece9-4c02-8b6e-8b6ffe41bba1"/>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1 - Overview &amp; Terms</vt:lpstr>
      <vt:lpstr>2 - SHOP Plan Information</vt:lpstr>
      <vt:lpstr>3 - SHOP Premium Calculator</vt:lpstr>
      <vt:lpstr>4 - Employer Input Example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2024-02-28T21:10:12Z</dcterms:created>
  <dcterms:modified xsi:type="dcterms:W3CDTF">2025-10-09T13:45:26Z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2024-02-28T21:16:26Z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a5610141-e82a-45e9-9847-98e1444dd705</vt:lpwstr>
  </property>
  <property fmtid="{D5CDD505-2E9C-101B-9397-08002B2CF9AE}" pid="8" name="MSIP_Label_ea60d57e-af5b-4752-ac57-3e4f28ca11dc_ContentBits">
    <vt:lpwstr>0</vt:lpwstr>
  </property>
  <property fmtid="{D5CDD505-2E9C-101B-9397-08002B2CF9AE}" pid="9" name="MediaServiceImageTags">
    <vt:lpwstr/>
  </property>
  <property fmtid="{D5CDD505-2E9C-101B-9397-08002B2CF9AE}" pid="10" name="ContentTypeId">
    <vt:lpwstr>0x010100A5D7045E404EE04BBB863D4C65968EE5</vt:lpwstr>
  </property>
  <property fmtid="{D5CDD505-2E9C-101B-9397-08002B2CF9AE}" pid="11" name="Order">
    <vt:r8>2464300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MSIP_Label_defa4170-0d19-0005-0004-bc88714345d2_Enabled">
    <vt:lpwstr>true</vt:lpwstr>
  </property>
  <property fmtid="{D5CDD505-2E9C-101B-9397-08002B2CF9AE}" pid="19" name="MSIP_Label_defa4170-0d19-0005-0004-bc88714345d2_SetDate">
    <vt:lpwstr>2025-09-17T14:48:15Z</vt:lpwstr>
  </property>
  <property fmtid="{D5CDD505-2E9C-101B-9397-08002B2CF9AE}" pid="20" name="MSIP_Label_defa4170-0d19-0005-0004-bc88714345d2_Method">
    <vt:lpwstr>Standard</vt:lpwstr>
  </property>
  <property fmtid="{D5CDD505-2E9C-101B-9397-08002B2CF9AE}" pid="21" name="MSIP_Label_defa4170-0d19-0005-0004-bc88714345d2_Name">
    <vt:lpwstr>defa4170-0d19-0005-0004-bc88714345d2</vt:lpwstr>
  </property>
  <property fmtid="{D5CDD505-2E9C-101B-9397-08002B2CF9AE}" pid="22" name="MSIP_Label_defa4170-0d19-0005-0004-bc88714345d2_SiteId">
    <vt:lpwstr>daaffc86-de30-4c91-9526-3cc675915463</vt:lpwstr>
  </property>
  <property fmtid="{D5CDD505-2E9C-101B-9397-08002B2CF9AE}" pid="23" name="MSIP_Label_defa4170-0d19-0005-0004-bc88714345d2_ActionId">
    <vt:lpwstr>0d0b731c-e66f-4b1b-a972-2f91a6898cec</vt:lpwstr>
  </property>
  <property fmtid="{D5CDD505-2E9C-101B-9397-08002B2CF9AE}" pid="24" name="MSIP_Label_defa4170-0d19-0005-0004-bc88714345d2_ContentBits">
    <vt:lpwstr>0</vt:lpwstr>
  </property>
  <property fmtid="{D5CDD505-2E9C-101B-9397-08002B2CF9AE}" pid="25" name="MSIP_Label_defa4170-0d19-0005-0004-bc88714345d2_Tag">
    <vt:lpwstr>10, 3, 0, 1</vt:lpwstr>
  </property>
</Properties>
</file>